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 firstSheet="5" activeTab="13"/>
  </bookViews>
  <sheets>
    <sheet name="WO vs EXE(NEW)" sheetId="13" r:id="rId1"/>
    <sheet name="Wo vs Exe(OLD)" sheetId="12" r:id="rId2"/>
    <sheet name="puremanikanta" sheetId="4" r:id="rId3"/>
    <sheet name="pure details" sheetId="5" r:id="rId4"/>
    <sheet name="lauli" sheetId="2" r:id="rId5"/>
    <sheet name="lauli details" sheetId="3" r:id="rId6"/>
    <sheet name="bhaidpur" sheetId="1" r:id="rId7"/>
    <sheet name="details" sheetId="6" r:id="rId8"/>
    <sheet name="kansapatti" sheetId="7" r:id="rId9"/>
    <sheet name="malaak" sheetId="8" r:id="rId10"/>
    <sheet name="SHIVAPUR KHURD" sheetId="9" r:id="rId11"/>
    <sheet name="PERSANDA" sheetId="10" r:id="rId12"/>
    <sheet name="abstract" sheetId="11" r:id="rId13"/>
    <sheet name="Sheet1" sheetId="14" r:id="rId14"/>
  </sheets>
  <definedNames>
    <definedName name="\0" localSheetId="0">#REF!</definedName>
    <definedName name="\0" localSheetId="1">#REF!</definedName>
    <definedName name="\0">#REF!</definedName>
    <definedName name="\1" localSheetId="0">#REF!</definedName>
    <definedName name="\1" localSheetId="1">#REF!</definedName>
    <definedName name="\1">#REF!</definedName>
    <definedName name="\b">#N/A</definedName>
    <definedName name="\C" localSheetId="0">#REF!</definedName>
    <definedName name="\C" localSheetId="1">#REF!</definedName>
    <definedName name="\C">#REF!</definedName>
    <definedName name="\d">#N/A</definedName>
    <definedName name="\E" localSheetId="0">#REF!</definedName>
    <definedName name="\E" localSheetId="1">#REF!</definedName>
    <definedName name="\E">#REF!</definedName>
    <definedName name="\f">#N/A</definedName>
    <definedName name="\g" localSheetId="0">#REF!</definedName>
    <definedName name="\g" localSheetId="1">#REF!</definedName>
    <definedName name="\g">#REF!</definedName>
    <definedName name="\h">#N/A</definedName>
    <definedName name="\i">#N/A</definedName>
    <definedName name="\j">#N/A</definedName>
    <definedName name="\m">#N/A</definedName>
    <definedName name="\p" localSheetId="0">#REF!</definedName>
    <definedName name="\p" localSheetId="1">#REF!</definedName>
    <definedName name="\p">#REF!</definedName>
    <definedName name="\q">#N/A</definedName>
    <definedName name="\s">#N/A</definedName>
    <definedName name="\t" localSheetId="0">#REF!</definedName>
    <definedName name="\t" localSheetId="1">#REF!</definedName>
    <definedName name="\t">#REF!</definedName>
    <definedName name="\w" localSheetId="0">#REF!</definedName>
    <definedName name="\w" localSheetId="1">#REF!</definedName>
    <definedName name="\w">#REF!</definedName>
    <definedName name="\z">#N/A</definedName>
    <definedName name="___________________________A65537" localSheetId="0">#REF!</definedName>
    <definedName name="___________________________A65537" localSheetId="1">#REF!</definedName>
    <definedName name="___________________________A65537">#REF!</definedName>
    <definedName name="___________________________ABM10" localSheetId="0">#REF!</definedName>
    <definedName name="___________________________ABM10" localSheetId="1">#REF!</definedName>
    <definedName name="___________________________ABM10">#REF!</definedName>
    <definedName name="___________________________ABM40" localSheetId="0">#REF!</definedName>
    <definedName name="___________________________ABM40" localSheetId="1">#REF!</definedName>
    <definedName name="___________________________ABM40">#REF!</definedName>
    <definedName name="___________________________ABM6" localSheetId="0">#REF!</definedName>
    <definedName name="___________________________ABM6" localSheetId="1">#REF!</definedName>
    <definedName name="___________________________ABM6">#REF!</definedName>
    <definedName name="___________________________ACB20" localSheetId="0">#REF!</definedName>
    <definedName name="___________________________ACB20" localSheetId="1">#REF!</definedName>
    <definedName name="___________________________ACB20">#REF!</definedName>
    <definedName name="___________________________ACR10" localSheetId="0">#REF!</definedName>
    <definedName name="___________________________ACR10" localSheetId="1">#REF!</definedName>
    <definedName name="___________________________ACR10">#REF!</definedName>
    <definedName name="___________________________ACR20" localSheetId="0">#REF!</definedName>
    <definedName name="___________________________ACR20" localSheetId="1">#REF!</definedName>
    <definedName name="___________________________ACR20">#REF!</definedName>
    <definedName name="___________________________AGG6" localSheetId="0">#REF!</definedName>
    <definedName name="___________________________AGG6" localSheetId="1">#REF!</definedName>
    <definedName name="___________________________AGG6">#REF!</definedName>
    <definedName name="___________________________AWM10" localSheetId="0">#REF!</definedName>
    <definedName name="___________________________AWM10" localSheetId="1">#REF!</definedName>
    <definedName name="___________________________AWM10">#REF!</definedName>
    <definedName name="___________________________AWM40" localSheetId="0">#REF!</definedName>
    <definedName name="___________________________AWM40" localSheetId="1">#REF!</definedName>
    <definedName name="___________________________AWM40">#REF!</definedName>
    <definedName name="___________________________AWM6" localSheetId="0">#REF!</definedName>
    <definedName name="___________________________AWM6" localSheetId="1">#REF!</definedName>
    <definedName name="___________________________AWM6">#REF!</definedName>
    <definedName name="___________________________CDG100" localSheetId="0">#REF!</definedName>
    <definedName name="___________________________CDG100" localSheetId="1">#REF!</definedName>
    <definedName name="___________________________CDG100">#REF!</definedName>
    <definedName name="___________________________CDG250" localSheetId="0">#REF!</definedName>
    <definedName name="___________________________CDG250" localSheetId="1">#REF!</definedName>
    <definedName name="___________________________CDG250">#REF!</definedName>
    <definedName name="___________________________CDG50" localSheetId="0">#REF!</definedName>
    <definedName name="___________________________CDG50" localSheetId="1">#REF!</definedName>
    <definedName name="___________________________CDG50">#REF!</definedName>
    <definedName name="___________________________CDG500" localSheetId="0">#REF!</definedName>
    <definedName name="___________________________CDG500" localSheetId="1">#REF!</definedName>
    <definedName name="___________________________CDG500">#REF!</definedName>
    <definedName name="___________________________CRN3" localSheetId="0">#REF!</definedName>
    <definedName name="___________________________CRN3" localSheetId="1">#REF!</definedName>
    <definedName name="___________________________CRN3">#REF!</definedName>
    <definedName name="___________________________CRN35" localSheetId="0">#REF!</definedName>
    <definedName name="___________________________CRN35" localSheetId="1">#REF!</definedName>
    <definedName name="___________________________CRN35">#REF!</definedName>
    <definedName name="___________________________CRN80" localSheetId="0">#REF!</definedName>
    <definedName name="___________________________CRN80" localSheetId="1">#REF!</definedName>
    <definedName name="___________________________CRN80">#REF!</definedName>
    <definedName name="___________________________DOZ50" localSheetId="0">#REF!</definedName>
    <definedName name="___________________________DOZ50" localSheetId="1">#REF!</definedName>
    <definedName name="___________________________DOZ50">#REF!</definedName>
    <definedName name="___________________________DOZ80" localSheetId="0">#REF!</definedName>
    <definedName name="___________________________DOZ80" localSheetId="1">#REF!</definedName>
    <definedName name="___________________________DOZ80">#REF!</definedName>
    <definedName name="___________________________ExV200" localSheetId="0">#REF!</definedName>
    <definedName name="___________________________ExV200" localSheetId="1">#REF!</definedName>
    <definedName name="___________________________ExV200">#REF!</definedName>
    <definedName name="___________________________GEN325" localSheetId="0">#REF!</definedName>
    <definedName name="___________________________GEN325" localSheetId="1">#REF!</definedName>
    <definedName name="___________________________GEN325">#REF!</definedName>
    <definedName name="___________________________GEN380" localSheetId="0">#REF!</definedName>
    <definedName name="___________________________GEN380" localSheetId="1">#REF!</definedName>
    <definedName name="___________________________GEN380">#REF!</definedName>
    <definedName name="___________________________GSB1" localSheetId="0">#REF!</definedName>
    <definedName name="___________________________GSB1" localSheetId="1">#REF!</definedName>
    <definedName name="___________________________GSB1">#REF!</definedName>
    <definedName name="___________________________GSB2" localSheetId="0">#REF!</definedName>
    <definedName name="___________________________GSB2" localSheetId="1">#REF!</definedName>
    <definedName name="___________________________GSB2">#REF!</definedName>
    <definedName name="___________________________GSB3" localSheetId="0">#REF!</definedName>
    <definedName name="___________________________GSB3" localSheetId="1">#REF!</definedName>
    <definedName name="___________________________GSB3">#REF!</definedName>
    <definedName name="___________________________HMP1" localSheetId="0">#REF!</definedName>
    <definedName name="___________________________HMP1" localSheetId="1">#REF!</definedName>
    <definedName name="___________________________HMP1">#REF!</definedName>
    <definedName name="___________________________HMP2" localSheetId="0">#REF!</definedName>
    <definedName name="___________________________HMP2" localSheetId="1">#REF!</definedName>
    <definedName name="___________________________HMP2">#REF!</definedName>
    <definedName name="___________________________HMP3" localSheetId="0">#REF!</definedName>
    <definedName name="___________________________HMP3" localSheetId="1">#REF!</definedName>
    <definedName name="___________________________HMP3">#REF!</definedName>
    <definedName name="___________________________HMP4" localSheetId="0">#REF!</definedName>
    <definedName name="___________________________HMP4" localSheetId="1">#REF!</definedName>
    <definedName name="___________________________HMP4">#REF!</definedName>
    <definedName name="___________________________MIX10" localSheetId="0">#REF!</definedName>
    <definedName name="___________________________MIX10" localSheetId="1">#REF!</definedName>
    <definedName name="___________________________MIX10">#REF!</definedName>
    <definedName name="___________________________MIX15" localSheetId="0">#REF!</definedName>
    <definedName name="___________________________MIX15" localSheetId="1">#REF!</definedName>
    <definedName name="___________________________MIX15">#REF!</definedName>
    <definedName name="___________________________MIX20" localSheetId="0">#REF!</definedName>
    <definedName name="___________________________MIX20" localSheetId="1">#REF!</definedName>
    <definedName name="___________________________MIX20">#REF!</definedName>
    <definedName name="___________________________MIX25" localSheetId="0">#REF!</definedName>
    <definedName name="___________________________MIX25" localSheetId="1">#REF!</definedName>
    <definedName name="___________________________MIX25">#REF!</definedName>
    <definedName name="___________________________MIX30" localSheetId="0">#REF!</definedName>
    <definedName name="___________________________MIX30" localSheetId="1">#REF!</definedName>
    <definedName name="___________________________MIX30">#REF!</definedName>
    <definedName name="___________________________MIX35" localSheetId="0">#REF!</definedName>
    <definedName name="___________________________MIX35" localSheetId="1">#REF!</definedName>
    <definedName name="___________________________MIX35">#REF!</definedName>
    <definedName name="___________________________MIX40" localSheetId="0">#REF!</definedName>
    <definedName name="___________________________MIX40" localSheetId="1">#REF!</definedName>
    <definedName name="___________________________MIX40">#REF!</definedName>
    <definedName name="___________________________MUR5" localSheetId="0">#REF!</definedName>
    <definedName name="___________________________MUR5" localSheetId="1">#REF!</definedName>
    <definedName name="___________________________MUR5">#REF!</definedName>
    <definedName name="___________________________MUR8" localSheetId="0">#REF!</definedName>
    <definedName name="___________________________MUR8" localSheetId="1">#REF!</definedName>
    <definedName name="___________________________MUR8">#REF!</definedName>
    <definedName name="___________________________OPC43" localSheetId="0">#REF!</definedName>
    <definedName name="___________________________OPC43" localSheetId="1">#REF!</definedName>
    <definedName name="___________________________OPC43">#REF!</definedName>
    <definedName name="___________________________TIP1" localSheetId="0">#REF!</definedName>
    <definedName name="___________________________TIP1" localSheetId="1">#REF!</definedName>
    <definedName name="___________________________TIP1">#REF!</definedName>
    <definedName name="__________________________A65537" localSheetId="0">#REF!</definedName>
    <definedName name="__________________________A65537" localSheetId="1">#REF!</definedName>
    <definedName name="__________________________A65537">#REF!</definedName>
    <definedName name="__________________________ABM10" localSheetId="0">#REF!</definedName>
    <definedName name="__________________________ABM10" localSheetId="1">#REF!</definedName>
    <definedName name="__________________________ABM10">#REF!</definedName>
    <definedName name="__________________________ABM40" localSheetId="0">#REF!</definedName>
    <definedName name="__________________________ABM40" localSheetId="1">#REF!</definedName>
    <definedName name="__________________________ABM40">#REF!</definedName>
    <definedName name="__________________________ABM6" localSheetId="0">#REF!</definedName>
    <definedName name="__________________________ABM6" localSheetId="1">#REF!</definedName>
    <definedName name="__________________________ABM6">#REF!</definedName>
    <definedName name="__________________________ACB10" localSheetId="0">#REF!</definedName>
    <definedName name="__________________________ACB10" localSheetId="1">#REF!</definedName>
    <definedName name="__________________________ACB10">#REF!</definedName>
    <definedName name="__________________________ACB20" localSheetId="0">#REF!</definedName>
    <definedName name="__________________________ACB20" localSheetId="1">#REF!</definedName>
    <definedName name="__________________________ACB20">#REF!</definedName>
    <definedName name="__________________________ACR10" localSheetId="0">#REF!</definedName>
    <definedName name="__________________________ACR10" localSheetId="1">#REF!</definedName>
    <definedName name="__________________________ACR10">#REF!</definedName>
    <definedName name="__________________________ACR20" localSheetId="0">#REF!</definedName>
    <definedName name="__________________________ACR20" localSheetId="1">#REF!</definedName>
    <definedName name="__________________________ACR20">#REF!</definedName>
    <definedName name="__________________________AGG6" localSheetId="0">#REF!</definedName>
    <definedName name="__________________________AGG6" localSheetId="1">#REF!</definedName>
    <definedName name="__________________________AGG6">#REF!</definedName>
    <definedName name="__________________________AWM10" localSheetId="0">#REF!</definedName>
    <definedName name="__________________________AWM10" localSheetId="1">#REF!</definedName>
    <definedName name="__________________________AWM10">#REF!</definedName>
    <definedName name="__________________________AWM40" localSheetId="0">#REF!</definedName>
    <definedName name="__________________________AWM40" localSheetId="1">#REF!</definedName>
    <definedName name="__________________________AWM40">#REF!</definedName>
    <definedName name="__________________________AWM6" localSheetId="0">#REF!</definedName>
    <definedName name="__________________________AWM6" localSheetId="1">#REF!</definedName>
    <definedName name="__________________________AWM6">#REF!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 localSheetId="0">#REF!</definedName>
    <definedName name="__________________________CDG100" localSheetId="1">#REF!</definedName>
    <definedName name="__________________________CDG100">#REF!</definedName>
    <definedName name="__________________________CDG250" localSheetId="0">#REF!</definedName>
    <definedName name="__________________________CDG250" localSheetId="1">#REF!</definedName>
    <definedName name="__________________________CDG250">#REF!</definedName>
    <definedName name="__________________________CDG50" localSheetId="0">#REF!</definedName>
    <definedName name="__________________________CDG50" localSheetId="1">#REF!</definedName>
    <definedName name="__________________________CDG50">#REF!</definedName>
    <definedName name="__________________________CDG500" localSheetId="0">#REF!</definedName>
    <definedName name="__________________________CDG500" localSheetId="1">#REF!</definedName>
    <definedName name="__________________________CDG500">#REF!</definedName>
    <definedName name="__________________________CEM53" localSheetId="0">#REF!</definedName>
    <definedName name="__________________________CEM53" localSheetId="1">#REF!</definedName>
    <definedName name="__________________________CEM53">#REF!</definedName>
    <definedName name="__________________________CRN3" localSheetId="0">#REF!</definedName>
    <definedName name="__________________________CRN3" localSheetId="1">#REF!</definedName>
    <definedName name="__________________________CRN3">#REF!</definedName>
    <definedName name="__________________________CRN35" localSheetId="0">#REF!</definedName>
    <definedName name="__________________________CRN35" localSheetId="1">#REF!</definedName>
    <definedName name="__________________________CRN35">#REF!</definedName>
    <definedName name="__________________________CRN80" localSheetId="0">#REF!</definedName>
    <definedName name="__________________________CRN80" localSheetId="1">#REF!</definedName>
    <definedName name="__________________________CRN80">#REF!</definedName>
    <definedName name="__________________________DOZ50" localSheetId="0">#REF!</definedName>
    <definedName name="__________________________DOZ50" localSheetId="1">#REF!</definedName>
    <definedName name="__________________________DOZ50">#REF!</definedName>
    <definedName name="__________________________DOZ80" localSheetId="0">#REF!</definedName>
    <definedName name="__________________________DOZ80" localSheetId="1">#REF!</definedName>
    <definedName name="__________________________DOZ80">#REF!</definedName>
    <definedName name="__________________________ExV200" localSheetId="0">#REF!</definedName>
    <definedName name="__________________________ExV200" localSheetId="1">#REF!</definedName>
    <definedName name="__________________________ExV200">#REF!</definedName>
    <definedName name="__________________________GEN100" localSheetId="0">#REF!</definedName>
    <definedName name="__________________________GEN100" localSheetId="1">#REF!</definedName>
    <definedName name="__________________________GEN100">#REF!</definedName>
    <definedName name="__________________________GEN250" localSheetId="0">#REF!</definedName>
    <definedName name="__________________________GEN250" localSheetId="1">#REF!</definedName>
    <definedName name="__________________________GEN250">#REF!</definedName>
    <definedName name="__________________________GEN325" localSheetId="0">#REF!</definedName>
    <definedName name="__________________________GEN325" localSheetId="1">#REF!</definedName>
    <definedName name="__________________________GEN325">#REF!</definedName>
    <definedName name="__________________________GEN380" localSheetId="0">#REF!</definedName>
    <definedName name="__________________________GEN380" localSheetId="1">#REF!</definedName>
    <definedName name="__________________________GEN380">#REF!</definedName>
    <definedName name="__________________________GSB1" localSheetId="0">#REF!</definedName>
    <definedName name="__________________________GSB1" localSheetId="1">#REF!</definedName>
    <definedName name="__________________________GSB1">#REF!</definedName>
    <definedName name="__________________________GSB2" localSheetId="0">#REF!</definedName>
    <definedName name="__________________________GSB2" localSheetId="1">#REF!</definedName>
    <definedName name="__________________________GSB2">#REF!</definedName>
    <definedName name="__________________________GSB3" localSheetId="0">#REF!</definedName>
    <definedName name="__________________________GSB3" localSheetId="1">#REF!</definedName>
    <definedName name="__________________________GSB3">#REF!</definedName>
    <definedName name="__________________________HMP1" localSheetId="0">#REF!</definedName>
    <definedName name="__________________________HMP1" localSheetId="1">#REF!</definedName>
    <definedName name="__________________________HMP1">#REF!</definedName>
    <definedName name="__________________________HMP2" localSheetId="0">#REF!</definedName>
    <definedName name="__________________________HMP2" localSheetId="1">#REF!</definedName>
    <definedName name="__________________________HMP2">#REF!</definedName>
    <definedName name="__________________________HMP3" localSheetId="0">#REF!</definedName>
    <definedName name="__________________________HMP3" localSheetId="1">#REF!</definedName>
    <definedName name="__________________________HMP3">#REF!</definedName>
    <definedName name="__________________________HMP4" localSheetId="0">#REF!</definedName>
    <definedName name="__________________________HMP4" localSheetId="1">#REF!</definedName>
    <definedName name="__________________________HMP4">#REF!</definedName>
    <definedName name="__________________________III7">"$C4.$#REF!$#REF!"</definedName>
    <definedName name="__________________________MIX10" localSheetId="0">#REF!</definedName>
    <definedName name="__________________________MIX10" localSheetId="1">#REF!</definedName>
    <definedName name="__________________________MIX10">#REF!</definedName>
    <definedName name="__________________________MIX15" localSheetId="0">#REF!</definedName>
    <definedName name="__________________________MIX15" localSheetId="1">#REF!</definedName>
    <definedName name="__________________________MIX15">#REF!</definedName>
    <definedName name="__________________________MIX20" localSheetId="0">#REF!</definedName>
    <definedName name="__________________________MIX20" localSheetId="1">#REF!</definedName>
    <definedName name="__________________________MIX20">#REF!</definedName>
    <definedName name="__________________________MIX25" localSheetId="0">#REF!</definedName>
    <definedName name="__________________________MIX25" localSheetId="1">#REF!</definedName>
    <definedName name="__________________________MIX25">#REF!</definedName>
    <definedName name="__________________________MIX30" localSheetId="0">#REF!</definedName>
    <definedName name="__________________________MIX30" localSheetId="1">#REF!</definedName>
    <definedName name="__________________________MIX30">#REF!</definedName>
    <definedName name="__________________________MIX35" localSheetId="0">#REF!</definedName>
    <definedName name="__________________________MIX35" localSheetId="1">#REF!</definedName>
    <definedName name="__________________________MIX35">#REF!</definedName>
    <definedName name="__________________________MIX40" localSheetId="0">#REF!</definedName>
    <definedName name="__________________________MIX40" localSheetId="1">#REF!</definedName>
    <definedName name="__________________________MIX40">#REF!</definedName>
    <definedName name="__________________________MUR5" localSheetId="0">#REF!</definedName>
    <definedName name="__________________________MUR5" localSheetId="1">#REF!</definedName>
    <definedName name="__________________________MUR5">#REF!</definedName>
    <definedName name="__________________________MUR8" localSheetId="0">#REF!</definedName>
    <definedName name="__________________________MUR8" localSheetId="1">#REF!</definedName>
    <definedName name="__________________________MUR8">#REF!</definedName>
    <definedName name="__________________________OPC43" localSheetId="0">#REF!</definedName>
    <definedName name="__________________________OPC43" localSheetId="1">#REF!</definedName>
    <definedName name="__________________________OPC43">#REF!</definedName>
    <definedName name="__________________________TIP1" localSheetId="0">#REF!</definedName>
    <definedName name="__________________________TIP1" localSheetId="1">#REF!</definedName>
    <definedName name="__________________________TIP1">#REF!</definedName>
    <definedName name="__________________________TIP2" localSheetId="0">#REF!</definedName>
    <definedName name="__________________________TIP2" localSheetId="1">#REF!</definedName>
    <definedName name="__________________________TIP2">#REF!</definedName>
    <definedName name="__________________________TIP3" localSheetId="0">#REF!</definedName>
    <definedName name="__________________________TIP3" localSheetId="1">#REF!</definedName>
    <definedName name="__________________________TIP3">#REF!</definedName>
    <definedName name="_________________________A65537" localSheetId="0">#REF!</definedName>
    <definedName name="_________________________A65537" localSheetId="1">#REF!</definedName>
    <definedName name="_________________________A65537">#REF!</definedName>
    <definedName name="_________________________ABM10" localSheetId="0">#REF!</definedName>
    <definedName name="_________________________ABM10" localSheetId="1">#REF!</definedName>
    <definedName name="_________________________ABM10">#REF!</definedName>
    <definedName name="_________________________ABM40" localSheetId="0">#REF!</definedName>
    <definedName name="_________________________ABM40" localSheetId="1">#REF!</definedName>
    <definedName name="_________________________ABM40">#REF!</definedName>
    <definedName name="_________________________ABM6" localSheetId="0">#REF!</definedName>
    <definedName name="_________________________ABM6" localSheetId="1">#REF!</definedName>
    <definedName name="_________________________ABM6">#REF!</definedName>
    <definedName name="_________________________ACB10" localSheetId="0">#REF!</definedName>
    <definedName name="_________________________ACB10" localSheetId="1">#REF!</definedName>
    <definedName name="_________________________ACB10">#REF!</definedName>
    <definedName name="_________________________ACB20" localSheetId="0">#REF!</definedName>
    <definedName name="_________________________ACB20" localSheetId="1">#REF!</definedName>
    <definedName name="_________________________ACB20">#REF!</definedName>
    <definedName name="_________________________ACR10" localSheetId="0">#REF!</definedName>
    <definedName name="_________________________ACR10" localSheetId="1">#REF!</definedName>
    <definedName name="_________________________ACR10">#REF!</definedName>
    <definedName name="_________________________ACR20" localSheetId="0">#REF!</definedName>
    <definedName name="_________________________ACR20" localSheetId="1">#REF!</definedName>
    <definedName name="_________________________ACR20">#REF!</definedName>
    <definedName name="_________________________AGG6" localSheetId="0">#REF!</definedName>
    <definedName name="_________________________AGG6" localSheetId="1">#REF!</definedName>
    <definedName name="_________________________AGG6">#REF!</definedName>
    <definedName name="_________________________AWM10" localSheetId="0">#REF!</definedName>
    <definedName name="_________________________AWM10" localSheetId="1">#REF!</definedName>
    <definedName name="_________________________AWM10">#REF!</definedName>
    <definedName name="_________________________AWM40" localSheetId="0">#REF!</definedName>
    <definedName name="_________________________AWM40" localSheetId="1">#REF!</definedName>
    <definedName name="_________________________AWM40">#REF!</definedName>
    <definedName name="_________________________AWM6" localSheetId="0">#REF!</definedName>
    <definedName name="_________________________AWM6" localSheetId="1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 localSheetId="0">#REF!</definedName>
    <definedName name="_________________________CDG100" localSheetId="1">#REF!</definedName>
    <definedName name="_________________________CDG100">#REF!</definedName>
    <definedName name="_________________________CDG250" localSheetId="0">#REF!</definedName>
    <definedName name="_________________________CDG250" localSheetId="1">#REF!</definedName>
    <definedName name="_________________________CDG250">#REF!</definedName>
    <definedName name="_________________________CDG50" localSheetId="0">#REF!</definedName>
    <definedName name="_________________________CDG50" localSheetId="1">#REF!</definedName>
    <definedName name="_________________________CDG50">#REF!</definedName>
    <definedName name="_________________________CDG500" localSheetId="0">#REF!</definedName>
    <definedName name="_________________________CDG500" localSheetId="1">#REF!</definedName>
    <definedName name="_________________________CDG500">#REF!</definedName>
    <definedName name="_________________________CEM53" localSheetId="0">#REF!</definedName>
    <definedName name="_________________________CEM53" localSheetId="1">#REF!</definedName>
    <definedName name="_________________________CEM53">#REF!</definedName>
    <definedName name="_________________________CRN3" localSheetId="0">#REF!</definedName>
    <definedName name="_________________________CRN3" localSheetId="1">#REF!</definedName>
    <definedName name="_________________________CRN3">#REF!</definedName>
    <definedName name="_________________________CRN35" localSheetId="0">#REF!</definedName>
    <definedName name="_________________________CRN35" localSheetId="1">#REF!</definedName>
    <definedName name="_________________________CRN35">#REF!</definedName>
    <definedName name="_________________________CRN80" localSheetId="0">#REF!</definedName>
    <definedName name="_________________________CRN80" localSheetId="1">#REF!</definedName>
    <definedName name="_________________________CRN80">#REF!</definedName>
    <definedName name="_________________________DOZ50" localSheetId="0">#REF!</definedName>
    <definedName name="_________________________DOZ50" localSheetId="1">#REF!</definedName>
    <definedName name="_________________________DOZ50">#REF!</definedName>
    <definedName name="_________________________DOZ80" localSheetId="0">#REF!</definedName>
    <definedName name="_________________________DOZ80" localSheetId="1">#REF!</definedName>
    <definedName name="_________________________DOZ80">#REF!</definedName>
    <definedName name="_________________________ExV200" localSheetId="0">#REF!</definedName>
    <definedName name="_________________________ExV200" localSheetId="1">#REF!</definedName>
    <definedName name="_________________________ExV200">#REF!</definedName>
    <definedName name="_________________________GEN100" localSheetId="0">#REF!</definedName>
    <definedName name="_________________________GEN100" localSheetId="1">#REF!</definedName>
    <definedName name="_________________________GEN100">#REF!</definedName>
    <definedName name="_________________________GEN250" localSheetId="0">#REF!</definedName>
    <definedName name="_________________________GEN250" localSheetId="1">#REF!</definedName>
    <definedName name="_________________________GEN250">#REF!</definedName>
    <definedName name="_________________________GEN325" localSheetId="0">#REF!</definedName>
    <definedName name="_________________________GEN325" localSheetId="1">#REF!</definedName>
    <definedName name="_________________________GEN325">#REF!</definedName>
    <definedName name="_________________________GEN380" localSheetId="0">#REF!</definedName>
    <definedName name="_________________________GEN380" localSheetId="1">#REF!</definedName>
    <definedName name="_________________________GEN380">#REF!</definedName>
    <definedName name="_________________________GSB1" localSheetId="0">#REF!</definedName>
    <definedName name="_________________________GSB1" localSheetId="1">#REF!</definedName>
    <definedName name="_________________________GSB1">#REF!</definedName>
    <definedName name="_________________________GSB2" localSheetId="0">#REF!</definedName>
    <definedName name="_________________________GSB2" localSheetId="1">#REF!</definedName>
    <definedName name="_________________________GSB2">#REF!</definedName>
    <definedName name="_________________________GSB3" localSheetId="0">#REF!</definedName>
    <definedName name="_________________________GSB3" localSheetId="1">#REF!</definedName>
    <definedName name="_________________________GSB3">#REF!</definedName>
    <definedName name="_________________________HMP1" localSheetId="0">#REF!</definedName>
    <definedName name="_________________________HMP1" localSheetId="1">#REF!</definedName>
    <definedName name="_________________________HMP1">#REF!</definedName>
    <definedName name="_________________________HMP2" localSheetId="0">#REF!</definedName>
    <definedName name="_________________________HMP2" localSheetId="1">#REF!</definedName>
    <definedName name="_________________________HMP2">#REF!</definedName>
    <definedName name="_________________________HMP3" localSheetId="0">#REF!</definedName>
    <definedName name="_________________________HMP3" localSheetId="1">#REF!</definedName>
    <definedName name="_________________________HMP3">#REF!</definedName>
    <definedName name="_________________________HMP4" localSheetId="0">#REF!</definedName>
    <definedName name="_________________________HMP4" localSheetId="1">#REF!</definedName>
    <definedName name="_________________________HMP4">#REF!</definedName>
    <definedName name="_________________________III7">"$C4.$#REF!$#REF!"</definedName>
    <definedName name="_________________________MIX10" localSheetId="0">#REF!</definedName>
    <definedName name="_________________________MIX10" localSheetId="1">#REF!</definedName>
    <definedName name="_________________________MIX10">#REF!</definedName>
    <definedName name="_________________________MIX15" localSheetId="0">#REF!</definedName>
    <definedName name="_________________________MIX15" localSheetId="1">#REF!</definedName>
    <definedName name="_________________________MIX15">#REF!</definedName>
    <definedName name="_________________________MIX20" localSheetId="0">#REF!</definedName>
    <definedName name="_________________________MIX20" localSheetId="1">#REF!</definedName>
    <definedName name="_________________________MIX20">#REF!</definedName>
    <definedName name="_________________________MIX25" localSheetId="0">#REF!</definedName>
    <definedName name="_________________________MIX25" localSheetId="1">#REF!</definedName>
    <definedName name="_________________________MIX25">#REF!</definedName>
    <definedName name="_________________________MIX30" localSheetId="0">#REF!</definedName>
    <definedName name="_________________________MIX30" localSheetId="1">#REF!</definedName>
    <definedName name="_________________________MIX30">#REF!</definedName>
    <definedName name="_________________________MIX35" localSheetId="0">#REF!</definedName>
    <definedName name="_________________________MIX35" localSheetId="1">#REF!</definedName>
    <definedName name="_________________________MIX35">#REF!</definedName>
    <definedName name="_________________________MIX40" localSheetId="0">#REF!</definedName>
    <definedName name="_________________________MIX40" localSheetId="1">#REF!</definedName>
    <definedName name="_________________________MIX40">#REF!</definedName>
    <definedName name="_________________________MUR5" localSheetId="0">#REF!</definedName>
    <definedName name="_________________________MUR5" localSheetId="1">#REF!</definedName>
    <definedName name="_________________________MUR5">#REF!</definedName>
    <definedName name="_________________________MUR8" localSheetId="0">#REF!</definedName>
    <definedName name="_________________________MUR8" localSheetId="1">#REF!</definedName>
    <definedName name="_________________________MUR8">#REF!</definedName>
    <definedName name="_________________________OPC43" localSheetId="0">#REF!</definedName>
    <definedName name="_________________________OPC43" localSheetId="1">#REF!</definedName>
    <definedName name="_________________________OPC43">#REF!</definedName>
    <definedName name="_________________________TIP1" localSheetId="0">#REF!</definedName>
    <definedName name="_________________________TIP1" localSheetId="1">#REF!</definedName>
    <definedName name="_________________________TIP1">#REF!</definedName>
    <definedName name="_________________________TIP2" localSheetId="0">#REF!</definedName>
    <definedName name="_________________________TIP2" localSheetId="1">#REF!</definedName>
    <definedName name="_________________________TIP2">#REF!</definedName>
    <definedName name="_________________________TIP3" localSheetId="0">#REF!</definedName>
    <definedName name="_________________________TIP3" localSheetId="1">#REF!</definedName>
    <definedName name="_________________________TIP3">#REF!</definedName>
    <definedName name="________________________A65537" localSheetId="0">#REF!</definedName>
    <definedName name="________________________A65537" localSheetId="1">#REF!</definedName>
    <definedName name="________________________A65537">#REF!</definedName>
    <definedName name="________________________ABM10" localSheetId="0">#REF!</definedName>
    <definedName name="________________________ABM10" localSheetId="1">#REF!</definedName>
    <definedName name="________________________ABM10">#REF!</definedName>
    <definedName name="________________________ABM40" localSheetId="0">#REF!</definedName>
    <definedName name="________________________ABM40" localSheetId="1">#REF!</definedName>
    <definedName name="________________________ABM40">#REF!</definedName>
    <definedName name="________________________ABM6" localSheetId="0">#REF!</definedName>
    <definedName name="________________________ABM6" localSheetId="1">#REF!</definedName>
    <definedName name="________________________ABM6">#REF!</definedName>
    <definedName name="________________________ACB10" localSheetId="0">#REF!</definedName>
    <definedName name="________________________ACB10" localSheetId="1">#REF!</definedName>
    <definedName name="________________________ACB10">#REF!</definedName>
    <definedName name="________________________ACB20" localSheetId="0">#REF!</definedName>
    <definedName name="________________________ACB20" localSheetId="1">#REF!</definedName>
    <definedName name="________________________ACB20">#REF!</definedName>
    <definedName name="________________________ACR10" localSheetId="0">#REF!</definedName>
    <definedName name="________________________ACR10" localSheetId="1">#REF!</definedName>
    <definedName name="________________________ACR10">#REF!</definedName>
    <definedName name="________________________ACR20" localSheetId="0">#REF!</definedName>
    <definedName name="________________________ACR20" localSheetId="1">#REF!</definedName>
    <definedName name="________________________ACR20">#REF!</definedName>
    <definedName name="________________________AGG6" localSheetId="0">#REF!</definedName>
    <definedName name="________________________AGG6" localSheetId="1">#REF!</definedName>
    <definedName name="________________________AGG6">#REF!</definedName>
    <definedName name="________________________AWM10" localSheetId="0">#REF!</definedName>
    <definedName name="________________________AWM10" localSheetId="1">#REF!</definedName>
    <definedName name="________________________AWM10">#REF!</definedName>
    <definedName name="________________________AWM40" localSheetId="0">#REF!</definedName>
    <definedName name="________________________AWM40" localSheetId="1">#REF!</definedName>
    <definedName name="________________________AWM40">#REF!</definedName>
    <definedName name="________________________AWM6" localSheetId="0">#REF!</definedName>
    <definedName name="________________________AWM6" localSheetId="1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 localSheetId="0">#REF!</definedName>
    <definedName name="________________________CDG100" localSheetId="1">#REF!</definedName>
    <definedName name="________________________CDG100">#REF!</definedName>
    <definedName name="________________________CDG250" localSheetId="0">#REF!</definedName>
    <definedName name="________________________CDG250" localSheetId="1">#REF!</definedName>
    <definedName name="________________________CDG250">#REF!</definedName>
    <definedName name="________________________CDG50" localSheetId="0">#REF!</definedName>
    <definedName name="________________________CDG50" localSheetId="1">#REF!</definedName>
    <definedName name="________________________CDG50">#REF!</definedName>
    <definedName name="________________________CDG500" localSheetId="0">#REF!</definedName>
    <definedName name="________________________CDG500" localSheetId="1">#REF!</definedName>
    <definedName name="________________________CDG500">#REF!</definedName>
    <definedName name="________________________CEM53" localSheetId="0">#REF!</definedName>
    <definedName name="________________________CEM53" localSheetId="1">#REF!</definedName>
    <definedName name="________________________CEM53">#REF!</definedName>
    <definedName name="________________________CRN3" localSheetId="0">#REF!</definedName>
    <definedName name="________________________CRN3" localSheetId="1">#REF!</definedName>
    <definedName name="________________________CRN3">#REF!</definedName>
    <definedName name="________________________CRN35" localSheetId="0">#REF!</definedName>
    <definedName name="________________________CRN35" localSheetId="1">#REF!</definedName>
    <definedName name="________________________CRN35">#REF!</definedName>
    <definedName name="________________________CRN80" localSheetId="0">#REF!</definedName>
    <definedName name="________________________CRN80" localSheetId="1">#REF!</definedName>
    <definedName name="________________________CRN80">#REF!</definedName>
    <definedName name="________________________DOZ50" localSheetId="0">#REF!</definedName>
    <definedName name="________________________DOZ50" localSheetId="1">#REF!</definedName>
    <definedName name="________________________DOZ50">#REF!</definedName>
    <definedName name="________________________DOZ80" localSheetId="0">#REF!</definedName>
    <definedName name="________________________DOZ80" localSheetId="1">#REF!</definedName>
    <definedName name="________________________DOZ80">#REF!</definedName>
    <definedName name="________________________ExV200" localSheetId="0">#REF!</definedName>
    <definedName name="________________________ExV200" localSheetId="1">#REF!</definedName>
    <definedName name="________________________ExV200">#REF!</definedName>
    <definedName name="________________________GEN100" localSheetId="0">#REF!</definedName>
    <definedName name="________________________GEN100" localSheetId="1">#REF!</definedName>
    <definedName name="________________________GEN100">#REF!</definedName>
    <definedName name="________________________GEN250" localSheetId="0">#REF!</definedName>
    <definedName name="________________________GEN250" localSheetId="1">#REF!</definedName>
    <definedName name="________________________GEN250">#REF!</definedName>
    <definedName name="________________________GEN325" localSheetId="0">#REF!</definedName>
    <definedName name="________________________GEN325" localSheetId="1">#REF!</definedName>
    <definedName name="________________________GEN325">#REF!</definedName>
    <definedName name="________________________GEN380" localSheetId="0">#REF!</definedName>
    <definedName name="________________________GEN380" localSheetId="1">#REF!</definedName>
    <definedName name="________________________GEN380">#REF!</definedName>
    <definedName name="________________________GSB1" localSheetId="0">#REF!</definedName>
    <definedName name="________________________GSB1" localSheetId="1">#REF!</definedName>
    <definedName name="________________________GSB1">#REF!</definedName>
    <definedName name="________________________GSB2" localSheetId="0">#REF!</definedName>
    <definedName name="________________________GSB2" localSheetId="1">#REF!</definedName>
    <definedName name="________________________GSB2">#REF!</definedName>
    <definedName name="________________________GSB3" localSheetId="0">#REF!</definedName>
    <definedName name="________________________GSB3" localSheetId="1">#REF!</definedName>
    <definedName name="________________________GSB3">#REF!</definedName>
    <definedName name="________________________HMP1" localSheetId="0">#REF!</definedName>
    <definedName name="________________________HMP1" localSheetId="1">#REF!</definedName>
    <definedName name="________________________HMP1">#REF!</definedName>
    <definedName name="________________________HMP2" localSheetId="0">#REF!</definedName>
    <definedName name="________________________HMP2" localSheetId="1">#REF!</definedName>
    <definedName name="________________________HMP2">#REF!</definedName>
    <definedName name="________________________HMP3" localSheetId="0">#REF!</definedName>
    <definedName name="________________________HMP3" localSheetId="1">#REF!</definedName>
    <definedName name="________________________HMP3">#REF!</definedName>
    <definedName name="________________________HMP4" localSheetId="0">#REF!</definedName>
    <definedName name="________________________HMP4" localSheetId="1">#REF!</definedName>
    <definedName name="________________________HMP4">#REF!</definedName>
    <definedName name="________________________III7">"$C4.$#REF!$#REF!"</definedName>
    <definedName name="________________________MIX10" localSheetId="0">#REF!</definedName>
    <definedName name="________________________MIX10" localSheetId="1">#REF!</definedName>
    <definedName name="________________________MIX10">#REF!</definedName>
    <definedName name="________________________MIX15" localSheetId="0">#REF!</definedName>
    <definedName name="________________________MIX15" localSheetId="1">#REF!</definedName>
    <definedName name="________________________MIX15">#REF!</definedName>
    <definedName name="________________________MIX20" localSheetId="0">#REF!</definedName>
    <definedName name="________________________MIX20" localSheetId="1">#REF!</definedName>
    <definedName name="________________________MIX20">#REF!</definedName>
    <definedName name="________________________MIX25" localSheetId="0">#REF!</definedName>
    <definedName name="________________________MIX25" localSheetId="1">#REF!</definedName>
    <definedName name="________________________MIX25">#REF!</definedName>
    <definedName name="________________________MIX30" localSheetId="0">#REF!</definedName>
    <definedName name="________________________MIX30" localSheetId="1">#REF!</definedName>
    <definedName name="________________________MIX30">#REF!</definedName>
    <definedName name="________________________MIX35" localSheetId="0">#REF!</definedName>
    <definedName name="________________________MIX35" localSheetId="1">#REF!</definedName>
    <definedName name="________________________MIX35">#REF!</definedName>
    <definedName name="________________________MIX40" localSheetId="0">#REF!</definedName>
    <definedName name="________________________MIX40" localSheetId="1">#REF!</definedName>
    <definedName name="________________________MIX40">#REF!</definedName>
    <definedName name="________________________MUR5" localSheetId="0">#REF!</definedName>
    <definedName name="________________________MUR5" localSheetId="1">#REF!</definedName>
    <definedName name="________________________MUR5">#REF!</definedName>
    <definedName name="________________________MUR8" localSheetId="0">#REF!</definedName>
    <definedName name="________________________MUR8" localSheetId="1">#REF!</definedName>
    <definedName name="________________________MUR8">#REF!</definedName>
    <definedName name="________________________OPC43" localSheetId="0">#REF!</definedName>
    <definedName name="________________________OPC43" localSheetId="1">#REF!</definedName>
    <definedName name="________________________OPC43">#REF!</definedName>
    <definedName name="________________________TIP1" localSheetId="0">#REF!</definedName>
    <definedName name="________________________TIP1" localSheetId="1">#REF!</definedName>
    <definedName name="________________________TIP1">#REF!</definedName>
    <definedName name="________________________TIP2" localSheetId="0">#REF!</definedName>
    <definedName name="________________________TIP2" localSheetId="1">#REF!</definedName>
    <definedName name="________________________TIP2">#REF!</definedName>
    <definedName name="________________________TIP3" localSheetId="0">#REF!</definedName>
    <definedName name="________________________TIP3" localSheetId="1">#REF!</definedName>
    <definedName name="________________________TIP3">#REF!</definedName>
    <definedName name="_______________________A65537" localSheetId="0">#REF!</definedName>
    <definedName name="_______________________A65537" localSheetId="1">#REF!</definedName>
    <definedName name="_______________________A65537">#REF!</definedName>
    <definedName name="_______________________ABM10" localSheetId="0">#REF!</definedName>
    <definedName name="_______________________ABM10" localSheetId="1">#REF!</definedName>
    <definedName name="_______________________ABM10">#REF!</definedName>
    <definedName name="_______________________ABM40" localSheetId="0">#REF!</definedName>
    <definedName name="_______________________ABM40" localSheetId="1">#REF!</definedName>
    <definedName name="_______________________ABM40">#REF!</definedName>
    <definedName name="_______________________ABM6" localSheetId="0">#REF!</definedName>
    <definedName name="_______________________ABM6" localSheetId="1">#REF!</definedName>
    <definedName name="_______________________ABM6">#REF!</definedName>
    <definedName name="_______________________ACB10" localSheetId="0">#REF!</definedName>
    <definedName name="_______________________ACB10" localSheetId="1">#REF!</definedName>
    <definedName name="_______________________ACB10">#REF!</definedName>
    <definedName name="_______________________ACB20" localSheetId="0">#REF!</definedName>
    <definedName name="_______________________ACB20" localSheetId="1">#REF!</definedName>
    <definedName name="_______________________ACB20">#REF!</definedName>
    <definedName name="_______________________ACR10" localSheetId="0">#REF!</definedName>
    <definedName name="_______________________ACR10" localSheetId="1">#REF!</definedName>
    <definedName name="_______________________ACR10">#REF!</definedName>
    <definedName name="_______________________ACR20" localSheetId="0">#REF!</definedName>
    <definedName name="_______________________ACR20" localSheetId="1">#REF!</definedName>
    <definedName name="_______________________ACR20">#REF!</definedName>
    <definedName name="_______________________AGG6" localSheetId="0">#REF!</definedName>
    <definedName name="_______________________AGG6" localSheetId="1">#REF!</definedName>
    <definedName name="_______________________AGG6">#REF!</definedName>
    <definedName name="_______________________AWM10" localSheetId="0">#REF!</definedName>
    <definedName name="_______________________AWM10" localSheetId="1">#REF!</definedName>
    <definedName name="_______________________AWM10">#REF!</definedName>
    <definedName name="_______________________AWM40" localSheetId="0">#REF!</definedName>
    <definedName name="_______________________AWM40" localSheetId="1">#REF!</definedName>
    <definedName name="_______________________AWM40">#REF!</definedName>
    <definedName name="_______________________AWM6" localSheetId="0">#REF!</definedName>
    <definedName name="_______________________AWM6" localSheetId="1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 localSheetId="0">#REF!</definedName>
    <definedName name="_______________________CDG100" localSheetId="1">#REF!</definedName>
    <definedName name="_______________________CDG100">#REF!</definedName>
    <definedName name="_______________________CDG250" localSheetId="0">#REF!</definedName>
    <definedName name="_______________________CDG250" localSheetId="1">#REF!</definedName>
    <definedName name="_______________________CDG250">#REF!</definedName>
    <definedName name="_______________________CDG50" localSheetId="0">#REF!</definedName>
    <definedName name="_______________________CDG50" localSheetId="1">#REF!</definedName>
    <definedName name="_______________________CDG50">#REF!</definedName>
    <definedName name="_______________________CDG500" localSheetId="0">#REF!</definedName>
    <definedName name="_______________________CDG500" localSheetId="1">#REF!</definedName>
    <definedName name="_______________________CDG500">#REF!</definedName>
    <definedName name="_______________________CEM53" localSheetId="0">#REF!</definedName>
    <definedName name="_______________________CEM53" localSheetId="1">#REF!</definedName>
    <definedName name="_______________________CEM53">#REF!</definedName>
    <definedName name="_______________________CRN3" localSheetId="0">#REF!</definedName>
    <definedName name="_______________________CRN3" localSheetId="1">#REF!</definedName>
    <definedName name="_______________________CRN3">#REF!</definedName>
    <definedName name="_______________________CRN35" localSheetId="0">#REF!</definedName>
    <definedName name="_______________________CRN35" localSheetId="1">#REF!</definedName>
    <definedName name="_______________________CRN35">#REF!</definedName>
    <definedName name="_______________________CRN80" localSheetId="0">#REF!</definedName>
    <definedName name="_______________________CRN80" localSheetId="1">#REF!</definedName>
    <definedName name="_______________________CRN80">#REF!</definedName>
    <definedName name="_______________________DOZ50" localSheetId="0">#REF!</definedName>
    <definedName name="_______________________DOZ50" localSheetId="1">#REF!</definedName>
    <definedName name="_______________________DOZ50">#REF!</definedName>
    <definedName name="_______________________DOZ80" localSheetId="0">#REF!</definedName>
    <definedName name="_______________________DOZ80" localSheetId="1">#REF!</definedName>
    <definedName name="_______________________DOZ80">#REF!</definedName>
    <definedName name="_______________________ExV200" localSheetId="0">#REF!</definedName>
    <definedName name="_______________________ExV200" localSheetId="1">#REF!</definedName>
    <definedName name="_______________________ExV200">#REF!</definedName>
    <definedName name="_______________________GEN100" localSheetId="0">#REF!</definedName>
    <definedName name="_______________________GEN100" localSheetId="1">#REF!</definedName>
    <definedName name="_______________________GEN100">#REF!</definedName>
    <definedName name="_______________________GEN250" localSheetId="0">#REF!</definedName>
    <definedName name="_______________________GEN250" localSheetId="1">#REF!</definedName>
    <definedName name="_______________________GEN250">#REF!</definedName>
    <definedName name="_______________________GEN325" localSheetId="0">#REF!</definedName>
    <definedName name="_______________________GEN325" localSheetId="1">#REF!</definedName>
    <definedName name="_______________________GEN325">#REF!</definedName>
    <definedName name="_______________________GEN380" localSheetId="0">#REF!</definedName>
    <definedName name="_______________________GEN380" localSheetId="1">#REF!</definedName>
    <definedName name="_______________________GEN380">#REF!</definedName>
    <definedName name="_______________________GSB1" localSheetId="0">#REF!</definedName>
    <definedName name="_______________________GSB1" localSheetId="1">#REF!</definedName>
    <definedName name="_______________________GSB1">#REF!</definedName>
    <definedName name="_______________________GSB2" localSheetId="0">#REF!</definedName>
    <definedName name="_______________________GSB2" localSheetId="1">#REF!</definedName>
    <definedName name="_______________________GSB2">#REF!</definedName>
    <definedName name="_______________________GSB3" localSheetId="0">#REF!</definedName>
    <definedName name="_______________________GSB3" localSheetId="1">#REF!</definedName>
    <definedName name="_______________________GSB3">#REF!</definedName>
    <definedName name="_______________________HMP1" localSheetId="0">#REF!</definedName>
    <definedName name="_______________________HMP1" localSheetId="1">#REF!</definedName>
    <definedName name="_______________________HMP1">#REF!</definedName>
    <definedName name="_______________________HMP2" localSheetId="0">#REF!</definedName>
    <definedName name="_______________________HMP2" localSheetId="1">#REF!</definedName>
    <definedName name="_______________________HMP2">#REF!</definedName>
    <definedName name="_______________________HMP3" localSheetId="0">#REF!</definedName>
    <definedName name="_______________________HMP3" localSheetId="1">#REF!</definedName>
    <definedName name="_______________________HMP3">#REF!</definedName>
    <definedName name="_______________________HMP4" localSheetId="0">#REF!</definedName>
    <definedName name="_______________________HMP4" localSheetId="1">#REF!</definedName>
    <definedName name="_______________________HMP4">#REF!</definedName>
    <definedName name="_______________________III7">"$C4.$#REF!$#REF!"</definedName>
    <definedName name="_______________________MIX10" localSheetId="0">#REF!</definedName>
    <definedName name="_______________________MIX10" localSheetId="1">#REF!</definedName>
    <definedName name="_______________________MIX10">#REF!</definedName>
    <definedName name="_______________________MIX15" localSheetId="0">#REF!</definedName>
    <definedName name="_______________________MIX15" localSheetId="1">#REF!</definedName>
    <definedName name="_______________________MIX15">#REF!</definedName>
    <definedName name="_______________________MIX20" localSheetId="0">#REF!</definedName>
    <definedName name="_______________________MIX20" localSheetId="1">#REF!</definedName>
    <definedName name="_______________________MIX20">#REF!</definedName>
    <definedName name="_______________________MIX25" localSheetId="0">#REF!</definedName>
    <definedName name="_______________________MIX25" localSheetId="1">#REF!</definedName>
    <definedName name="_______________________MIX25">#REF!</definedName>
    <definedName name="_______________________MIX30" localSheetId="0">#REF!</definedName>
    <definedName name="_______________________MIX30" localSheetId="1">#REF!</definedName>
    <definedName name="_______________________MIX30">#REF!</definedName>
    <definedName name="_______________________MIX35" localSheetId="0">#REF!</definedName>
    <definedName name="_______________________MIX35" localSheetId="1">#REF!</definedName>
    <definedName name="_______________________MIX35">#REF!</definedName>
    <definedName name="_______________________MIX40" localSheetId="0">#REF!</definedName>
    <definedName name="_______________________MIX40" localSheetId="1">#REF!</definedName>
    <definedName name="_______________________MIX40">#REF!</definedName>
    <definedName name="_______________________MUR5" localSheetId="0">#REF!</definedName>
    <definedName name="_______________________MUR5" localSheetId="1">#REF!</definedName>
    <definedName name="_______________________MUR5">#REF!</definedName>
    <definedName name="_______________________MUR8" localSheetId="0">#REF!</definedName>
    <definedName name="_______________________MUR8" localSheetId="1">#REF!</definedName>
    <definedName name="_______________________MUR8">#REF!</definedName>
    <definedName name="_______________________OPC43" localSheetId="0">#REF!</definedName>
    <definedName name="_______________________OPC43" localSheetId="1">#REF!</definedName>
    <definedName name="_______________________OPC43">#REF!</definedName>
    <definedName name="_______________________TIP1" localSheetId="0">#REF!</definedName>
    <definedName name="_______________________TIP1" localSheetId="1">#REF!</definedName>
    <definedName name="_______________________TIP1">#REF!</definedName>
    <definedName name="_______________________TIP2" localSheetId="0">#REF!</definedName>
    <definedName name="_______________________TIP2" localSheetId="1">#REF!</definedName>
    <definedName name="_______________________TIP2">#REF!</definedName>
    <definedName name="_______________________TIP3" localSheetId="0">#REF!</definedName>
    <definedName name="_______________________TIP3" localSheetId="1">#REF!</definedName>
    <definedName name="_______________________TIP3">#REF!</definedName>
    <definedName name="______________________A65537" localSheetId="0">#REF!</definedName>
    <definedName name="______________________A65537" localSheetId="1">#REF!</definedName>
    <definedName name="______________________A65537">#REF!</definedName>
    <definedName name="______________________ABM10" localSheetId="0">#REF!</definedName>
    <definedName name="______________________ABM10" localSheetId="1">#REF!</definedName>
    <definedName name="______________________ABM10">#REF!</definedName>
    <definedName name="______________________ABM40" localSheetId="0">#REF!</definedName>
    <definedName name="______________________ABM40" localSheetId="1">#REF!</definedName>
    <definedName name="______________________ABM40">#REF!</definedName>
    <definedName name="______________________ABM6" localSheetId="0">#REF!</definedName>
    <definedName name="______________________ABM6" localSheetId="1">#REF!</definedName>
    <definedName name="______________________ABM6">#REF!</definedName>
    <definedName name="______________________ACB10" localSheetId="0">#REF!</definedName>
    <definedName name="______________________ACB10" localSheetId="1">#REF!</definedName>
    <definedName name="______________________ACB10">#REF!</definedName>
    <definedName name="______________________ACB20" localSheetId="0">#REF!</definedName>
    <definedName name="______________________ACB20" localSheetId="1">#REF!</definedName>
    <definedName name="______________________ACB20">#REF!</definedName>
    <definedName name="______________________ACR10" localSheetId="0">#REF!</definedName>
    <definedName name="______________________ACR10" localSheetId="1">#REF!</definedName>
    <definedName name="______________________ACR10">#REF!</definedName>
    <definedName name="______________________ACR20" localSheetId="0">#REF!</definedName>
    <definedName name="______________________ACR20" localSheetId="1">#REF!</definedName>
    <definedName name="______________________ACR20">#REF!</definedName>
    <definedName name="______________________AGG6" localSheetId="0">#REF!</definedName>
    <definedName name="______________________AGG6" localSheetId="1">#REF!</definedName>
    <definedName name="______________________AGG6">#REF!</definedName>
    <definedName name="______________________AWM10" localSheetId="0">#REF!</definedName>
    <definedName name="______________________AWM10" localSheetId="1">#REF!</definedName>
    <definedName name="______________________AWM10">#REF!</definedName>
    <definedName name="______________________AWM40" localSheetId="0">#REF!</definedName>
    <definedName name="______________________AWM40" localSheetId="1">#REF!</definedName>
    <definedName name="______________________AWM40">#REF!</definedName>
    <definedName name="______________________AWM6" localSheetId="0">#REF!</definedName>
    <definedName name="______________________AWM6" localSheetId="1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 localSheetId="0">#REF!</definedName>
    <definedName name="______________________CDG100" localSheetId="1">#REF!</definedName>
    <definedName name="______________________CDG100">#REF!</definedName>
    <definedName name="______________________CDG250" localSheetId="0">#REF!</definedName>
    <definedName name="______________________CDG250" localSheetId="1">#REF!</definedName>
    <definedName name="______________________CDG250">#REF!</definedName>
    <definedName name="______________________CDG50" localSheetId="0">#REF!</definedName>
    <definedName name="______________________CDG50" localSheetId="1">#REF!</definedName>
    <definedName name="______________________CDG50">#REF!</definedName>
    <definedName name="______________________CDG500" localSheetId="0">#REF!</definedName>
    <definedName name="______________________CDG500" localSheetId="1">#REF!</definedName>
    <definedName name="______________________CDG500">#REF!</definedName>
    <definedName name="______________________CEM53" localSheetId="0">#REF!</definedName>
    <definedName name="______________________CEM53" localSheetId="1">#REF!</definedName>
    <definedName name="______________________CEM53">#REF!</definedName>
    <definedName name="______________________CRN3" localSheetId="0">#REF!</definedName>
    <definedName name="______________________CRN3" localSheetId="1">#REF!</definedName>
    <definedName name="______________________CRN3">#REF!</definedName>
    <definedName name="______________________CRN35" localSheetId="0">#REF!</definedName>
    <definedName name="______________________CRN35" localSheetId="1">#REF!</definedName>
    <definedName name="______________________CRN35">#REF!</definedName>
    <definedName name="______________________CRN80" localSheetId="0">#REF!</definedName>
    <definedName name="______________________CRN80" localSheetId="1">#REF!</definedName>
    <definedName name="______________________CRN80">#REF!</definedName>
    <definedName name="______________________dec05" localSheetId="5" hidden="1">{"'Sheet1'!$A$4386:$N$4591"}</definedName>
    <definedName name="______________________dec05" localSheetId="3" hidden="1">{"'Sheet1'!$A$4386:$N$4591"}</definedName>
    <definedName name="______________________dec05" localSheetId="2" hidden="1">{"'Sheet1'!$A$4386:$N$4591"}</definedName>
    <definedName name="______________________dec05" localSheetId="0" hidden="1">{"'Sheet1'!$A$4386:$N$4591"}</definedName>
    <definedName name="______________________dec05" localSheetId="1" hidden="1">{"'Sheet1'!$A$4386:$N$4591"}</definedName>
    <definedName name="______________________dec05" hidden="1">{"'Sheet1'!$A$4386:$N$4591"}</definedName>
    <definedName name="______________________DOZ50" localSheetId="0">#REF!</definedName>
    <definedName name="______________________DOZ50" localSheetId="1">#REF!</definedName>
    <definedName name="______________________DOZ50">#REF!</definedName>
    <definedName name="______________________DOZ80" localSheetId="0">#REF!</definedName>
    <definedName name="______________________DOZ80" localSheetId="1">#REF!</definedName>
    <definedName name="______________________DOZ80">#REF!</definedName>
    <definedName name="______________________ExV200" localSheetId="0">#REF!</definedName>
    <definedName name="______________________ExV200" localSheetId="1">#REF!</definedName>
    <definedName name="______________________ExV200">#REF!</definedName>
    <definedName name="______________________GEN100" localSheetId="0">#REF!</definedName>
    <definedName name="______________________GEN100" localSheetId="1">#REF!</definedName>
    <definedName name="______________________GEN100">#REF!</definedName>
    <definedName name="______________________GEN250" localSheetId="0">#REF!</definedName>
    <definedName name="______________________GEN250" localSheetId="1">#REF!</definedName>
    <definedName name="______________________GEN250">#REF!</definedName>
    <definedName name="______________________GEN325" localSheetId="0">#REF!</definedName>
    <definedName name="______________________GEN325" localSheetId="1">#REF!</definedName>
    <definedName name="______________________GEN325">#REF!</definedName>
    <definedName name="______________________GEN380" localSheetId="0">#REF!</definedName>
    <definedName name="______________________GEN380" localSheetId="1">#REF!</definedName>
    <definedName name="______________________GEN380">#REF!</definedName>
    <definedName name="______________________GSB1" localSheetId="0">#REF!</definedName>
    <definedName name="______________________GSB1" localSheetId="1">#REF!</definedName>
    <definedName name="______________________GSB1">#REF!</definedName>
    <definedName name="______________________GSB2" localSheetId="0">#REF!</definedName>
    <definedName name="______________________GSB2" localSheetId="1">#REF!</definedName>
    <definedName name="______________________GSB2">#REF!</definedName>
    <definedName name="______________________GSB3" localSheetId="0">#REF!</definedName>
    <definedName name="______________________GSB3" localSheetId="1">#REF!</definedName>
    <definedName name="______________________GSB3">#REF!</definedName>
    <definedName name="______________________HMP1" localSheetId="0">#REF!</definedName>
    <definedName name="______________________HMP1" localSheetId="1">#REF!</definedName>
    <definedName name="______________________HMP1">#REF!</definedName>
    <definedName name="______________________HMP2" localSheetId="0">#REF!</definedName>
    <definedName name="______________________HMP2" localSheetId="1">#REF!</definedName>
    <definedName name="______________________HMP2">#REF!</definedName>
    <definedName name="______________________HMP3" localSheetId="0">#REF!</definedName>
    <definedName name="______________________HMP3" localSheetId="1">#REF!</definedName>
    <definedName name="______________________HMP3">#REF!</definedName>
    <definedName name="______________________HMP4" localSheetId="0">#REF!</definedName>
    <definedName name="______________________HMP4" localSheetId="1">#REF!</definedName>
    <definedName name="______________________HMP4">#REF!</definedName>
    <definedName name="______________________III7">"$C4.$#REF!$#REF!"</definedName>
    <definedName name="______________________lb2" localSheetId="0">#REF!</definedName>
    <definedName name="______________________lb2" localSheetId="1">#REF!</definedName>
    <definedName name="______________________lb2">#REF!</definedName>
    <definedName name="______________________mac2">200</definedName>
    <definedName name="______________________MIX10" localSheetId="0">#REF!</definedName>
    <definedName name="______________________MIX10" localSheetId="1">#REF!</definedName>
    <definedName name="______________________MIX10">#REF!</definedName>
    <definedName name="______________________MIX15" localSheetId="0">#REF!</definedName>
    <definedName name="______________________MIX15" localSheetId="1">#REF!</definedName>
    <definedName name="______________________MIX15">#REF!</definedName>
    <definedName name="______________________MIX20" localSheetId="0">#REF!</definedName>
    <definedName name="______________________MIX20" localSheetId="1">#REF!</definedName>
    <definedName name="______________________MIX20">#REF!</definedName>
    <definedName name="______________________MIX25" localSheetId="0">#REF!</definedName>
    <definedName name="______________________MIX25" localSheetId="1">#REF!</definedName>
    <definedName name="______________________MIX25">#REF!</definedName>
    <definedName name="______________________MIX30" localSheetId="0">#REF!</definedName>
    <definedName name="______________________MIX30" localSheetId="1">#REF!</definedName>
    <definedName name="______________________MIX30">#REF!</definedName>
    <definedName name="______________________MIX35" localSheetId="0">#REF!</definedName>
    <definedName name="______________________MIX35" localSheetId="1">#REF!</definedName>
    <definedName name="______________________MIX35">#REF!</definedName>
    <definedName name="______________________MIX40" localSheetId="0">#REF!</definedName>
    <definedName name="______________________MIX40" localSheetId="1">#REF!</definedName>
    <definedName name="______________________MIX40">#REF!</definedName>
    <definedName name="______________________mm2" localSheetId="0">#REF!</definedName>
    <definedName name="______________________mm2" localSheetId="1">#REF!</definedName>
    <definedName name="______________________mm2">#REF!</definedName>
    <definedName name="______________________mm3" localSheetId="0">#REF!</definedName>
    <definedName name="______________________mm3" localSheetId="1">#REF!</definedName>
    <definedName name="______________________mm3">#REF!</definedName>
    <definedName name="______________________MUR5" localSheetId="0">#REF!</definedName>
    <definedName name="______________________MUR5" localSheetId="1">#REF!</definedName>
    <definedName name="______________________MUR5">#REF!</definedName>
    <definedName name="______________________MUR8" localSheetId="0">#REF!</definedName>
    <definedName name="______________________MUR8" localSheetId="1">#REF!</definedName>
    <definedName name="______________________MUR8">#REF!</definedName>
    <definedName name="______________________OPC43" localSheetId="0">#REF!</definedName>
    <definedName name="______________________OPC43" localSheetId="1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tab2" localSheetId="0">#REF!</definedName>
    <definedName name="______________________tab2" localSheetId="1">#REF!</definedName>
    <definedName name="______________________tab2">#REF!</definedName>
    <definedName name="______________________TIP1" localSheetId="0">#REF!</definedName>
    <definedName name="______________________TIP1" localSheetId="1">#REF!</definedName>
    <definedName name="______________________TIP1">#REF!</definedName>
    <definedName name="______________________TIP2" localSheetId="0">#REF!</definedName>
    <definedName name="______________________TIP2" localSheetId="1">#REF!</definedName>
    <definedName name="______________________TIP2">#REF!</definedName>
    <definedName name="______________________TIP3" localSheetId="0">#REF!</definedName>
    <definedName name="______________________TIP3" localSheetId="1">#REF!</definedName>
    <definedName name="______________________TIP3">#REF!</definedName>
    <definedName name="_____________________A65537" localSheetId="0">#REF!</definedName>
    <definedName name="_____________________A65537" localSheetId="1">#REF!</definedName>
    <definedName name="_____________________A65537">#REF!</definedName>
    <definedName name="_____________________ABM10" localSheetId="0">#REF!</definedName>
    <definedName name="_____________________ABM10" localSheetId="1">#REF!</definedName>
    <definedName name="_____________________ABM10">#REF!</definedName>
    <definedName name="_____________________ABM40" localSheetId="0">#REF!</definedName>
    <definedName name="_____________________ABM40" localSheetId="1">#REF!</definedName>
    <definedName name="_____________________ABM40">#REF!</definedName>
    <definedName name="_____________________ABM6" localSheetId="0">#REF!</definedName>
    <definedName name="_____________________ABM6" localSheetId="1">#REF!</definedName>
    <definedName name="_____________________ABM6">#REF!</definedName>
    <definedName name="_____________________ACB10" localSheetId="0">#REF!</definedName>
    <definedName name="_____________________ACB10" localSheetId="1">#REF!</definedName>
    <definedName name="_____________________ACB10">#REF!</definedName>
    <definedName name="_____________________ACB20" localSheetId="0">#REF!</definedName>
    <definedName name="_____________________ACB20" localSheetId="1">#REF!</definedName>
    <definedName name="_____________________ACB20">#REF!</definedName>
    <definedName name="_____________________ACR10" localSheetId="0">#REF!</definedName>
    <definedName name="_____________________ACR10" localSheetId="1">#REF!</definedName>
    <definedName name="_____________________ACR10">#REF!</definedName>
    <definedName name="_____________________ACR20" localSheetId="0">#REF!</definedName>
    <definedName name="_____________________ACR20" localSheetId="1">#REF!</definedName>
    <definedName name="_____________________ACR20">#REF!</definedName>
    <definedName name="_____________________AGG6" localSheetId="0">#REF!</definedName>
    <definedName name="_____________________AGG6" localSheetId="1">#REF!</definedName>
    <definedName name="_____________________AGG6">#REF!</definedName>
    <definedName name="_____________________AWM10" localSheetId="0">#REF!</definedName>
    <definedName name="_____________________AWM10" localSheetId="1">#REF!</definedName>
    <definedName name="_____________________AWM10">#REF!</definedName>
    <definedName name="_____________________AWM40" localSheetId="0">#REF!</definedName>
    <definedName name="_____________________AWM40" localSheetId="1">#REF!</definedName>
    <definedName name="_____________________AWM40">#REF!</definedName>
    <definedName name="_____________________AWM6" localSheetId="0">#REF!</definedName>
    <definedName name="_____________________AWM6" localSheetId="1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 localSheetId="0">#REF!</definedName>
    <definedName name="_____________________CDG100" localSheetId="1">#REF!</definedName>
    <definedName name="_____________________CDG100">#REF!</definedName>
    <definedName name="_____________________CDG250" localSheetId="0">#REF!</definedName>
    <definedName name="_____________________CDG250" localSheetId="1">#REF!</definedName>
    <definedName name="_____________________CDG250">#REF!</definedName>
    <definedName name="_____________________CDG50" localSheetId="0">#REF!</definedName>
    <definedName name="_____________________CDG50" localSheetId="1">#REF!</definedName>
    <definedName name="_____________________CDG50">#REF!</definedName>
    <definedName name="_____________________CDG500" localSheetId="0">#REF!</definedName>
    <definedName name="_____________________CDG500" localSheetId="1">#REF!</definedName>
    <definedName name="_____________________CDG500">#REF!</definedName>
    <definedName name="_____________________CEM53" localSheetId="0">#REF!</definedName>
    <definedName name="_____________________CEM53" localSheetId="1">#REF!</definedName>
    <definedName name="_____________________CEM53">#REF!</definedName>
    <definedName name="_____________________CRN3" localSheetId="0">#REF!</definedName>
    <definedName name="_____________________CRN3" localSheetId="1">#REF!</definedName>
    <definedName name="_____________________CRN3">#REF!</definedName>
    <definedName name="_____________________CRN35" localSheetId="0">#REF!</definedName>
    <definedName name="_____________________CRN35" localSheetId="1">#REF!</definedName>
    <definedName name="_____________________CRN35">#REF!</definedName>
    <definedName name="_____________________CRN80" localSheetId="0">#REF!</definedName>
    <definedName name="_____________________CRN80" localSheetId="1">#REF!</definedName>
    <definedName name="_____________________CRN80">#REF!</definedName>
    <definedName name="_____________________dec05" localSheetId="5" hidden="1">{"'Sheet1'!$A$4386:$N$4591"}</definedName>
    <definedName name="_____________________dec05" localSheetId="3" hidden="1">{"'Sheet1'!$A$4386:$N$4591"}</definedName>
    <definedName name="_____________________dec05" localSheetId="2" hidden="1">{"'Sheet1'!$A$4386:$N$4591"}</definedName>
    <definedName name="_____________________dec05" localSheetId="0" hidden="1">{"'Sheet1'!$A$4386:$N$4591"}</definedName>
    <definedName name="_____________________dec05" localSheetId="1" hidden="1">{"'Sheet1'!$A$4386:$N$4591"}</definedName>
    <definedName name="_____________________dec05" hidden="1">{"'Sheet1'!$A$4386:$N$4591"}</definedName>
    <definedName name="_____________________DOZ50" localSheetId="0">#REF!</definedName>
    <definedName name="_____________________DOZ50" localSheetId="1">#REF!</definedName>
    <definedName name="_____________________DOZ50">#REF!</definedName>
    <definedName name="_____________________DOZ80" localSheetId="0">#REF!</definedName>
    <definedName name="_____________________DOZ80" localSheetId="1">#REF!</definedName>
    <definedName name="_____________________DOZ80">#REF!</definedName>
    <definedName name="_____________________ExV200" localSheetId="0">#REF!</definedName>
    <definedName name="_____________________ExV200" localSheetId="1">#REF!</definedName>
    <definedName name="_____________________ExV200">#REF!</definedName>
    <definedName name="_____________________GEN100" localSheetId="0">#REF!</definedName>
    <definedName name="_____________________GEN100" localSheetId="1">#REF!</definedName>
    <definedName name="_____________________GEN100">#REF!</definedName>
    <definedName name="_____________________GEN250" localSheetId="0">#REF!</definedName>
    <definedName name="_____________________GEN250" localSheetId="1">#REF!</definedName>
    <definedName name="_____________________GEN250">#REF!</definedName>
    <definedName name="_____________________GEN325" localSheetId="0">#REF!</definedName>
    <definedName name="_____________________GEN325" localSheetId="1">#REF!</definedName>
    <definedName name="_____________________GEN325">#REF!</definedName>
    <definedName name="_____________________GEN380" localSheetId="0">#REF!</definedName>
    <definedName name="_____________________GEN380" localSheetId="1">#REF!</definedName>
    <definedName name="_____________________GEN380">#REF!</definedName>
    <definedName name="_____________________GSB1" localSheetId="0">#REF!</definedName>
    <definedName name="_____________________GSB1" localSheetId="1">#REF!</definedName>
    <definedName name="_____________________GSB1">#REF!</definedName>
    <definedName name="_____________________GSB2" localSheetId="0">#REF!</definedName>
    <definedName name="_____________________GSB2" localSheetId="1">#REF!</definedName>
    <definedName name="_____________________GSB2">#REF!</definedName>
    <definedName name="_____________________GSB3" localSheetId="0">#REF!</definedName>
    <definedName name="_____________________GSB3" localSheetId="1">#REF!</definedName>
    <definedName name="_____________________GSB3">#REF!</definedName>
    <definedName name="_____________________HMP1" localSheetId="0">#REF!</definedName>
    <definedName name="_____________________HMP1" localSheetId="1">#REF!</definedName>
    <definedName name="_____________________HMP1">#REF!</definedName>
    <definedName name="_____________________HMP2" localSheetId="0">#REF!</definedName>
    <definedName name="_____________________HMP2" localSheetId="1">#REF!</definedName>
    <definedName name="_____________________HMP2">#REF!</definedName>
    <definedName name="_____________________HMP3" localSheetId="0">#REF!</definedName>
    <definedName name="_____________________HMP3" localSheetId="1">#REF!</definedName>
    <definedName name="_____________________HMP3">#REF!</definedName>
    <definedName name="_____________________HMP4" localSheetId="0">#REF!</definedName>
    <definedName name="_____________________HMP4" localSheetId="1">#REF!</definedName>
    <definedName name="_____________________HMP4">#REF!</definedName>
    <definedName name="_____________________III7">"$C4.$#REF!$#REF!"</definedName>
    <definedName name="_____________________lb1" localSheetId="0">#REF!</definedName>
    <definedName name="_____________________lb1" localSheetId="1">#REF!</definedName>
    <definedName name="_____________________lb1">#REF!</definedName>
    <definedName name="_____________________lb2" localSheetId="0">#REF!</definedName>
    <definedName name="_____________________lb2" localSheetId="1">#REF!</definedName>
    <definedName name="_____________________lb2">#REF!</definedName>
    <definedName name="_____________________mac2">200</definedName>
    <definedName name="_____________________MIX10" localSheetId="0">#REF!</definedName>
    <definedName name="_____________________MIX10" localSheetId="1">#REF!</definedName>
    <definedName name="_____________________MIX10">#REF!</definedName>
    <definedName name="_____________________MIX15" localSheetId="0">#REF!</definedName>
    <definedName name="_____________________MIX15" localSheetId="1">#REF!</definedName>
    <definedName name="_____________________MIX15">#REF!</definedName>
    <definedName name="_____________________MIX20" localSheetId="0">#REF!</definedName>
    <definedName name="_____________________MIX20" localSheetId="1">#REF!</definedName>
    <definedName name="_____________________MIX20">#REF!</definedName>
    <definedName name="_____________________MIX25" localSheetId="0">#REF!</definedName>
    <definedName name="_____________________MIX25" localSheetId="1">#REF!</definedName>
    <definedName name="_____________________MIX25">#REF!</definedName>
    <definedName name="_____________________MIX30" localSheetId="0">#REF!</definedName>
    <definedName name="_____________________MIX30" localSheetId="1">#REF!</definedName>
    <definedName name="_____________________MIX30">#REF!</definedName>
    <definedName name="_____________________MIX35" localSheetId="0">#REF!</definedName>
    <definedName name="_____________________MIX35" localSheetId="1">#REF!</definedName>
    <definedName name="_____________________MIX35">#REF!</definedName>
    <definedName name="_____________________MIX40" localSheetId="0">#REF!</definedName>
    <definedName name="_____________________MIX40" localSheetId="1">#REF!</definedName>
    <definedName name="_____________________MIX40">#REF!</definedName>
    <definedName name="_____________________mm1" localSheetId="0">#REF!</definedName>
    <definedName name="_____________________mm1" localSheetId="1">#REF!</definedName>
    <definedName name="_____________________mm1">#REF!</definedName>
    <definedName name="_____________________mm2" localSheetId="0">#REF!</definedName>
    <definedName name="_____________________mm2" localSheetId="1">#REF!</definedName>
    <definedName name="_____________________mm2">#REF!</definedName>
    <definedName name="_____________________mm3" localSheetId="0">#REF!</definedName>
    <definedName name="_____________________mm3" localSheetId="1">#REF!</definedName>
    <definedName name="_____________________mm3">#REF!</definedName>
    <definedName name="_____________________MUR5" localSheetId="0">#REF!</definedName>
    <definedName name="_____________________MUR5" localSheetId="1">#REF!</definedName>
    <definedName name="_____________________MUR5">#REF!</definedName>
    <definedName name="_____________________MUR8" localSheetId="0">#REF!</definedName>
    <definedName name="_____________________MUR8" localSheetId="1">#REF!</definedName>
    <definedName name="_____________________MUR8">#REF!</definedName>
    <definedName name="_____________________OPC43" localSheetId="0">#REF!</definedName>
    <definedName name="_____________________OPC43" localSheetId="1">#REF!</definedName>
    <definedName name="_____________________OPC43">#REF!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tab1" localSheetId="0">#REF!</definedName>
    <definedName name="_____________________tab1" localSheetId="1">#REF!</definedName>
    <definedName name="_____________________tab1">#REF!</definedName>
    <definedName name="_____________________tab2" localSheetId="0">#REF!</definedName>
    <definedName name="_____________________tab2" localSheetId="1">#REF!</definedName>
    <definedName name="_____________________tab2">#REF!</definedName>
    <definedName name="_____________________TIP1" localSheetId="0">#REF!</definedName>
    <definedName name="_____________________TIP1" localSheetId="1">#REF!</definedName>
    <definedName name="_____________________TIP1">#REF!</definedName>
    <definedName name="_____________________TIP2" localSheetId="0">#REF!</definedName>
    <definedName name="_____________________TIP2" localSheetId="1">#REF!</definedName>
    <definedName name="_____________________TIP2">#REF!</definedName>
    <definedName name="_____________________TIP3" localSheetId="0">#REF!</definedName>
    <definedName name="_____________________TIP3" localSheetId="1">#REF!</definedName>
    <definedName name="_____________________TIP3">#REF!</definedName>
    <definedName name="____________________A65537" localSheetId="0">#REF!</definedName>
    <definedName name="____________________A65537" localSheetId="1">#REF!</definedName>
    <definedName name="____________________A65537">#REF!</definedName>
    <definedName name="____________________ABM10" localSheetId="0">#REF!</definedName>
    <definedName name="____________________ABM10" localSheetId="1">#REF!</definedName>
    <definedName name="____________________ABM10">#REF!</definedName>
    <definedName name="____________________ABM40" localSheetId="0">#REF!</definedName>
    <definedName name="____________________ABM40" localSheetId="1">#REF!</definedName>
    <definedName name="____________________ABM40">#REF!</definedName>
    <definedName name="____________________ABM6" localSheetId="0">#REF!</definedName>
    <definedName name="____________________ABM6" localSheetId="1">#REF!</definedName>
    <definedName name="____________________ABM6">#REF!</definedName>
    <definedName name="____________________ACB10" localSheetId="0">#REF!</definedName>
    <definedName name="____________________ACB10" localSheetId="1">#REF!</definedName>
    <definedName name="____________________ACB10">#REF!</definedName>
    <definedName name="____________________ACB20" localSheetId="0">#REF!</definedName>
    <definedName name="____________________ACB20" localSheetId="1">#REF!</definedName>
    <definedName name="____________________ACB20">#REF!</definedName>
    <definedName name="____________________ACR10" localSheetId="0">#REF!</definedName>
    <definedName name="____________________ACR10" localSheetId="1">#REF!</definedName>
    <definedName name="____________________ACR10">#REF!</definedName>
    <definedName name="____________________ACR20" localSheetId="0">#REF!</definedName>
    <definedName name="____________________ACR20" localSheetId="1">#REF!</definedName>
    <definedName name="____________________ACR20">#REF!</definedName>
    <definedName name="____________________AGG6" localSheetId="0">#REF!</definedName>
    <definedName name="____________________AGG6" localSheetId="1">#REF!</definedName>
    <definedName name="____________________AGG6">#REF!</definedName>
    <definedName name="____________________AWM10" localSheetId="0">#REF!</definedName>
    <definedName name="____________________AWM10" localSheetId="1">#REF!</definedName>
    <definedName name="____________________AWM10">#REF!</definedName>
    <definedName name="____________________AWM40" localSheetId="0">#REF!</definedName>
    <definedName name="____________________AWM40" localSheetId="1">#REF!</definedName>
    <definedName name="____________________AWM40">#REF!</definedName>
    <definedName name="____________________AWM6" localSheetId="0">#REF!</definedName>
    <definedName name="____________________AWM6" localSheetId="1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 localSheetId="0">#REF!</definedName>
    <definedName name="____________________CDG100" localSheetId="1">#REF!</definedName>
    <definedName name="____________________CDG100">#REF!</definedName>
    <definedName name="____________________CDG250" localSheetId="0">#REF!</definedName>
    <definedName name="____________________CDG250" localSheetId="1">#REF!</definedName>
    <definedName name="____________________CDG250">#REF!</definedName>
    <definedName name="____________________CDG50" localSheetId="0">#REF!</definedName>
    <definedName name="____________________CDG50" localSheetId="1">#REF!</definedName>
    <definedName name="____________________CDG50">#REF!</definedName>
    <definedName name="____________________CDG500" localSheetId="0">#REF!</definedName>
    <definedName name="____________________CDG500" localSheetId="1">#REF!</definedName>
    <definedName name="____________________CDG500">#REF!</definedName>
    <definedName name="____________________CEM53" localSheetId="0">#REF!</definedName>
    <definedName name="____________________CEM53" localSheetId="1">#REF!</definedName>
    <definedName name="____________________CEM53">#REF!</definedName>
    <definedName name="____________________CRN3" localSheetId="0">#REF!</definedName>
    <definedName name="____________________CRN3" localSheetId="1">#REF!</definedName>
    <definedName name="____________________CRN3">#REF!</definedName>
    <definedName name="____________________CRN35" localSheetId="0">#REF!</definedName>
    <definedName name="____________________CRN35" localSheetId="1">#REF!</definedName>
    <definedName name="____________________CRN35">#REF!</definedName>
    <definedName name="____________________CRN80" localSheetId="0">#REF!</definedName>
    <definedName name="____________________CRN80" localSheetId="1">#REF!</definedName>
    <definedName name="____________________CRN80">#REF!</definedName>
    <definedName name="____________________dec05" localSheetId="5" hidden="1">{"'Sheet1'!$A$4386:$N$4591"}</definedName>
    <definedName name="____________________dec05" localSheetId="3" hidden="1">{"'Sheet1'!$A$4386:$N$4591"}</definedName>
    <definedName name="____________________dec05" localSheetId="2" hidden="1">{"'Sheet1'!$A$4386:$N$4591"}</definedName>
    <definedName name="____________________dec05" localSheetId="0" hidden="1">{"'Sheet1'!$A$4386:$N$4591"}</definedName>
    <definedName name="____________________dec05" localSheetId="1" hidden="1">{"'Sheet1'!$A$4386:$N$4591"}</definedName>
    <definedName name="____________________dec05" hidden="1">{"'Sheet1'!$A$4386:$N$4591"}</definedName>
    <definedName name="____________________DOZ50" localSheetId="0">#REF!</definedName>
    <definedName name="____________________DOZ50" localSheetId="1">#REF!</definedName>
    <definedName name="____________________DOZ50">#REF!</definedName>
    <definedName name="____________________DOZ80" localSheetId="0">#REF!</definedName>
    <definedName name="____________________DOZ80" localSheetId="1">#REF!</definedName>
    <definedName name="____________________DOZ80">#REF!</definedName>
    <definedName name="____________________ExV200" localSheetId="0">#REF!</definedName>
    <definedName name="____________________ExV200" localSheetId="1">#REF!</definedName>
    <definedName name="____________________ExV200">#REF!</definedName>
    <definedName name="____________________GEN100" localSheetId="0">#REF!</definedName>
    <definedName name="____________________GEN100" localSheetId="1">#REF!</definedName>
    <definedName name="____________________GEN100">#REF!</definedName>
    <definedName name="____________________GEN250" localSheetId="0">#REF!</definedName>
    <definedName name="____________________GEN250" localSheetId="1">#REF!</definedName>
    <definedName name="____________________GEN250">#REF!</definedName>
    <definedName name="____________________GEN325" localSheetId="0">#REF!</definedName>
    <definedName name="____________________GEN325" localSheetId="1">#REF!</definedName>
    <definedName name="____________________GEN325">#REF!</definedName>
    <definedName name="____________________GEN380" localSheetId="0">#REF!</definedName>
    <definedName name="____________________GEN380" localSheetId="1">#REF!</definedName>
    <definedName name="____________________GEN380">#REF!</definedName>
    <definedName name="____________________GSB1" localSheetId="0">#REF!</definedName>
    <definedName name="____________________GSB1" localSheetId="1">#REF!</definedName>
    <definedName name="____________________GSB1">#REF!</definedName>
    <definedName name="____________________GSB2" localSheetId="0">#REF!</definedName>
    <definedName name="____________________GSB2" localSheetId="1">#REF!</definedName>
    <definedName name="____________________GSB2">#REF!</definedName>
    <definedName name="____________________GSB3" localSheetId="0">#REF!</definedName>
    <definedName name="____________________GSB3" localSheetId="1">#REF!</definedName>
    <definedName name="____________________GSB3">#REF!</definedName>
    <definedName name="____________________HMP1" localSheetId="0">#REF!</definedName>
    <definedName name="____________________HMP1" localSheetId="1">#REF!</definedName>
    <definedName name="____________________HMP1">#REF!</definedName>
    <definedName name="____________________HMP2" localSheetId="0">#REF!</definedName>
    <definedName name="____________________HMP2" localSheetId="1">#REF!</definedName>
    <definedName name="____________________HMP2">#REF!</definedName>
    <definedName name="____________________HMP3" localSheetId="0">#REF!</definedName>
    <definedName name="____________________HMP3" localSheetId="1">#REF!</definedName>
    <definedName name="____________________HMP3">#REF!</definedName>
    <definedName name="____________________HMP4" localSheetId="0">#REF!</definedName>
    <definedName name="____________________HMP4" localSheetId="1">#REF!</definedName>
    <definedName name="____________________HMP4">#REF!</definedName>
    <definedName name="____________________III7">"$C4.$#REF!$#REF!"</definedName>
    <definedName name="____________________lb1" localSheetId="0">#REF!</definedName>
    <definedName name="____________________lb1" localSheetId="1">#REF!</definedName>
    <definedName name="____________________lb1">#REF!</definedName>
    <definedName name="____________________lb2" localSheetId="0">#REF!</definedName>
    <definedName name="____________________lb2" localSheetId="1">#REF!</definedName>
    <definedName name="____________________lb2">#REF!</definedName>
    <definedName name="____________________mac2">200</definedName>
    <definedName name="____________________MIX10" localSheetId="0">#REF!</definedName>
    <definedName name="____________________MIX10" localSheetId="1">#REF!</definedName>
    <definedName name="____________________MIX10">#REF!</definedName>
    <definedName name="____________________MIX15" localSheetId="0">#REF!</definedName>
    <definedName name="____________________MIX15" localSheetId="1">#REF!</definedName>
    <definedName name="____________________MIX15">#REF!</definedName>
    <definedName name="____________________MIX20" localSheetId="0">#REF!</definedName>
    <definedName name="____________________MIX20" localSheetId="1">#REF!</definedName>
    <definedName name="____________________MIX20">#REF!</definedName>
    <definedName name="____________________MIX25" localSheetId="0">#REF!</definedName>
    <definedName name="____________________MIX25" localSheetId="1">#REF!</definedName>
    <definedName name="____________________MIX25">#REF!</definedName>
    <definedName name="____________________MIX30" localSheetId="0">#REF!</definedName>
    <definedName name="____________________MIX30" localSheetId="1">#REF!</definedName>
    <definedName name="____________________MIX30">#REF!</definedName>
    <definedName name="____________________MIX35" localSheetId="0">#REF!</definedName>
    <definedName name="____________________MIX35" localSheetId="1">#REF!</definedName>
    <definedName name="____________________MIX35">#REF!</definedName>
    <definedName name="____________________MIX40" localSheetId="0">#REF!</definedName>
    <definedName name="____________________MIX40" localSheetId="1">#REF!</definedName>
    <definedName name="____________________MIX40">#REF!</definedName>
    <definedName name="____________________mm1" localSheetId="0">#REF!</definedName>
    <definedName name="____________________mm1" localSheetId="1">#REF!</definedName>
    <definedName name="____________________mm1">#REF!</definedName>
    <definedName name="____________________mm2" localSheetId="0">#REF!</definedName>
    <definedName name="____________________mm2" localSheetId="1">#REF!</definedName>
    <definedName name="____________________mm2">#REF!</definedName>
    <definedName name="____________________mm3" localSheetId="0">#REF!</definedName>
    <definedName name="____________________mm3" localSheetId="1">#REF!</definedName>
    <definedName name="____________________mm3">#REF!</definedName>
    <definedName name="____________________MUR5" localSheetId="0">#REF!</definedName>
    <definedName name="____________________MUR5" localSheetId="1">#REF!</definedName>
    <definedName name="____________________MUR5">#REF!</definedName>
    <definedName name="____________________MUR8" localSheetId="0">#REF!</definedName>
    <definedName name="____________________MUR8" localSheetId="1">#REF!</definedName>
    <definedName name="____________________MUR8">#REF!</definedName>
    <definedName name="____________________OPC43" localSheetId="0">#REF!</definedName>
    <definedName name="____________________OPC43" localSheetId="1">#REF!</definedName>
    <definedName name="____________________OPC43">#REF!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tab1" localSheetId="0">#REF!</definedName>
    <definedName name="____________________tab1" localSheetId="1">#REF!</definedName>
    <definedName name="____________________tab1">#REF!</definedName>
    <definedName name="____________________tab2" localSheetId="0">#REF!</definedName>
    <definedName name="____________________tab2" localSheetId="1">#REF!</definedName>
    <definedName name="____________________tab2">#REF!</definedName>
    <definedName name="____________________TIP1" localSheetId="0">#REF!</definedName>
    <definedName name="____________________TIP1" localSheetId="1">#REF!</definedName>
    <definedName name="____________________TIP1">#REF!</definedName>
    <definedName name="____________________TIP2" localSheetId="0">#REF!</definedName>
    <definedName name="____________________TIP2" localSheetId="1">#REF!</definedName>
    <definedName name="____________________TIP2">#REF!</definedName>
    <definedName name="____________________TIP3" localSheetId="0">#REF!</definedName>
    <definedName name="____________________TIP3" localSheetId="1">#REF!</definedName>
    <definedName name="____________________TIP3">#REF!</definedName>
    <definedName name="___________________A65537" localSheetId="0">#REF!</definedName>
    <definedName name="___________________A65537" localSheetId="1">#REF!</definedName>
    <definedName name="___________________A65537">#REF!</definedName>
    <definedName name="___________________ABM10" localSheetId="0">#REF!</definedName>
    <definedName name="___________________ABM10" localSheetId="1">#REF!</definedName>
    <definedName name="___________________ABM10">#REF!</definedName>
    <definedName name="___________________ABM40" localSheetId="0">#REF!</definedName>
    <definedName name="___________________ABM40" localSheetId="1">#REF!</definedName>
    <definedName name="___________________ABM40">#REF!</definedName>
    <definedName name="___________________ABM6" localSheetId="0">#REF!</definedName>
    <definedName name="___________________ABM6" localSheetId="1">#REF!</definedName>
    <definedName name="___________________ABM6">#REF!</definedName>
    <definedName name="___________________ACB10" localSheetId="0">#REF!</definedName>
    <definedName name="___________________ACB10" localSheetId="1">#REF!</definedName>
    <definedName name="___________________ACB10">#REF!</definedName>
    <definedName name="___________________ACB20" localSheetId="0">#REF!</definedName>
    <definedName name="___________________ACB20" localSheetId="1">#REF!</definedName>
    <definedName name="___________________ACB20">#REF!</definedName>
    <definedName name="___________________ACR10" localSheetId="0">#REF!</definedName>
    <definedName name="___________________ACR10" localSheetId="1">#REF!</definedName>
    <definedName name="___________________ACR10">#REF!</definedName>
    <definedName name="___________________ACR20" localSheetId="0">#REF!</definedName>
    <definedName name="___________________ACR20" localSheetId="1">#REF!</definedName>
    <definedName name="___________________ACR20">#REF!</definedName>
    <definedName name="___________________AGG6" localSheetId="0">#REF!</definedName>
    <definedName name="___________________AGG6" localSheetId="1">#REF!</definedName>
    <definedName name="___________________AGG6">#REF!</definedName>
    <definedName name="___________________AWM10" localSheetId="0">#REF!</definedName>
    <definedName name="___________________AWM10" localSheetId="1">#REF!</definedName>
    <definedName name="___________________AWM10">#REF!</definedName>
    <definedName name="___________________AWM40" localSheetId="0">#REF!</definedName>
    <definedName name="___________________AWM40" localSheetId="1">#REF!</definedName>
    <definedName name="___________________AWM40">#REF!</definedName>
    <definedName name="___________________AWM6" localSheetId="0">#REF!</definedName>
    <definedName name="___________________AWM6" localSheetId="1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DG100" localSheetId="0">#REF!</definedName>
    <definedName name="___________________CDG100" localSheetId="1">#REF!</definedName>
    <definedName name="___________________CDG100">#REF!</definedName>
    <definedName name="___________________CDG250" localSheetId="0">#REF!</definedName>
    <definedName name="___________________CDG250" localSheetId="1">#REF!</definedName>
    <definedName name="___________________CDG250">#REF!</definedName>
    <definedName name="___________________CDG50" localSheetId="0">#REF!</definedName>
    <definedName name="___________________CDG50" localSheetId="1">#REF!</definedName>
    <definedName name="___________________CDG50">#REF!</definedName>
    <definedName name="___________________CDG500" localSheetId="0">#REF!</definedName>
    <definedName name="___________________CDG500" localSheetId="1">#REF!</definedName>
    <definedName name="___________________CDG500">#REF!</definedName>
    <definedName name="___________________CEM53" localSheetId="0">#REF!</definedName>
    <definedName name="___________________CEM53" localSheetId="1">#REF!</definedName>
    <definedName name="___________________CEM53">#REF!</definedName>
    <definedName name="___________________CRN3" localSheetId="0">#REF!</definedName>
    <definedName name="___________________CRN3" localSheetId="1">#REF!</definedName>
    <definedName name="___________________CRN3">#REF!</definedName>
    <definedName name="___________________CRN35" localSheetId="0">#REF!</definedName>
    <definedName name="___________________CRN35" localSheetId="1">#REF!</definedName>
    <definedName name="___________________CRN35">#REF!</definedName>
    <definedName name="___________________CRN80" localSheetId="0">#REF!</definedName>
    <definedName name="___________________CRN80" localSheetId="1">#REF!</definedName>
    <definedName name="___________________CRN80">#REF!</definedName>
    <definedName name="___________________dec05" localSheetId="5" hidden="1">{"'Sheet1'!$A$4386:$N$4591"}</definedName>
    <definedName name="___________________dec05" localSheetId="3" hidden="1">{"'Sheet1'!$A$4386:$N$4591"}</definedName>
    <definedName name="___________________dec05" localSheetId="2" hidden="1">{"'Sheet1'!$A$4386:$N$4591"}</definedName>
    <definedName name="___________________dec05" localSheetId="0" hidden="1">{"'Sheet1'!$A$4386:$N$4591"}</definedName>
    <definedName name="___________________dec05" localSheetId="1" hidden="1">{"'Sheet1'!$A$4386:$N$4591"}</definedName>
    <definedName name="___________________dec05" hidden="1">{"'Sheet1'!$A$4386:$N$4591"}</definedName>
    <definedName name="___________________DOZ50" localSheetId="0">#REF!</definedName>
    <definedName name="___________________DOZ50" localSheetId="1">#REF!</definedName>
    <definedName name="___________________DOZ50">#REF!</definedName>
    <definedName name="___________________DOZ80" localSheetId="0">#REF!</definedName>
    <definedName name="___________________DOZ80" localSheetId="1">#REF!</definedName>
    <definedName name="___________________DOZ80">#REF!</definedName>
    <definedName name="___________________ExV200" localSheetId="0">#REF!</definedName>
    <definedName name="___________________ExV200" localSheetId="1">#REF!</definedName>
    <definedName name="___________________ExV200">#REF!</definedName>
    <definedName name="___________________GEN100" localSheetId="0">#REF!</definedName>
    <definedName name="___________________GEN100" localSheetId="1">#REF!</definedName>
    <definedName name="___________________GEN100">#REF!</definedName>
    <definedName name="___________________GEN250" localSheetId="0">#REF!</definedName>
    <definedName name="___________________GEN250" localSheetId="1">#REF!</definedName>
    <definedName name="___________________GEN250">#REF!</definedName>
    <definedName name="___________________GEN325" localSheetId="0">#REF!</definedName>
    <definedName name="___________________GEN325" localSheetId="1">#REF!</definedName>
    <definedName name="___________________GEN325">#REF!</definedName>
    <definedName name="___________________GEN380" localSheetId="0">#REF!</definedName>
    <definedName name="___________________GEN380" localSheetId="1">#REF!</definedName>
    <definedName name="___________________GEN380">#REF!</definedName>
    <definedName name="___________________GSB1" localSheetId="0">#REF!</definedName>
    <definedName name="___________________GSB1" localSheetId="1">#REF!</definedName>
    <definedName name="___________________GSB1">#REF!</definedName>
    <definedName name="___________________GSB2" localSheetId="0">#REF!</definedName>
    <definedName name="___________________GSB2" localSheetId="1">#REF!</definedName>
    <definedName name="___________________GSB2">#REF!</definedName>
    <definedName name="___________________GSB3" localSheetId="0">#REF!</definedName>
    <definedName name="___________________GSB3" localSheetId="1">#REF!</definedName>
    <definedName name="___________________GSB3">#REF!</definedName>
    <definedName name="___________________HMP1" localSheetId="0">#REF!</definedName>
    <definedName name="___________________HMP1" localSheetId="1">#REF!</definedName>
    <definedName name="___________________HMP1">#REF!</definedName>
    <definedName name="___________________HMP2" localSheetId="0">#REF!</definedName>
    <definedName name="___________________HMP2" localSheetId="1">#REF!</definedName>
    <definedName name="___________________HMP2">#REF!</definedName>
    <definedName name="___________________HMP3" localSheetId="0">#REF!</definedName>
    <definedName name="___________________HMP3" localSheetId="1">#REF!</definedName>
    <definedName name="___________________HMP3">#REF!</definedName>
    <definedName name="___________________HMP4" localSheetId="0">#REF!</definedName>
    <definedName name="___________________HMP4" localSheetId="1">#REF!</definedName>
    <definedName name="___________________HMP4">#REF!</definedName>
    <definedName name="___________________III7">"$C4.$#REF!$#REF!"</definedName>
    <definedName name="___________________lb1" localSheetId="0">#REF!</definedName>
    <definedName name="___________________lb1" localSheetId="1">#REF!</definedName>
    <definedName name="___________________lb1">#REF!</definedName>
    <definedName name="___________________lb2" localSheetId="0">#REF!</definedName>
    <definedName name="___________________lb2" localSheetId="1">#REF!</definedName>
    <definedName name="___________________lb2">#REF!</definedName>
    <definedName name="___________________mac2">200</definedName>
    <definedName name="___________________MIX10" localSheetId="0">#REF!</definedName>
    <definedName name="___________________MIX10" localSheetId="1">#REF!</definedName>
    <definedName name="___________________MIX10">#REF!</definedName>
    <definedName name="___________________MIX15" localSheetId="0">#REF!</definedName>
    <definedName name="___________________MIX15" localSheetId="1">#REF!</definedName>
    <definedName name="___________________MIX15">#REF!</definedName>
    <definedName name="___________________MIX20" localSheetId="0">#REF!</definedName>
    <definedName name="___________________MIX20" localSheetId="1">#REF!</definedName>
    <definedName name="___________________MIX20">#REF!</definedName>
    <definedName name="___________________MIX25" localSheetId="0">#REF!</definedName>
    <definedName name="___________________MIX25" localSheetId="1">#REF!</definedName>
    <definedName name="___________________MIX25">#REF!</definedName>
    <definedName name="___________________MIX30" localSheetId="0">#REF!</definedName>
    <definedName name="___________________MIX30" localSheetId="1">#REF!</definedName>
    <definedName name="___________________MIX30">#REF!</definedName>
    <definedName name="___________________MIX35" localSheetId="0">#REF!</definedName>
    <definedName name="___________________MIX35" localSheetId="1">#REF!</definedName>
    <definedName name="___________________MIX35">#REF!</definedName>
    <definedName name="___________________MIX40" localSheetId="0">#REF!</definedName>
    <definedName name="___________________MIX40" localSheetId="1">#REF!</definedName>
    <definedName name="___________________MIX40">#REF!</definedName>
    <definedName name="___________________mm1" localSheetId="0">#REF!</definedName>
    <definedName name="___________________mm1" localSheetId="1">#REF!</definedName>
    <definedName name="___________________mm1">#REF!</definedName>
    <definedName name="___________________mm2" localSheetId="0">#REF!</definedName>
    <definedName name="___________________mm2" localSheetId="1">#REF!</definedName>
    <definedName name="___________________mm2">#REF!</definedName>
    <definedName name="___________________mm3" localSheetId="0">#REF!</definedName>
    <definedName name="___________________mm3" localSheetId="1">#REF!</definedName>
    <definedName name="___________________mm3">#REF!</definedName>
    <definedName name="___________________MUR5" localSheetId="0">#REF!</definedName>
    <definedName name="___________________MUR5" localSheetId="1">#REF!</definedName>
    <definedName name="___________________MUR5">#REF!</definedName>
    <definedName name="___________________MUR8" localSheetId="0">#REF!</definedName>
    <definedName name="___________________MUR8" localSheetId="1">#REF!</definedName>
    <definedName name="___________________MUR8">#REF!</definedName>
    <definedName name="___________________OPC43" localSheetId="0">#REF!</definedName>
    <definedName name="___________________OPC43" localSheetId="1">#REF!</definedName>
    <definedName name="___________________OPC43">#REF!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tab1" localSheetId="0">#REF!</definedName>
    <definedName name="___________________tab1" localSheetId="1">#REF!</definedName>
    <definedName name="___________________tab1">#REF!</definedName>
    <definedName name="___________________tab2" localSheetId="0">#REF!</definedName>
    <definedName name="___________________tab2" localSheetId="1">#REF!</definedName>
    <definedName name="___________________tab2">#REF!</definedName>
    <definedName name="___________________TIP1" localSheetId="0">#REF!</definedName>
    <definedName name="___________________TIP1" localSheetId="1">#REF!</definedName>
    <definedName name="___________________TIP1">#REF!</definedName>
    <definedName name="___________________TIP2" localSheetId="0">#REF!</definedName>
    <definedName name="___________________TIP2" localSheetId="1">#REF!</definedName>
    <definedName name="___________________TIP2">#REF!</definedName>
    <definedName name="___________________TIP3" localSheetId="0">#REF!</definedName>
    <definedName name="___________________TIP3" localSheetId="1">#REF!</definedName>
    <definedName name="___________________TIP3">#REF!</definedName>
    <definedName name="__________________A65537" localSheetId="0">#REF!</definedName>
    <definedName name="__________________A65537" localSheetId="1">#REF!</definedName>
    <definedName name="__________________A65537">#REF!</definedName>
    <definedName name="__________________ABM10" localSheetId="0">#REF!</definedName>
    <definedName name="__________________ABM10" localSheetId="1">#REF!</definedName>
    <definedName name="__________________ABM10">#REF!</definedName>
    <definedName name="__________________ABM40" localSheetId="0">#REF!</definedName>
    <definedName name="__________________ABM40" localSheetId="1">#REF!</definedName>
    <definedName name="__________________ABM40">#REF!</definedName>
    <definedName name="__________________ABM6" localSheetId="0">#REF!</definedName>
    <definedName name="__________________ABM6" localSheetId="1">#REF!</definedName>
    <definedName name="__________________ABM6">#REF!</definedName>
    <definedName name="__________________ACB10" localSheetId="0">#REF!</definedName>
    <definedName name="__________________ACB10" localSheetId="1">#REF!</definedName>
    <definedName name="__________________ACB10">#REF!</definedName>
    <definedName name="__________________ACB20" localSheetId="0">#REF!</definedName>
    <definedName name="__________________ACB20" localSheetId="1">#REF!</definedName>
    <definedName name="__________________ACB20">#REF!</definedName>
    <definedName name="__________________ACR10" localSheetId="0">#REF!</definedName>
    <definedName name="__________________ACR10" localSheetId="1">#REF!</definedName>
    <definedName name="__________________ACR10">#REF!</definedName>
    <definedName name="__________________ACR20" localSheetId="0">#REF!</definedName>
    <definedName name="__________________ACR20" localSheetId="1">#REF!</definedName>
    <definedName name="__________________ACR20">#REF!</definedName>
    <definedName name="__________________AGG10" localSheetId="0">#REF!</definedName>
    <definedName name="__________________AGG10" localSheetId="1">#REF!</definedName>
    <definedName name="__________________AGG10">#REF!</definedName>
    <definedName name="__________________AGG6" localSheetId="0">#REF!</definedName>
    <definedName name="__________________AGG6" localSheetId="1">#REF!</definedName>
    <definedName name="__________________AGG6">#REF!</definedName>
    <definedName name="__________________AWM10" localSheetId="0">#REF!</definedName>
    <definedName name="__________________AWM10" localSheetId="1">#REF!</definedName>
    <definedName name="__________________AWM10">#REF!</definedName>
    <definedName name="__________________AWM40" localSheetId="0">#REF!</definedName>
    <definedName name="__________________AWM40" localSheetId="1">#REF!</definedName>
    <definedName name="__________________AWM40">#REF!</definedName>
    <definedName name="__________________AWM6" localSheetId="0">#REF!</definedName>
    <definedName name="__________________AWM6" localSheetId="1">#REF!</definedName>
    <definedName name="__________________AWM6">#REF!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DG100" localSheetId="0">#REF!</definedName>
    <definedName name="__________________CDG100" localSheetId="1">#REF!</definedName>
    <definedName name="__________________CDG100">#REF!</definedName>
    <definedName name="__________________CDG250" localSheetId="0">#REF!</definedName>
    <definedName name="__________________CDG250" localSheetId="1">#REF!</definedName>
    <definedName name="__________________CDG250">#REF!</definedName>
    <definedName name="__________________CDG50" localSheetId="0">#REF!</definedName>
    <definedName name="__________________CDG50" localSheetId="1">#REF!</definedName>
    <definedName name="__________________CDG50">#REF!</definedName>
    <definedName name="__________________CDG500" localSheetId="0">#REF!</definedName>
    <definedName name="__________________CDG500" localSheetId="1">#REF!</definedName>
    <definedName name="__________________CDG500">#REF!</definedName>
    <definedName name="__________________CEM53" localSheetId="0">#REF!</definedName>
    <definedName name="__________________CEM53" localSheetId="1">#REF!</definedName>
    <definedName name="__________________CEM53">#REF!</definedName>
    <definedName name="__________________CRN3" localSheetId="0">#REF!</definedName>
    <definedName name="__________________CRN3" localSheetId="1">#REF!</definedName>
    <definedName name="__________________CRN3">#REF!</definedName>
    <definedName name="__________________CRN35" localSheetId="0">#REF!</definedName>
    <definedName name="__________________CRN35" localSheetId="1">#REF!</definedName>
    <definedName name="__________________CRN35">#REF!</definedName>
    <definedName name="__________________CRN80" localSheetId="0">#REF!</definedName>
    <definedName name="__________________CRN80" localSheetId="1">#REF!</definedName>
    <definedName name="__________________CRN80">#REF!</definedName>
    <definedName name="__________________dec05" localSheetId="5" hidden="1">{"'Sheet1'!$A$4386:$N$4591"}</definedName>
    <definedName name="__________________dec05" localSheetId="3" hidden="1">{"'Sheet1'!$A$4386:$N$4591"}</definedName>
    <definedName name="__________________dec05" localSheetId="2" hidden="1">{"'Sheet1'!$A$4386:$N$4591"}</definedName>
    <definedName name="__________________dec05" localSheetId="0" hidden="1">{"'Sheet1'!$A$4386:$N$4591"}</definedName>
    <definedName name="__________________dec05" localSheetId="1" hidden="1">{"'Sheet1'!$A$4386:$N$4591"}</definedName>
    <definedName name="__________________dec05" hidden="1">{"'Sheet1'!$A$4386:$N$4591"}</definedName>
    <definedName name="__________________DOZ50" localSheetId="0">#REF!</definedName>
    <definedName name="__________________DOZ50" localSheetId="1">#REF!</definedName>
    <definedName name="__________________DOZ50">#REF!</definedName>
    <definedName name="__________________DOZ80" localSheetId="0">#REF!</definedName>
    <definedName name="__________________DOZ80" localSheetId="1">#REF!</definedName>
    <definedName name="__________________DOZ80">#REF!</definedName>
    <definedName name="__________________ExV200" localSheetId="0">#REF!</definedName>
    <definedName name="__________________ExV200" localSheetId="1">#REF!</definedName>
    <definedName name="__________________ExV200">#REF!</definedName>
    <definedName name="__________________GEN100" localSheetId="0">#REF!</definedName>
    <definedName name="__________________GEN100" localSheetId="1">#REF!</definedName>
    <definedName name="__________________GEN100">#REF!</definedName>
    <definedName name="__________________GEN250" localSheetId="0">#REF!</definedName>
    <definedName name="__________________GEN250" localSheetId="1">#REF!</definedName>
    <definedName name="__________________GEN250">#REF!</definedName>
    <definedName name="__________________GEN325" localSheetId="0">#REF!</definedName>
    <definedName name="__________________GEN325" localSheetId="1">#REF!</definedName>
    <definedName name="__________________GEN325">#REF!</definedName>
    <definedName name="__________________GEN380" localSheetId="0">#REF!</definedName>
    <definedName name="__________________GEN380" localSheetId="1">#REF!</definedName>
    <definedName name="__________________GEN380">#REF!</definedName>
    <definedName name="__________________GSB1" localSheetId="0">#REF!</definedName>
    <definedName name="__________________GSB1" localSheetId="1">#REF!</definedName>
    <definedName name="__________________GSB1">#REF!</definedName>
    <definedName name="__________________GSB2" localSheetId="0">#REF!</definedName>
    <definedName name="__________________GSB2" localSheetId="1">#REF!</definedName>
    <definedName name="__________________GSB2">#REF!</definedName>
    <definedName name="__________________GSB3" localSheetId="0">#REF!</definedName>
    <definedName name="__________________GSB3" localSheetId="1">#REF!</definedName>
    <definedName name="__________________GSB3">#REF!</definedName>
    <definedName name="__________________HMP1" localSheetId="0">#REF!</definedName>
    <definedName name="__________________HMP1" localSheetId="1">#REF!</definedName>
    <definedName name="__________________HMP1">#REF!</definedName>
    <definedName name="__________________HMP2" localSheetId="0">#REF!</definedName>
    <definedName name="__________________HMP2" localSheetId="1">#REF!</definedName>
    <definedName name="__________________HMP2">#REF!</definedName>
    <definedName name="__________________HMP3" localSheetId="0">#REF!</definedName>
    <definedName name="__________________HMP3" localSheetId="1">#REF!</definedName>
    <definedName name="__________________HMP3">#REF!</definedName>
    <definedName name="__________________HMP4" localSheetId="0">#REF!</definedName>
    <definedName name="__________________HMP4" localSheetId="1">#REF!</definedName>
    <definedName name="__________________HMP4">#REF!</definedName>
    <definedName name="__________________III7">"$C4.$#REF!$#REF!"</definedName>
    <definedName name="__________________lb1" localSheetId="0">#REF!</definedName>
    <definedName name="__________________lb1" localSheetId="1">#REF!</definedName>
    <definedName name="__________________lb1">#REF!</definedName>
    <definedName name="__________________lb2" localSheetId="0">#REF!</definedName>
    <definedName name="__________________lb2" localSheetId="1">#REF!</definedName>
    <definedName name="__________________lb2">#REF!</definedName>
    <definedName name="__________________mac2">200</definedName>
    <definedName name="__________________MIX10" localSheetId="0">#REF!</definedName>
    <definedName name="__________________MIX10" localSheetId="1">#REF!</definedName>
    <definedName name="__________________MIX10">#REF!</definedName>
    <definedName name="__________________MIX15" localSheetId="0">#REF!</definedName>
    <definedName name="__________________MIX15" localSheetId="1">#REF!</definedName>
    <definedName name="__________________MIX15">#REF!</definedName>
    <definedName name="__________________MIX20" localSheetId="0">#REF!</definedName>
    <definedName name="__________________MIX20" localSheetId="1">#REF!</definedName>
    <definedName name="__________________MIX20">#REF!</definedName>
    <definedName name="__________________MIX25" localSheetId="0">#REF!</definedName>
    <definedName name="__________________MIX25" localSheetId="1">#REF!</definedName>
    <definedName name="__________________MIX25">#REF!</definedName>
    <definedName name="__________________MIX30" localSheetId="0">#REF!</definedName>
    <definedName name="__________________MIX30" localSheetId="1">#REF!</definedName>
    <definedName name="__________________MIX30">#REF!</definedName>
    <definedName name="__________________MIX35" localSheetId="0">#REF!</definedName>
    <definedName name="__________________MIX35" localSheetId="1">#REF!</definedName>
    <definedName name="__________________MIX35">#REF!</definedName>
    <definedName name="__________________MIX40" localSheetId="0">#REF!</definedName>
    <definedName name="__________________MIX40" localSheetId="1">#REF!</definedName>
    <definedName name="__________________MIX40">#REF!</definedName>
    <definedName name="__________________mm1" localSheetId="0">#REF!</definedName>
    <definedName name="__________________mm1" localSheetId="1">#REF!</definedName>
    <definedName name="__________________mm1">#REF!</definedName>
    <definedName name="__________________mm2" localSheetId="0">#REF!</definedName>
    <definedName name="__________________mm2" localSheetId="1">#REF!</definedName>
    <definedName name="__________________mm2">#REF!</definedName>
    <definedName name="__________________mm3" localSheetId="0">#REF!</definedName>
    <definedName name="__________________mm3" localSheetId="1">#REF!</definedName>
    <definedName name="__________________mm3">#REF!</definedName>
    <definedName name="__________________MUR5" localSheetId="0">#REF!</definedName>
    <definedName name="__________________MUR5" localSheetId="1">#REF!</definedName>
    <definedName name="__________________MUR5">#REF!</definedName>
    <definedName name="__________________MUR8" localSheetId="0">#REF!</definedName>
    <definedName name="__________________MUR8" localSheetId="1">#REF!</definedName>
    <definedName name="__________________MUR8">#REF!</definedName>
    <definedName name="__________________OPC43" localSheetId="0">#REF!</definedName>
    <definedName name="__________________OPC43" localSheetId="1">#REF!</definedName>
    <definedName name="__________________OPC43">#REF!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tab1" localSheetId="0">#REF!</definedName>
    <definedName name="__________________tab1" localSheetId="1">#REF!</definedName>
    <definedName name="__________________tab1">#REF!</definedName>
    <definedName name="__________________tab2" localSheetId="0">#REF!</definedName>
    <definedName name="__________________tab2" localSheetId="1">#REF!</definedName>
    <definedName name="__________________tab2">#REF!</definedName>
    <definedName name="__________________TIP1" localSheetId="0">#REF!</definedName>
    <definedName name="__________________TIP1" localSheetId="1">#REF!</definedName>
    <definedName name="__________________TIP1">#REF!</definedName>
    <definedName name="__________________TIP2" localSheetId="0">#REF!</definedName>
    <definedName name="__________________TIP2" localSheetId="1">#REF!</definedName>
    <definedName name="__________________TIP2">#REF!</definedName>
    <definedName name="__________________TIP3" localSheetId="0">#REF!</definedName>
    <definedName name="__________________TIP3" localSheetId="1">#REF!</definedName>
    <definedName name="__________________TIP3">#REF!</definedName>
    <definedName name="_________________A65537" localSheetId="0">#REF!</definedName>
    <definedName name="_________________A65537" localSheetId="1">#REF!</definedName>
    <definedName name="_________________A65537">#REF!</definedName>
    <definedName name="_________________ABM10" localSheetId="0">#REF!</definedName>
    <definedName name="_________________ABM10" localSheetId="1">#REF!</definedName>
    <definedName name="_________________ABM10">#REF!</definedName>
    <definedName name="_________________ABM40" localSheetId="0">#REF!</definedName>
    <definedName name="_________________ABM40" localSheetId="1">#REF!</definedName>
    <definedName name="_________________ABM40">#REF!</definedName>
    <definedName name="_________________ABM6" localSheetId="0">#REF!</definedName>
    <definedName name="_________________ABM6" localSheetId="1">#REF!</definedName>
    <definedName name="_________________ABM6">#REF!</definedName>
    <definedName name="_________________ACB10" localSheetId="0">#REF!</definedName>
    <definedName name="_________________ACB10" localSheetId="1">#REF!</definedName>
    <definedName name="_________________ACB10">#REF!</definedName>
    <definedName name="_________________ACB20" localSheetId="0">#REF!</definedName>
    <definedName name="_________________ACB20" localSheetId="1">#REF!</definedName>
    <definedName name="_________________ACB20">#REF!</definedName>
    <definedName name="_________________ACR10" localSheetId="0">#REF!</definedName>
    <definedName name="_________________ACR10" localSheetId="1">#REF!</definedName>
    <definedName name="_________________ACR10">#REF!</definedName>
    <definedName name="_________________ACR20" localSheetId="0">#REF!</definedName>
    <definedName name="_________________ACR20" localSheetId="1">#REF!</definedName>
    <definedName name="_________________ACR20">#REF!</definedName>
    <definedName name="_________________AGG10" localSheetId="0">#REF!</definedName>
    <definedName name="_________________AGG10" localSheetId="1">#REF!</definedName>
    <definedName name="_________________AGG10">#REF!</definedName>
    <definedName name="_________________AGG6" localSheetId="0">#REF!</definedName>
    <definedName name="_________________AGG6" localSheetId="1">#REF!</definedName>
    <definedName name="_________________AGG6">#REF!</definedName>
    <definedName name="_________________AWM10" localSheetId="0">#REF!</definedName>
    <definedName name="_________________AWM10" localSheetId="1">#REF!</definedName>
    <definedName name="_________________AWM10">#REF!</definedName>
    <definedName name="_________________AWM40" localSheetId="0">#REF!</definedName>
    <definedName name="_________________AWM40" localSheetId="1">#REF!</definedName>
    <definedName name="_________________AWM40">#REF!</definedName>
    <definedName name="_________________AWM6" localSheetId="0">#REF!</definedName>
    <definedName name="_________________AWM6" localSheetId="1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DG100" localSheetId="0">#REF!</definedName>
    <definedName name="_________________CDG100" localSheetId="1">#REF!</definedName>
    <definedName name="_________________CDG100">#REF!</definedName>
    <definedName name="_________________CDG250" localSheetId="0">#REF!</definedName>
    <definedName name="_________________CDG250" localSheetId="1">#REF!</definedName>
    <definedName name="_________________CDG250">#REF!</definedName>
    <definedName name="_________________CDG50" localSheetId="0">#REF!</definedName>
    <definedName name="_________________CDG50" localSheetId="1">#REF!</definedName>
    <definedName name="_________________CDG50">#REF!</definedName>
    <definedName name="_________________CDG500" localSheetId="0">#REF!</definedName>
    <definedName name="_________________CDG500" localSheetId="1">#REF!</definedName>
    <definedName name="_________________CDG500">#REF!</definedName>
    <definedName name="_________________CEM53" localSheetId="0">#REF!</definedName>
    <definedName name="_________________CEM53" localSheetId="1">#REF!</definedName>
    <definedName name="_________________CEM53">#REF!</definedName>
    <definedName name="_________________CRN3" localSheetId="0">#REF!</definedName>
    <definedName name="_________________CRN3" localSheetId="1">#REF!</definedName>
    <definedName name="_________________CRN3">#REF!</definedName>
    <definedName name="_________________CRN35" localSheetId="0">#REF!</definedName>
    <definedName name="_________________CRN35" localSheetId="1">#REF!</definedName>
    <definedName name="_________________CRN35">#REF!</definedName>
    <definedName name="_________________CRN80" localSheetId="0">#REF!</definedName>
    <definedName name="_________________CRN80" localSheetId="1">#REF!</definedName>
    <definedName name="_________________CRN80">#REF!</definedName>
    <definedName name="_________________dec05" localSheetId="5" hidden="1">{"'Sheet1'!$A$4386:$N$4591"}</definedName>
    <definedName name="_________________dec05" localSheetId="3" hidden="1">{"'Sheet1'!$A$4386:$N$4591"}</definedName>
    <definedName name="_________________dec05" localSheetId="2" hidden="1">{"'Sheet1'!$A$4386:$N$4591"}</definedName>
    <definedName name="_________________dec05" localSheetId="0" hidden="1">{"'Sheet1'!$A$4386:$N$4591"}</definedName>
    <definedName name="_________________dec05" localSheetId="1" hidden="1">{"'Sheet1'!$A$4386:$N$4591"}</definedName>
    <definedName name="_________________dec05" hidden="1">{"'Sheet1'!$A$4386:$N$4591"}</definedName>
    <definedName name="_________________DOZ50" localSheetId="0">#REF!</definedName>
    <definedName name="_________________DOZ50" localSheetId="1">#REF!</definedName>
    <definedName name="_________________DOZ50">#REF!</definedName>
    <definedName name="_________________DOZ80" localSheetId="0">#REF!</definedName>
    <definedName name="_________________DOZ80" localSheetId="1">#REF!</definedName>
    <definedName name="_________________DOZ80">#REF!</definedName>
    <definedName name="_________________ExV200" localSheetId="0">#REF!</definedName>
    <definedName name="_________________ExV200" localSheetId="1">#REF!</definedName>
    <definedName name="_________________ExV200">#REF!</definedName>
    <definedName name="_________________GEN100" localSheetId="0">#REF!</definedName>
    <definedName name="_________________GEN100" localSheetId="1">#REF!</definedName>
    <definedName name="_________________GEN100">#REF!</definedName>
    <definedName name="_________________GEN250" localSheetId="0">#REF!</definedName>
    <definedName name="_________________GEN250" localSheetId="1">#REF!</definedName>
    <definedName name="_________________GEN250">#REF!</definedName>
    <definedName name="_________________GEN325" localSheetId="0">#REF!</definedName>
    <definedName name="_________________GEN325" localSheetId="1">#REF!</definedName>
    <definedName name="_________________GEN325">#REF!</definedName>
    <definedName name="_________________GEN380" localSheetId="0">#REF!</definedName>
    <definedName name="_________________GEN380" localSheetId="1">#REF!</definedName>
    <definedName name="_________________GEN380">#REF!</definedName>
    <definedName name="_________________GSB1" localSheetId="0">#REF!</definedName>
    <definedName name="_________________GSB1" localSheetId="1">#REF!</definedName>
    <definedName name="_________________GSB1">#REF!</definedName>
    <definedName name="_________________GSB2" localSheetId="0">#REF!</definedName>
    <definedName name="_________________GSB2" localSheetId="1">#REF!</definedName>
    <definedName name="_________________GSB2">#REF!</definedName>
    <definedName name="_________________GSB3" localSheetId="0">#REF!</definedName>
    <definedName name="_________________GSB3" localSheetId="1">#REF!</definedName>
    <definedName name="_________________GSB3">#REF!</definedName>
    <definedName name="_________________HMP1" localSheetId="0">#REF!</definedName>
    <definedName name="_________________HMP1" localSheetId="1">#REF!</definedName>
    <definedName name="_________________HMP1">#REF!</definedName>
    <definedName name="_________________HMP2" localSheetId="0">#REF!</definedName>
    <definedName name="_________________HMP2" localSheetId="1">#REF!</definedName>
    <definedName name="_________________HMP2">#REF!</definedName>
    <definedName name="_________________HMP3" localSheetId="0">#REF!</definedName>
    <definedName name="_________________HMP3" localSheetId="1">#REF!</definedName>
    <definedName name="_________________HMP3">#REF!</definedName>
    <definedName name="_________________HMP4" localSheetId="0">#REF!</definedName>
    <definedName name="_________________HMP4" localSheetId="1">#REF!</definedName>
    <definedName name="_________________HMP4">#REF!</definedName>
    <definedName name="_________________III7">"$C4.$#REF!$#REF!"</definedName>
    <definedName name="_________________lb1" localSheetId="0">#REF!</definedName>
    <definedName name="_________________lb1" localSheetId="1">#REF!</definedName>
    <definedName name="_________________lb1">#REF!</definedName>
    <definedName name="_________________lb2" localSheetId="0">#REF!</definedName>
    <definedName name="_________________lb2" localSheetId="1">#REF!</definedName>
    <definedName name="_________________lb2">#REF!</definedName>
    <definedName name="_________________mac2">200</definedName>
    <definedName name="_________________MIX10" localSheetId="0">#REF!</definedName>
    <definedName name="_________________MIX10" localSheetId="1">#REF!</definedName>
    <definedName name="_________________MIX10">#REF!</definedName>
    <definedName name="_________________MIX15" localSheetId="0">#REF!</definedName>
    <definedName name="_________________MIX15" localSheetId="1">#REF!</definedName>
    <definedName name="_________________MIX15">#REF!</definedName>
    <definedName name="_________________MIX20" localSheetId="0">#REF!</definedName>
    <definedName name="_________________MIX20" localSheetId="1">#REF!</definedName>
    <definedName name="_________________MIX20">#REF!</definedName>
    <definedName name="_________________MIX25" localSheetId="0">#REF!</definedName>
    <definedName name="_________________MIX25" localSheetId="1">#REF!</definedName>
    <definedName name="_________________MIX25">#REF!</definedName>
    <definedName name="_________________MIX30" localSheetId="0">#REF!</definedName>
    <definedName name="_________________MIX30" localSheetId="1">#REF!</definedName>
    <definedName name="_________________MIX30">#REF!</definedName>
    <definedName name="_________________MIX35" localSheetId="0">#REF!</definedName>
    <definedName name="_________________MIX35" localSheetId="1">#REF!</definedName>
    <definedName name="_________________MIX35">#REF!</definedName>
    <definedName name="_________________MIX40" localSheetId="0">#REF!</definedName>
    <definedName name="_________________MIX40" localSheetId="1">#REF!</definedName>
    <definedName name="_________________MIX40">#REF!</definedName>
    <definedName name="_________________mm1" localSheetId="0">#REF!</definedName>
    <definedName name="_________________mm1" localSheetId="1">#REF!</definedName>
    <definedName name="_________________mm1">#REF!</definedName>
    <definedName name="_________________mm2" localSheetId="0">#REF!</definedName>
    <definedName name="_________________mm2" localSheetId="1">#REF!</definedName>
    <definedName name="_________________mm2">#REF!</definedName>
    <definedName name="_________________mm3" localSheetId="0">#REF!</definedName>
    <definedName name="_________________mm3" localSheetId="1">#REF!</definedName>
    <definedName name="_________________mm3">#REF!</definedName>
    <definedName name="_________________MUR5" localSheetId="0">#REF!</definedName>
    <definedName name="_________________MUR5" localSheetId="1">#REF!</definedName>
    <definedName name="_________________MUR5">#REF!</definedName>
    <definedName name="_________________MUR8" localSheetId="0">#REF!</definedName>
    <definedName name="_________________MUR8" localSheetId="1">#REF!</definedName>
    <definedName name="_________________MUR8">#REF!</definedName>
    <definedName name="_________________OPC43" localSheetId="0">#REF!</definedName>
    <definedName name="_________________OPC43" localSheetId="1">#REF!</definedName>
    <definedName name="_________________OPC43">#REF!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tab1" localSheetId="0">#REF!</definedName>
    <definedName name="_________________tab1" localSheetId="1">#REF!</definedName>
    <definedName name="_________________tab1">#REF!</definedName>
    <definedName name="_________________tab2" localSheetId="0">#REF!</definedName>
    <definedName name="_________________tab2" localSheetId="1">#REF!</definedName>
    <definedName name="_________________tab2">#REF!</definedName>
    <definedName name="_________________TIP1" localSheetId="0">#REF!</definedName>
    <definedName name="_________________TIP1" localSheetId="1">#REF!</definedName>
    <definedName name="_________________TIP1">#REF!</definedName>
    <definedName name="_________________TIP2" localSheetId="0">#REF!</definedName>
    <definedName name="_________________TIP2" localSheetId="1">#REF!</definedName>
    <definedName name="_________________TIP2">#REF!</definedName>
    <definedName name="_________________TIP3" localSheetId="0">#REF!</definedName>
    <definedName name="_________________TIP3" localSheetId="1">#REF!</definedName>
    <definedName name="_________________TIP3">#REF!</definedName>
    <definedName name="________________A65537" localSheetId="0">#REF!</definedName>
    <definedName name="________________A65537" localSheetId="1">#REF!</definedName>
    <definedName name="________________A65537">#REF!</definedName>
    <definedName name="________________ABM10" localSheetId="0">#REF!</definedName>
    <definedName name="________________ABM10" localSheetId="1">#REF!</definedName>
    <definedName name="________________ABM10">#REF!</definedName>
    <definedName name="________________ABM40" localSheetId="0">#REF!</definedName>
    <definedName name="________________ABM40" localSheetId="1">#REF!</definedName>
    <definedName name="________________ABM40">#REF!</definedName>
    <definedName name="________________ABM6" localSheetId="0">#REF!</definedName>
    <definedName name="________________ABM6" localSheetId="1">#REF!</definedName>
    <definedName name="________________ABM6">#REF!</definedName>
    <definedName name="________________ACB10" localSheetId="0">#REF!</definedName>
    <definedName name="________________ACB10" localSheetId="1">#REF!</definedName>
    <definedName name="________________ACB10">#REF!</definedName>
    <definedName name="________________ACB20" localSheetId="0">#REF!</definedName>
    <definedName name="________________ACB20" localSheetId="1">#REF!</definedName>
    <definedName name="________________ACB20">#REF!</definedName>
    <definedName name="________________ACR10" localSheetId="0">#REF!</definedName>
    <definedName name="________________ACR10" localSheetId="1">#REF!</definedName>
    <definedName name="________________ACR10">#REF!</definedName>
    <definedName name="________________ACR20" localSheetId="0">#REF!</definedName>
    <definedName name="________________ACR20" localSheetId="1">#REF!</definedName>
    <definedName name="________________ACR20">#REF!</definedName>
    <definedName name="________________AGG10" localSheetId="0">#REF!</definedName>
    <definedName name="________________AGG10" localSheetId="1">#REF!</definedName>
    <definedName name="________________AGG10">#REF!</definedName>
    <definedName name="________________AGG6" localSheetId="0">#REF!</definedName>
    <definedName name="________________AGG6" localSheetId="1">#REF!</definedName>
    <definedName name="________________AGG6">#REF!</definedName>
    <definedName name="________________AWM10" localSheetId="0">#REF!</definedName>
    <definedName name="________________AWM10" localSheetId="1">#REF!</definedName>
    <definedName name="________________AWM10">#REF!</definedName>
    <definedName name="________________AWM40" localSheetId="0">#REF!</definedName>
    <definedName name="________________AWM40" localSheetId="1">#REF!</definedName>
    <definedName name="________________AWM40">#REF!</definedName>
    <definedName name="________________AWM6" localSheetId="0">#REF!</definedName>
    <definedName name="________________AWM6" localSheetId="1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DG100" localSheetId="0">#REF!</definedName>
    <definedName name="________________CDG100" localSheetId="1">#REF!</definedName>
    <definedName name="________________CDG100">#REF!</definedName>
    <definedName name="________________CDG250" localSheetId="0">#REF!</definedName>
    <definedName name="________________CDG250" localSheetId="1">#REF!</definedName>
    <definedName name="________________CDG250">#REF!</definedName>
    <definedName name="________________CDG50" localSheetId="0">#REF!</definedName>
    <definedName name="________________CDG50" localSheetId="1">#REF!</definedName>
    <definedName name="________________CDG50">#REF!</definedName>
    <definedName name="________________CDG500" localSheetId="0">#REF!</definedName>
    <definedName name="________________CDG500" localSheetId="1">#REF!</definedName>
    <definedName name="________________CDG500">#REF!</definedName>
    <definedName name="________________CEM53" localSheetId="0">#REF!</definedName>
    <definedName name="________________CEM53" localSheetId="1">#REF!</definedName>
    <definedName name="________________CEM53">#REF!</definedName>
    <definedName name="________________CRN3" localSheetId="0">#REF!</definedName>
    <definedName name="________________CRN3" localSheetId="1">#REF!</definedName>
    <definedName name="________________CRN3">#REF!</definedName>
    <definedName name="________________CRN35" localSheetId="0">#REF!</definedName>
    <definedName name="________________CRN35" localSheetId="1">#REF!</definedName>
    <definedName name="________________CRN35">#REF!</definedName>
    <definedName name="________________CRN80" localSheetId="0">#REF!</definedName>
    <definedName name="________________CRN80" localSheetId="1">#REF!</definedName>
    <definedName name="________________CRN80">#REF!</definedName>
    <definedName name="________________dec05" localSheetId="5" hidden="1">{"'Sheet1'!$A$4386:$N$4591"}</definedName>
    <definedName name="________________dec05" localSheetId="3" hidden="1">{"'Sheet1'!$A$4386:$N$4591"}</definedName>
    <definedName name="________________dec05" localSheetId="2" hidden="1">{"'Sheet1'!$A$4386:$N$4591"}</definedName>
    <definedName name="________________dec05" localSheetId="0" hidden="1">{"'Sheet1'!$A$4386:$N$4591"}</definedName>
    <definedName name="________________dec05" localSheetId="1" hidden="1">{"'Sheet1'!$A$4386:$N$4591"}</definedName>
    <definedName name="________________dec05" hidden="1">{"'Sheet1'!$A$4386:$N$4591"}</definedName>
    <definedName name="________________DOZ50" localSheetId="0">#REF!</definedName>
    <definedName name="________________DOZ50" localSheetId="1">#REF!</definedName>
    <definedName name="________________DOZ50">#REF!</definedName>
    <definedName name="________________DOZ80" localSheetId="0">#REF!</definedName>
    <definedName name="________________DOZ80" localSheetId="1">#REF!</definedName>
    <definedName name="________________DOZ80">#REF!</definedName>
    <definedName name="________________ExV200" localSheetId="0">#REF!</definedName>
    <definedName name="________________ExV200" localSheetId="1">#REF!</definedName>
    <definedName name="________________ExV200">#REF!</definedName>
    <definedName name="________________GEN100" localSheetId="0">#REF!</definedName>
    <definedName name="________________GEN100" localSheetId="1">#REF!</definedName>
    <definedName name="________________GEN100">#REF!</definedName>
    <definedName name="________________GEN250" localSheetId="0">#REF!</definedName>
    <definedName name="________________GEN250" localSheetId="1">#REF!</definedName>
    <definedName name="________________GEN250">#REF!</definedName>
    <definedName name="________________GEN325" localSheetId="0">#REF!</definedName>
    <definedName name="________________GEN325" localSheetId="1">#REF!</definedName>
    <definedName name="________________GEN325">#REF!</definedName>
    <definedName name="________________GEN380" localSheetId="0">#REF!</definedName>
    <definedName name="________________GEN380" localSheetId="1">#REF!</definedName>
    <definedName name="________________GEN380">#REF!</definedName>
    <definedName name="________________GSB1" localSheetId="0">#REF!</definedName>
    <definedName name="________________GSB1" localSheetId="1">#REF!</definedName>
    <definedName name="________________GSB1">#REF!</definedName>
    <definedName name="________________GSB2" localSheetId="0">#REF!</definedName>
    <definedName name="________________GSB2" localSheetId="1">#REF!</definedName>
    <definedName name="________________GSB2">#REF!</definedName>
    <definedName name="________________GSB3" localSheetId="0">#REF!</definedName>
    <definedName name="________________GSB3" localSheetId="1">#REF!</definedName>
    <definedName name="________________GSB3">#REF!</definedName>
    <definedName name="________________HMP1" localSheetId="0">#REF!</definedName>
    <definedName name="________________HMP1" localSheetId="1">#REF!</definedName>
    <definedName name="________________HMP1">#REF!</definedName>
    <definedName name="________________HMP2" localSheetId="0">#REF!</definedName>
    <definedName name="________________HMP2" localSheetId="1">#REF!</definedName>
    <definedName name="________________HMP2">#REF!</definedName>
    <definedName name="________________HMP3" localSheetId="0">#REF!</definedName>
    <definedName name="________________HMP3" localSheetId="1">#REF!</definedName>
    <definedName name="________________HMP3">#REF!</definedName>
    <definedName name="________________HMP4" localSheetId="0">#REF!</definedName>
    <definedName name="________________HMP4" localSheetId="1">#REF!</definedName>
    <definedName name="________________HMP4">#REF!</definedName>
    <definedName name="________________lb1" localSheetId="0">#REF!</definedName>
    <definedName name="________________lb1" localSheetId="1">#REF!</definedName>
    <definedName name="________________lb1">#REF!</definedName>
    <definedName name="________________lb2" localSheetId="0">#REF!</definedName>
    <definedName name="________________lb2" localSheetId="1">#REF!</definedName>
    <definedName name="________________lb2">#REF!</definedName>
    <definedName name="________________mac2">200</definedName>
    <definedName name="________________MIX10" localSheetId="0">#REF!</definedName>
    <definedName name="________________MIX10" localSheetId="1">#REF!</definedName>
    <definedName name="________________MIX10">#REF!</definedName>
    <definedName name="________________MIX15" localSheetId="0">#REF!</definedName>
    <definedName name="________________MIX15" localSheetId="1">#REF!</definedName>
    <definedName name="________________MIX15">#REF!</definedName>
    <definedName name="________________MIX20" localSheetId="0">#REF!</definedName>
    <definedName name="________________MIX20" localSheetId="1">#REF!</definedName>
    <definedName name="________________MIX20">#REF!</definedName>
    <definedName name="________________MIX25" localSheetId="0">#REF!</definedName>
    <definedName name="________________MIX25" localSheetId="1">#REF!</definedName>
    <definedName name="________________MIX25">#REF!</definedName>
    <definedName name="________________MIX30" localSheetId="0">#REF!</definedName>
    <definedName name="________________MIX30" localSheetId="1">#REF!</definedName>
    <definedName name="________________MIX30">#REF!</definedName>
    <definedName name="________________MIX35" localSheetId="0">#REF!</definedName>
    <definedName name="________________MIX35" localSheetId="1">#REF!</definedName>
    <definedName name="________________MIX35">#REF!</definedName>
    <definedName name="________________MIX40" localSheetId="0">#REF!</definedName>
    <definedName name="________________MIX40" localSheetId="1">#REF!</definedName>
    <definedName name="________________MIX40">#REF!</definedName>
    <definedName name="________________mm1" localSheetId="0">#REF!</definedName>
    <definedName name="________________mm1" localSheetId="1">#REF!</definedName>
    <definedName name="________________mm1">#REF!</definedName>
    <definedName name="________________mm2" localSheetId="0">#REF!</definedName>
    <definedName name="________________mm2" localSheetId="1">#REF!</definedName>
    <definedName name="________________mm2">#REF!</definedName>
    <definedName name="________________mm3" localSheetId="0">#REF!</definedName>
    <definedName name="________________mm3" localSheetId="1">#REF!</definedName>
    <definedName name="________________mm3">#REF!</definedName>
    <definedName name="________________MUR5" localSheetId="0">#REF!</definedName>
    <definedName name="________________MUR5" localSheetId="1">#REF!</definedName>
    <definedName name="________________MUR5">#REF!</definedName>
    <definedName name="________________MUR8" localSheetId="0">#REF!</definedName>
    <definedName name="________________MUR8" localSheetId="1">#REF!</definedName>
    <definedName name="________________MUR8">#REF!</definedName>
    <definedName name="________________OPC43" localSheetId="0">#REF!</definedName>
    <definedName name="________________OPC43" localSheetId="1">#REF!</definedName>
    <definedName name="________________OPC43">#REF!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tab1" localSheetId="0">#REF!</definedName>
    <definedName name="________________tab1" localSheetId="1">#REF!</definedName>
    <definedName name="________________tab1">#REF!</definedName>
    <definedName name="________________tab2" localSheetId="0">#REF!</definedName>
    <definedName name="________________tab2" localSheetId="1">#REF!</definedName>
    <definedName name="________________tab2">#REF!</definedName>
    <definedName name="________________TIP1" localSheetId="0">#REF!</definedName>
    <definedName name="________________TIP1" localSheetId="1">#REF!</definedName>
    <definedName name="________________TIP1">#REF!</definedName>
    <definedName name="________________TIP2" localSheetId="0">#REF!</definedName>
    <definedName name="________________TIP2" localSheetId="1">#REF!</definedName>
    <definedName name="________________TIP2">#REF!</definedName>
    <definedName name="________________TIP3" localSheetId="0">#REF!</definedName>
    <definedName name="________________TIP3" localSheetId="1">#REF!</definedName>
    <definedName name="________________TIP3">#REF!</definedName>
    <definedName name="_______________A65537" localSheetId="0">#REF!</definedName>
    <definedName name="_______________A65537" localSheetId="1">#REF!</definedName>
    <definedName name="_______________A65537">#REF!</definedName>
    <definedName name="_______________ABM10" localSheetId="0">#REF!</definedName>
    <definedName name="_______________ABM10" localSheetId="1">#REF!</definedName>
    <definedName name="_______________ABM10">#REF!</definedName>
    <definedName name="_______________ABM40" localSheetId="0">#REF!</definedName>
    <definedName name="_______________ABM40" localSheetId="1">#REF!</definedName>
    <definedName name="_______________ABM40">#REF!</definedName>
    <definedName name="_______________ABM6" localSheetId="0">#REF!</definedName>
    <definedName name="_______________ABM6" localSheetId="1">#REF!</definedName>
    <definedName name="_______________ABM6">#REF!</definedName>
    <definedName name="_______________ACB10" localSheetId="0">#REF!</definedName>
    <definedName name="_______________ACB10" localSheetId="1">#REF!</definedName>
    <definedName name="_______________ACB10">#REF!</definedName>
    <definedName name="_______________ACB20" localSheetId="0">#REF!</definedName>
    <definedName name="_______________ACB20" localSheetId="1">#REF!</definedName>
    <definedName name="_______________ACB20">#REF!</definedName>
    <definedName name="_______________ACR10" localSheetId="0">#REF!</definedName>
    <definedName name="_______________ACR10" localSheetId="1">#REF!</definedName>
    <definedName name="_______________ACR10">#REF!</definedName>
    <definedName name="_______________ACR20" localSheetId="0">#REF!</definedName>
    <definedName name="_______________ACR20" localSheetId="1">#REF!</definedName>
    <definedName name="_______________ACR20">#REF!</definedName>
    <definedName name="_______________AGG10" localSheetId="0">#REF!</definedName>
    <definedName name="_______________AGG10" localSheetId="1">#REF!</definedName>
    <definedName name="_______________AGG10">#REF!</definedName>
    <definedName name="_______________AGG6" localSheetId="0">#REF!</definedName>
    <definedName name="_______________AGG6" localSheetId="1">#REF!</definedName>
    <definedName name="_______________AGG6">#REF!</definedName>
    <definedName name="_______________AWM10" localSheetId="0">#REF!</definedName>
    <definedName name="_______________AWM10" localSheetId="1">#REF!</definedName>
    <definedName name="_______________AWM10">#REF!</definedName>
    <definedName name="_______________AWM40" localSheetId="0">#REF!</definedName>
    <definedName name="_______________AWM40" localSheetId="1">#REF!</definedName>
    <definedName name="_______________AWM40">#REF!</definedName>
    <definedName name="_______________AWM6" localSheetId="0">#REF!</definedName>
    <definedName name="_______________AWM6" localSheetId="1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DG100" localSheetId="0">#REF!</definedName>
    <definedName name="_______________CDG100" localSheetId="1">#REF!</definedName>
    <definedName name="_______________CDG100">#REF!</definedName>
    <definedName name="_______________CDG250" localSheetId="0">#REF!</definedName>
    <definedName name="_______________CDG250" localSheetId="1">#REF!</definedName>
    <definedName name="_______________CDG250">#REF!</definedName>
    <definedName name="_______________CDG50" localSheetId="0">#REF!</definedName>
    <definedName name="_______________CDG50" localSheetId="1">#REF!</definedName>
    <definedName name="_______________CDG50">#REF!</definedName>
    <definedName name="_______________CDG500" localSheetId="0">#REF!</definedName>
    <definedName name="_______________CDG500" localSheetId="1">#REF!</definedName>
    <definedName name="_______________CDG500">#REF!</definedName>
    <definedName name="_______________CEM53" localSheetId="0">#REF!</definedName>
    <definedName name="_______________CEM53" localSheetId="1">#REF!</definedName>
    <definedName name="_______________CEM53">#REF!</definedName>
    <definedName name="_______________CRN3" localSheetId="0">#REF!</definedName>
    <definedName name="_______________CRN3" localSheetId="1">#REF!</definedName>
    <definedName name="_______________CRN3">#REF!</definedName>
    <definedName name="_______________CRN35" localSheetId="0">#REF!</definedName>
    <definedName name="_______________CRN35" localSheetId="1">#REF!</definedName>
    <definedName name="_______________CRN35">#REF!</definedName>
    <definedName name="_______________CRN80" localSheetId="0">#REF!</definedName>
    <definedName name="_______________CRN80" localSheetId="1">#REF!</definedName>
    <definedName name="_______________CRN80">#REF!</definedName>
    <definedName name="_______________dec05" localSheetId="5" hidden="1">{"'Sheet1'!$A$4386:$N$4591"}</definedName>
    <definedName name="_______________dec05" localSheetId="3" hidden="1">{"'Sheet1'!$A$4386:$N$4591"}</definedName>
    <definedName name="_______________dec05" localSheetId="2" hidden="1">{"'Sheet1'!$A$4386:$N$4591"}</definedName>
    <definedName name="_______________dec05" localSheetId="0" hidden="1">{"'Sheet1'!$A$4386:$N$4591"}</definedName>
    <definedName name="_______________dec05" localSheetId="1" hidden="1">{"'Sheet1'!$A$4386:$N$4591"}</definedName>
    <definedName name="_______________dec05" hidden="1">{"'Sheet1'!$A$4386:$N$4591"}</definedName>
    <definedName name="_______________DOZ50" localSheetId="0">#REF!</definedName>
    <definedName name="_______________DOZ50" localSheetId="1">#REF!</definedName>
    <definedName name="_______________DOZ50">#REF!</definedName>
    <definedName name="_______________DOZ80" localSheetId="0">#REF!</definedName>
    <definedName name="_______________DOZ80" localSheetId="1">#REF!</definedName>
    <definedName name="_______________DOZ80">#REF!</definedName>
    <definedName name="_______________ExV200" localSheetId="0">#REF!</definedName>
    <definedName name="_______________ExV200" localSheetId="1">#REF!</definedName>
    <definedName name="_______________ExV200">#REF!</definedName>
    <definedName name="_______________GEN100" localSheetId="0">#REF!</definedName>
    <definedName name="_______________GEN100" localSheetId="1">#REF!</definedName>
    <definedName name="_______________GEN100">#REF!</definedName>
    <definedName name="_______________GEN250" localSheetId="0">#REF!</definedName>
    <definedName name="_______________GEN250" localSheetId="1">#REF!</definedName>
    <definedName name="_______________GEN250">#REF!</definedName>
    <definedName name="_______________GEN325" localSheetId="0">#REF!</definedName>
    <definedName name="_______________GEN325" localSheetId="1">#REF!</definedName>
    <definedName name="_______________GEN325">#REF!</definedName>
    <definedName name="_______________GEN380" localSheetId="0">#REF!</definedName>
    <definedName name="_______________GEN380" localSheetId="1">#REF!</definedName>
    <definedName name="_______________GEN380">#REF!</definedName>
    <definedName name="_______________GSB1" localSheetId="0">#REF!</definedName>
    <definedName name="_______________GSB1" localSheetId="1">#REF!</definedName>
    <definedName name="_______________GSB1">#REF!</definedName>
    <definedName name="_______________GSB2" localSheetId="0">#REF!</definedName>
    <definedName name="_______________GSB2" localSheetId="1">#REF!</definedName>
    <definedName name="_______________GSB2">#REF!</definedName>
    <definedName name="_______________GSB3" localSheetId="0">#REF!</definedName>
    <definedName name="_______________GSB3" localSheetId="1">#REF!</definedName>
    <definedName name="_______________GSB3">#REF!</definedName>
    <definedName name="_______________HMP1" localSheetId="0">#REF!</definedName>
    <definedName name="_______________HMP1" localSheetId="1">#REF!</definedName>
    <definedName name="_______________HMP1">#REF!</definedName>
    <definedName name="_______________HMP2" localSheetId="0">#REF!</definedName>
    <definedName name="_______________HMP2" localSheetId="1">#REF!</definedName>
    <definedName name="_______________HMP2">#REF!</definedName>
    <definedName name="_______________HMP3" localSheetId="0">#REF!</definedName>
    <definedName name="_______________HMP3" localSheetId="1">#REF!</definedName>
    <definedName name="_______________HMP3">#REF!</definedName>
    <definedName name="_______________HMP4" localSheetId="0">#REF!</definedName>
    <definedName name="_______________HMP4" localSheetId="1">#REF!</definedName>
    <definedName name="_______________HMP4">#REF!</definedName>
    <definedName name="_______________lb1" localSheetId="0">#REF!</definedName>
    <definedName name="_______________lb1" localSheetId="1">#REF!</definedName>
    <definedName name="_______________lb1">#REF!</definedName>
    <definedName name="_______________lb2" localSheetId="0">#REF!</definedName>
    <definedName name="_______________lb2" localSheetId="1">#REF!</definedName>
    <definedName name="_______________lb2">#REF!</definedName>
    <definedName name="_______________mac2">200</definedName>
    <definedName name="_______________MIX10" localSheetId="0">#REF!</definedName>
    <definedName name="_______________MIX10" localSheetId="1">#REF!</definedName>
    <definedName name="_______________MIX10">#REF!</definedName>
    <definedName name="_______________MIX15" localSheetId="0">#REF!</definedName>
    <definedName name="_______________MIX15" localSheetId="1">#REF!</definedName>
    <definedName name="_______________MIX15">#REF!</definedName>
    <definedName name="_______________MIX20" localSheetId="0">#REF!</definedName>
    <definedName name="_______________MIX20" localSheetId="1">#REF!</definedName>
    <definedName name="_______________MIX20">#REF!</definedName>
    <definedName name="_______________MIX25" localSheetId="0">#REF!</definedName>
    <definedName name="_______________MIX25" localSheetId="1">#REF!</definedName>
    <definedName name="_______________MIX25">#REF!</definedName>
    <definedName name="_______________MIX30" localSheetId="0">#REF!</definedName>
    <definedName name="_______________MIX30" localSheetId="1">#REF!</definedName>
    <definedName name="_______________MIX30">#REF!</definedName>
    <definedName name="_______________MIX35" localSheetId="0">#REF!</definedName>
    <definedName name="_______________MIX35" localSheetId="1">#REF!</definedName>
    <definedName name="_______________MIX35">#REF!</definedName>
    <definedName name="_______________MIX40" localSheetId="0">#REF!</definedName>
    <definedName name="_______________MIX40" localSheetId="1">#REF!</definedName>
    <definedName name="_______________MIX40">#REF!</definedName>
    <definedName name="_______________mm1" localSheetId="0">#REF!</definedName>
    <definedName name="_______________mm1" localSheetId="1">#REF!</definedName>
    <definedName name="_______________mm1">#REF!</definedName>
    <definedName name="_______________mm2" localSheetId="0">#REF!</definedName>
    <definedName name="_______________mm2" localSheetId="1">#REF!</definedName>
    <definedName name="_______________mm2">#REF!</definedName>
    <definedName name="_______________mm3" localSheetId="0">#REF!</definedName>
    <definedName name="_______________mm3" localSheetId="1">#REF!</definedName>
    <definedName name="_______________mm3">#REF!</definedName>
    <definedName name="_______________MUR5" localSheetId="0">#REF!</definedName>
    <definedName name="_______________MUR5" localSheetId="1">#REF!</definedName>
    <definedName name="_______________MUR5">#REF!</definedName>
    <definedName name="_______________MUR8" localSheetId="0">#REF!</definedName>
    <definedName name="_______________MUR8" localSheetId="1">#REF!</definedName>
    <definedName name="_______________MUR8">#REF!</definedName>
    <definedName name="_______________OPC43" localSheetId="0">#REF!</definedName>
    <definedName name="_______________OPC43" localSheetId="1">#REF!</definedName>
    <definedName name="_______________OPC43">#REF!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 localSheetId="0">#REF!</definedName>
    <definedName name="_______________tab1" localSheetId="1">#REF!</definedName>
    <definedName name="_______________tab1">#REF!</definedName>
    <definedName name="_______________tab2" localSheetId="0">#REF!</definedName>
    <definedName name="_______________tab2" localSheetId="1">#REF!</definedName>
    <definedName name="_______________tab2">#REF!</definedName>
    <definedName name="_______________TIP1" localSheetId="0">#REF!</definedName>
    <definedName name="_______________TIP1" localSheetId="1">#REF!</definedName>
    <definedName name="_______________TIP1">#REF!</definedName>
    <definedName name="_______________TIP2" localSheetId="0">#REF!</definedName>
    <definedName name="_______________TIP2" localSheetId="1">#REF!</definedName>
    <definedName name="_______________TIP2">#REF!</definedName>
    <definedName name="_______________TIP3" localSheetId="0">#REF!</definedName>
    <definedName name="_______________TIP3" localSheetId="1">#REF!</definedName>
    <definedName name="_______________TIP3">#REF!</definedName>
    <definedName name="______________A65537" localSheetId="0">#REF!</definedName>
    <definedName name="______________A65537" localSheetId="1">#REF!</definedName>
    <definedName name="______________A65537">#REF!</definedName>
    <definedName name="______________ABM10" localSheetId="0">#REF!</definedName>
    <definedName name="______________ABM10" localSheetId="1">#REF!</definedName>
    <definedName name="______________ABM10">#REF!</definedName>
    <definedName name="______________ABM40" localSheetId="0">#REF!</definedName>
    <definedName name="______________ABM40" localSheetId="1">#REF!</definedName>
    <definedName name="______________ABM40">#REF!</definedName>
    <definedName name="______________ABM6" localSheetId="0">#REF!</definedName>
    <definedName name="______________ABM6" localSheetId="1">#REF!</definedName>
    <definedName name="______________ABM6">#REF!</definedName>
    <definedName name="______________ACB10" localSheetId="0">#REF!</definedName>
    <definedName name="______________ACB10" localSheetId="1">#REF!</definedName>
    <definedName name="______________ACB10">#REF!</definedName>
    <definedName name="______________ACB20" localSheetId="0">#REF!</definedName>
    <definedName name="______________ACB20" localSheetId="1">#REF!</definedName>
    <definedName name="______________ACB20">#REF!</definedName>
    <definedName name="______________ACR10" localSheetId="0">#REF!</definedName>
    <definedName name="______________ACR10" localSheetId="1">#REF!</definedName>
    <definedName name="______________ACR10">#REF!</definedName>
    <definedName name="______________ACR20" localSheetId="0">#REF!</definedName>
    <definedName name="______________ACR20" localSheetId="1">#REF!</definedName>
    <definedName name="______________ACR20">#REF!</definedName>
    <definedName name="______________AGG10" localSheetId="0">#REF!</definedName>
    <definedName name="______________AGG10" localSheetId="1">#REF!</definedName>
    <definedName name="______________AGG10">#REF!</definedName>
    <definedName name="______________AGG6" localSheetId="0">#REF!</definedName>
    <definedName name="______________AGG6" localSheetId="1">#REF!</definedName>
    <definedName name="______________AGG6">#REF!</definedName>
    <definedName name="______________AWM10" localSheetId="0">#REF!</definedName>
    <definedName name="______________AWM10" localSheetId="1">#REF!</definedName>
    <definedName name="______________AWM10">#REF!</definedName>
    <definedName name="______________AWM40" localSheetId="0">#REF!</definedName>
    <definedName name="______________AWM40" localSheetId="1">#REF!</definedName>
    <definedName name="______________AWM40">#REF!</definedName>
    <definedName name="______________AWM6" localSheetId="0">#REF!</definedName>
    <definedName name="______________AWM6" localSheetId="1">#REF!</definedName>
    <definedName name="______________AWM6">#REF!</definedName>
    <definedName name="______________b111121" localSheetId="0">#REF!</definedName>
    <definedName name="______________b111121" localSheetId="1">#REF!</definedName>
    <definedName name="______________b111121">#REF!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DG100" localSheetId="0">#REF!</definedName>
    <definedName name="______________CDG100" localSheetId="1">#REF!</definedName>
    <definedName name="______________CDG100">#REF!</definedName>
    <definedName name="______________CDG250" localSheetId="0">#REF!</definedName>
    <definedName name="______________CDG250" localSheetId="1">#REF!</definedName>
    <definedName name="______________CDG250">#REF!</definedName>
    <definedName name="______________CDG50" localSheetId="0">#REF!</definedName>
    <definedName name="______________CDG50" localSheetId="1">#REF!</definedName>
    <definedName name="______________CDG50">#REF!</definedName>
    <definedName name="______________CDG500" localSheetId="0">#REF!</definedName>
    <definedName name="______________CDG500" localSheetId="1">#REF!</definedName>
    <definedName name="______________CDG500">#REF!</definedName>
    <definedName name="______________CEM53" localSheetId="0">#REF!</definedName>
    <definedName name="______________CEM53" localSheetId="1">#REF!</definedName>
    <definedName name="______________CEM53">#REF!</definedName>
    <definedName name="______________CRN3" localSheetId="0">#REF!</definedName>
    <definedName name="______________CRN3" localSheetId="1">#REF!</definedName>
    <definedName name="______________CRN3">#REF!</definedName>
    <definedName name="______________CRN35" localSheetId="0">#REF!</definedName>
    <definedName name="______________CRN35" localSheetId="1">#REF!</definedName>
    <definedName name="______________CRN35">#REF!</definedName>
    <definedName name="______________CRN80" localSheetId="0">#REF!</definedName>
    <definedName name="______________CRN80" localSheetId="1">#REF!</definedName>
    <definedName name="______________CRN80">#REF!</definedName>
    <definedName name="______________dec05" localSheetId="5" hidden="1">{"'Sheet1'!$A$4386:$N$4591"}</definedName>
    <definedName name="______________dec05" localSheetId="3" hidden="1">{"'Sheet1'!$A$4386:$N$4591"}</definedName>
    <definedName name="______________dec05" localSheetId="2" hidden="1">{"'Sheet1'!$A$4386:$N$4591"}</definedName>
    <definedName name="______________dec05" localSheetId="0" hidden="1">{"'Sheet1'!$A$4386:$N$4591"}</definedName>
    <definedName name="______________dec05" localSheetId="1" hidden="1">{"'Sheet1'!$A$4386:$N$4591"}</definedName>
    <definedName name="______________dec05" hidden="1">{"'Sheet1'!$A$4386:$N$4591"}</definedName>
    <definedName name="______________DOZ50" localSheetId="0">#REF!</definedName>
    <definedName name="______________DOZ50" localSheetId="1">#REF!</definedName>
    <definedName name="______________DOZ50">#REF!</definedName>
    <definedName name="______________DOZ80" localSheetId="0">#REF!</definedName>
    <definedName name="______________DOZ80" localSheetId="1">#REF!</definedName>
    <definedName name="______________DOZ80">#REF!</definedName>
    <definedName name="______________ExV200" localSheetId="0">#REF!</definedName>
    <definedName name="______________ExV200" localSheetId="1">#REF!</definedName>
    <definedName name="______________ExV200">#REF!</definedName>
    <definedName name="______________GEN100" localSheetId="0">#REF!</definedName>
    <definedName name="______________GEN100" localSheetId="1">#REF!</definedName>
    <definedName name="______________GEN100">#REF!</definedName>
    <definedName name="______________GEN250" localSheetId="0">#REF!</definedName>
    <definedName name="______________GEN250" localSheetId="1">#REF!</definedName>
    <definedName name="______________GEN250">#REF!</definedName>
    <definedName name="______________GEN325" localSheetId="0">#REF!</definedName>
    <definedName name="______________GEN325" localSheetId="1">#REF!</definedName>
    <definedName name="______________GEN325">#REF!</definedName>
    <definedName name="______________GEN380" localSheetId="0">#REF!</definedName>
    <definedName name="______________GEN380" localSheetId="1">#REF!</definedName>
    <definedName name="______________GEN380">#REF!</definedName>
    <definedName name="______________GSB1" localSheetId="0">#REF!</definedName>
    <definedName name="______________GSB1" localSheetId="1">#REF!</definedName>
    <definedName name="______________GSB1">#REF!</definedName>
    <definedName name="______________GSB2" localSheetId="0">#REF!</definedName>
    <definedName name="______________GSB2" localSheetId="1">#REF!</definedName>
    <definedName name="______________GSB2">#REF!</definedName>
    <definedName name="______________GSB3" localSheetId="0">#REF!</definedName>
    <definedName name="______________GSB3" localSheetId="1">#REF!</definedName>
    <definedName name="______________GSB3">#REF!</definedName>
    <definedName name="______________HMP1" localSheetId="0">#REF!</definedName>
    <definedName name="______________HMP1" localSheetId="1">#REF!</definedName>
    <definedName name="______________HMP1">#REF!</definedName>
    <definedName name="______________HMP2" localSheetId="0">#REF!</definedName>
    <definedName name="______________HMP2" localSheetId="1">#REF!</definedName>
    <definedName name="______________HMP2">#REF!</definedName>
    <definedName name="______________HMP3" localSheetId="0">#REF!</definedName>
    <definedName name="______________HMP3" localSheetId="1">#REF!</definedName>
    <definedName name="______________HMP3">#REF!</definedName>
    <definedName name="______________HMP4" localSheetId="0">#REF!</definedName>
    <definedName name="______________HMP4" localSheetId="1">#REF!</definedName>
    <definedName name="______________HMP4">#REF!</definedName>
    <definedName name="______________Ki1" localSheetId="0">#REF!</definedName>
    <definedName name="______________Ki1" localSheetId="1">#REF!</definedName>
    <definedName name="______________Ki1">#REF!</definedName>
    <definedName name="______________Ki2" localSheetId="0">#REF!</definedName>
    <definedName name="______________Ki2" localSheetId="1">#REF!</definedName>
    <definedName name="______________Ki2">#REF!</definedName>
    <definedName name="______________lb1" localSheetId="0">#REF!</definedName>
    <definedName name="______________lb1" localSheetId="1">#REF!</definedName>
    <definedName name="______________lb1">#REF!</definedName>
    <definedName name="______________lb2" localSheetId="0">#REF!</definedName>
    <definedName name="______________lb2" localSheetId="1">#REF!</definedName>
    <definedName name="______________lb2">#REF!</definedName>
    <definedName name="______________mac2">200</definedName>
    <definedName name="______________MAN1" localSheetId="0">#REF!</definedName>
    <definedName name="______________MAN1" localSheetId="1">#REF!</definedName>
    <definedName name="______________MAN1">#REF!</definedName>
    <definedName name="______________MIX10" localSheetId="0">#REF!</definedName>
    <definedName name="______________MIX10" localSheetId="1">#REF!</definedName>
    <definedName name="______________MIX10">#REF!</definedName>
    <definedName name="______________MIX15" localSheetId="0">#REF!</definedName>
    <definedName name="______________MIX15" localSheetId="1">#REF!</definedName>
    <definedName name="______________MIX15">#REF!</definedName>
    <definedName name="______________MIX20" localSheetId="0">#REF!</definedName>
    <definedName name="______________MIX20" localSheetId="1">#REF!</definedName>
    <definedName name="______________MIX20">#REF!</definedName>
    <definedName name="______________MIX25" localSheetId="0">#REF!</definedName>
    <definedName name="______________MIX25" localSheetId="1">#REF!</definedName>
    <definedName name="______________MIX25">#REF!</definedName>
    <definedName name="______________MIX30" localSheetId="0">#REF!</definedName>
    <definedName name="______________MIX30" localSheetId="1">#REF!</definedName>
    <definedName name="______________MIX30">#REF!</definedName>
    <definedName name="______________MIX35" localSheetId="0">#REF!</definedName>
    <definedName name="______________MIX35" localSheetId="1">#REF!</definedName>
    <definedName name="______________MIX35">#REF!</definedName>
    <definedName name="______________MIX40" localSheetId="0">#REF!</definedName>
    <definedName name="______________MIX40" localSheetId="1">#REF!</definedName>
    <definedName name="______________MIX40">#REF!</definedName>
    <definedName name="______________mm1" localSheetId="0">#REF!</definedName>
    <definedName name="______________mm1" localSheetId="1">#REF!</definedName>
    <definedName name="______________mm1">#REF!</definedName>
    <definedName name="______________mm2" localSheetId="0">#REF!</definedName>
    <definedName name="______________mm2" localSheetId="1">#REF!</definedName>
    <definedName name="______________mm2">#REF!</definedName>
    <definedName name="______________mm3" localSheetId="0">#REF!</definedName>
    <definedName name="______________mm3" localSheetId="1">#REF!</definedName>
    <definedName name="______________mm3">#REF!</definedName>
    <definedName name="______________MUR5" localSheetId="0">#REF!</definedName>
    <definedName name="______________MUR5" localSheetId="1">#REF!</definedName>
    <definedName name="______________MUR5">#REF!</definedName>
    <definedName name="______________MUR8" localSheetId="0">#REF!</definedName>
    <definedName name="______________MUR8" localSheetId="1">#REF!</definedName>
    <definedName name="______________MUR8">#REF!</definedName>
    <definedName name="______________OPC43" localSheetId="0">#REF!</definedName>
    <definedName name="______________OPC43" localSheetId="1">#REF!</definedName>
    <definedName name="______________OPC43">#REF!</definedName>
    <definedName name="______________PB1" localSheetId="0">#REF!</definedName>
    <definedName name="______________PB1" localSheetId="1">#REF!</definedName>
    <definedName name="______________PB1">#REF!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 localSheetId="0">#REF!</definedName>
    <definedName name="______________SH5" localSheetId="1">#REF!</definedName>
    <definedName name="______________SH5">#REF!</definedName>
    <definedName name="______________tab1" localSheetId="0">#REF!</definedName>
    <definedName name="______________tab1" localSheetId="1">#REF!</definedName>
    <definedName name="______________tab1">#REF!</definedName>
    <definedName name="______________tab2" localSheetId="0">#REF!</definedName>
    <definedName name="______________tab2" localSheetId="1">#REF!</definedName>
    <definedName name="______________tab2">#REF!</definedName>
    <definedName name="______________TB2" localSheetId="0">#REF!</definedName>
    <definedName name="______________TB2" localSheetId="1">#REF!</definedName>
    <definedName name="______________TB2">#REF!</definedName>
    <definedName name="______________TIP1" localSheetId="0">#REF!</definedName>
    <definedName name="______________TIP1" localSheetId="1">#REF!</definedName>
    <definedName name="______________TIP1">#REF!</definedName>
    <definedName name="______________TIP2" localSheetId="0">#REF!</definedName>
    <definedName name="______________TIP2" localSheetId="1">#REF!</definedName>
    <definedName name="______________TIP2">#REF!</definedName>
    <definedName name="______________TIP3" localSheetId="0">#REF!</definedName>
    <definedName name="______________TIP3" localSheetId="1">#REF!</definedName>
    <definedName name="______________TIP3">#REF!</definedName>
    <definedName name="_____________A65537" localSheetId="0">#REF!</definedName>
    <definedName name="_____________A65537" localSheetId="1">#REF!</definedName>
    <definedName name="_____________A65537">#REF!</definedName>
    <definedName name="_____________ABM10" localSheetId="0">#REF!</definedName>
    <definedName name="_____________ABM10" localSheetId="1">#REF!</definedName>
    <definedName name="_____________ABM10">#REF!</definedName>
    <definedName name="_____________ABM40" localSheetId="0">#REF!</definedName>
    <definedName name="_____________ABM40" localSheetId="1">#REF!</definedName>
    <definedName name="_____________ABM40">#REF!</definedName>
    <definedName name="_____________ABM6" localSheetId="0">#REF!</definedName>
    <definedName name="_____________ABM6" localSheetId="1">#REF!</definedName>
    <definedName name="_____________ABM6">#REF!</definedName>
    <definedName name="_____________ACB10" localSheetId="0">#REF!</definedName>
    <definedName name="_____________ACB10" localSheetId="1">#REF!</definedName>
    <definedName name="_____________ACB10">#REF!</definedName>
    <definedName name="_____________ACB20" localSheetId="0">#REF!</definedName>
    <definedName name="_____________ACB20" localSheetId="1">#REF!</definedName>
    <definedName name="_____________ACB20">#REF!</definedName>
    <definedName name="_____________ACR10" localSheetId="0">#REF!</definedName>
    <definedName name="_____________ACR10" localSheetId="1">#REF!</definedName>
    <definedName name="_____________ACR10">#REF!</definedName>
    <definedName name="_____________ACR20" localSheetId="0">#REF!</definedName>
    <definedName name="_____________ACR20" localSheetId="1">#REF!</definedName>
    <definedName name="_____________ACR20">#REF!</definedName>
    <definedName name="_____________AGG10" localSheetId="0">#REF!</definedName>
    <definedName name="_____________AGG10" localSheetId="1">#REF!</definedName>
    <definedName name="_____________AGG10">#REF!</definedName>
    <definedName name="_____________AGG40" localSheetId="0">#REF!</definedName>
    <definedName name="_____________AGG40" localSheetId="1">#REF!</definedName>
    <definedName name="_____________AGG40">#REF!</definedName>
    <definedName name="_____________AGG6" localSheetId="0">#REF!</definedName>
    <definedName name="_____________AGG6" localSheetId="1">#REF!</definedName>
    <definedName name="_____________AGG6">#REF!</definedName>
    <definedName name="_____________AWM10" localSheetId="0">#REF!</definedName>
    <definedName name="_____________AWM10" localSheetId="1">#REF!</definedName>
    <definedName name="_____________AWM10">#REF!</definedName>
    <definedName name="_____________AWM40" localSheetId="0">#REF!</definedName>
    <definedName name="_____________AWM40" localSheetId="1">#REF!</definedName>
    <definedName name="_____________AWM40">#REF!</definedName>
    <definedName name="_____________AWM6" localSheetId="0">#REF!</definedName>
    <definedName name="_____________AWM6" localSheetId="1">#REF!</definedName>
    <definedName name="_____________AWM6">#REF!</definedName>
    <definedName name="_____________b111121" localSheetId="0">#REF!</definedName>
    <definedName name="_____________b111121" localSheetId="1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DG100" localSheetId="0">#REF!</definedName>
    <definedName name="_____________CDG100" localSheetId="1">#REF!</definedName>
    <definedName name="_____________CDG100">#REF!</definedName>
    <definedName name="_____________CDG250" localSheetId="0">#REF!</definedName>
    <definedName name="_____________CDG250" localSheetId="1">#REF!</definedName>
    <definedName name="_____________CDG250">#REF!</definedName>
    <definedName name="_____________CDG50" localSheetId="0">#REF!</definedName>
    <definedName name="_____________CDG50" localSheetId="1">#REF!</definedName>
    <definedName name="_____________CDG50">#REF!</definedName>
    <definedName name="_____________CDG500" localSheetId="0">#REF!</definedName>
    <definedName name="_____________CDG500" localSheetId="1">#REF!</definedName>
    <definedName name="_____________CDG500">#REF!</definedName>
    <definedName name="_____________CEM53" localSheetId="0">#REF!</definedName>
    <definedName name="_____________CEM53" localSheetId="1">#REF!</definedName>
    <definedName name="_____________CEM53">#REF!</definedName>
    <definedName name="_____________CRN3" localSheetId="0">#REF!</definedName>
    <definedName name="_____________CRN3" localSheetId="1">#REF!</definedName>
    <definedName name="_____________CRN3">#REF!</definedName>
    <definedName name="_____________CRN35" localSheetId="0">#REF!</definedName>
    <definedName name="_____________CRN35" localSheetId="1">#REF!</definedName>
    <definedName name="_____________CRN35">#REF!</definedName>
    <definedName name="_____________CRN80" localSheetId="0">#REF!</definedName>
    <definedName name="_____________CRN80" localSheetId="1">#REF!</definedName>
    <definedName name="_____________CRN80">#REF!</definedName>
    <definedName name="_____________dec05" localSheetId="5" hidden="1">{"'Sheet1'!$A$4386:$N$4591"}</definedName>
    <definedName name="_____________dec05" localSheetId="3" hidden="1">{"'Sheet1'!$A$4386:$N$4591"}</definedName>
    <definedName name="_____________dec05" localSheetId="2" hidden="1">{"'Sheet1'!$A$4386:$N$4591"}</definedName>
    <definedName name="_____________dec05" localSheetId="0" hidden="1">{"'Sheet1'!$A$4386:$N$4591"}</definedName>
    <definedName name="_____________dec05" localSheetId="1" hidden="1">{"'Sheet1'!$A$4386:$N$4591"}</definedName>
    <definedName name="_____________dec05" hidden="1">{"'Sheet1'!$A$4386:$N$4591"}</definedName>
    <definedName name="_____________DOZ50" localSheetId="0">#REF!</definedName>
    <definedName name="_____________DOZ50" localSheetId="1">#REF!</definedName>
    <definedName name="_____________DOZ50">#REF!</definedName>
    <definedName name="_____________DOZ80" localSheetId="0">#REF!</definedName>
    <definedName name="_____________DOZ80" localSheetId="1">#REF!</definedName>
    <definedName name="_____________DOZ80">#REF!</definedName>
    <definedName name="_____________ExV200" localSheetId="0">#REF!</definedName>
    <definedName name="_____________ExV200" localSheetId="1">#REF!</definedName>
    <definedName name="_____________ExV200">#REF!</definedName>
    <definedName name="_____________GEN100" localSheetId="0">#REF!</definedName>
    <definedName name="_____________GEN100" localSheetId="1">#REF!</definedName>
    <definedName name="_____________GEN100">#REF!</definedName>
    <definedName name="_____________GEN250" localSheetId="0">#REF!</definedName>
    <definedName name="_____________GEN250" localSheetId="1">#REF!</definedName>
    <definedName name="_____________GEN250">#REF!</definedName>
    <definedName name="_____________GEN325" localSheetId="0">#REF!</definedName>
    <definedName name="_____________GEN325" localSheetId="1">#REF!</definedName>
    <definedName name="_____________GEN325">#REF!</definedName>
    <definedName name="_____________GEN380" localSheetId="0">#REF!</definedName>
    <definedName name="_____________GEN380" localSheetId="1">#REF!</definedName>
    <definedName name="_____________GEN380">#REF!</definedName>
    <definedName name="_____________GSB1" localSheetId="0">#REF!</definedName>
    <definedName name="_____________GSB1" localSheetId="1">#REF!</definedName>
    <definedName name="_____________GSB1">#REF!</definedName>
    <definedName name="_____________GSB2" localSheetId="0">#REF!</definedName>
    <definedName name="_____________GSB2" localSheetId="1">#REF!</definedName>
    <definedName name="_____________GSB2">#REF!</definedName>
    <definedName name="_____________GSB3" localSheetId="0">#REF!</definedName>
    <definedName name="_____________GSB3" localSheetId="1">#REF!</definedName>
    <definedName name="_____________GSB3">#REF!</definedName>
    <definedName name="_____________HMP1" localSheetId="0">#REF!</definedName>
    <definedName name="_____________HMP1" localSheetId="1">#REF!</definedName>
    <definedName name="_____________HMP1">#REF!</definedName>
    <definedName name="_____________HMP2" localSheetId="0">#REF!</definedName>
    <definedName name="_____________HMP2" localSheetId="1">#REF!</definedName>
    <definedName name="_____________HMP2">#REF!</definedName>
    <definedName name="_____________HMP3" localSheetId="0">#REF!</definedName>
    <definedName name="_____________HMP3" localSheetId="1">#REF!</definedName>
    <definedName name="_____________HMP3">#REF!</definedName>
    <definedName name="_____________HMP4" localSheetId="0">#REF!</definedName>
    <definedName name="_____________HMP4" localSheetId="1">#REF!</definedName>
    <definedName name="_____________HMP4">#REF!</definedName>
    <definedName name="_____________Ki1" localSheetId="0">#REF!</definedName>
    <definedName name="_____________Ki1" localSheetId="1">#REF!</definedName>
    <definedName name="_____________Ki1">#REF!</definedName>
    <definedName name="_____________Ki2" localSheetId="0">#REF!</definedName>
    <definedName name="_____________Ki2" localSheetId="1">#REF!</definedName>
    <definedName name="_____________Ki2">#REF!</definedName>
    <definedName name="_____________lb1" localSheetId="0">#REF!</definedName>
    <definedName name="_____________lb1" localSheetId="1">#REF!</definedName>
    <definedName name="_____________lb1">#REF!</definedName>
    <definedName name="_____________lb2" localSheetId="0">#REF!</definedName>
    <definedName name="_____________lb2" localSheetId="1">#REF!</definedName>
    <definedName name="_____________lb2">#REF!</definedName>
    <definedName name="_____________mac2">200</definedName>
    <definedName name="_____________MAN1" localSheetId="0">#REF!</definedName>
    <definedName name="_____________MAN1" localSheetId="1">#REF!</definedName>
    <definedName name="_____________MAN1">#REF!</definedName>
    <definedName name="_____________MIX10" localSheetId="0">#REF!</definedName>
    <definedName name="_____________MIX10" localSheetId="1">#REF!</definedName>
    <definedName name="_____________MIX10">#REF!</definedName>
    <definedName name="_____________MIX15" localSheetId="0">#REF!</definedName>
    <definedName name="_____________MIX15" localSheetId="1">#REF!</definedName>
    <definedName name="_____________MIX15">#REF!</definedName>
    <definedName name="_____________MIX20" localSheetId="0">#REF!</definedName>
    <definedName name="_____________MIX20" localSheetId="1">#REF!</definedName>
    <definedName name="_____________MIX20">#REF!</definedName>
    <definedName name="_____________MIX25" localSheetId="0">#REF!</definedName>
    <definedName name="_____________MIX25" localSheetId="1">#REF!</definedName>
    <definedName name="_____________MIX25">#REF!</definedName>
    <definedName name="_____________MIX30" localSheetId="0">#REF!</definedName>
    <definedName name="_____________MIX30" localSheetId="1">#REF!</definedName>
    <definedName name="_____________MIX30">#REF!</definedName>
    <definedName name="_____________MIX35" localSheetId="0">#REF!</definedName>
    <definedName name="_____________MIX35" localSheetId="1">#REF!</definedName>
    <definedName name="_____________MIX35">#REF!</definedName>
    <definedName name="_____________MIX40" localSheetId="0">#REF!</definedName>
    <definedName name="_____________MIX40" localSheetId="1">#REF!</definedName>
    <definedName name="_____________MIX40">#REF!</definedName>
    <definedName name="_____________mm1" localSheetId="0">#REF!</definedName>
    <definedName name="_____________mm1" localSheetId="1">#REF!</definedName>
    <definedName name="_____________mm1">#REF!</definedName>
    <definedName name="_____________mm2" localSheetId="0">#REF!</definedName>
    <definedName name="_____________mm2" localSheetId="1">#REF!</definedName>
    <definedName name="_____________mm2">#REF!</definedName>
    <definedName name="_____________mm3" localSheetId="0">#REF!</definedName>
    <definedName name="_____________mm3" localSheetId="1">#REF!</definedName>
    <definedName name="_____________mm3">#REF!</definedName>
    <definedName name="_____________MUR5" localSheetId="0">#REF!</definedName>
    <definedName name="_____________MUR5" localSheetId="1">#REF!</definedName>
    <definedName name="_____________MUR5">#REF!</definedName>
    <definedName name="_____________MUR8" localSheetId="0">#REF!</definedName>
    <definedName name="_____________MUR8" localSheetId="1">#REF!</definedName>
    <definedName name="_____________MUR8">#REF!</definedName>
    <definedName name="_____________OPC43" localSheetId="0">#REF!</definedName>
    <definedName name="_____________OPC43" localSheetId="1">#REF!</definedName>
    <definedName name="_____________OPC43">#REF!</definedName>
    <definedName name="_____________PB1" localSheetId="0">#REF!</definedName>
    <definedName name="_____________PB1" localSheetId="1">#REF!</definedName>
    <definedName name="_____________PB1">#REF!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 localSheetId="0">#REF!</definedName>
    <definedName name="_____________SH5" localSheetId="1">#REF!</definedName>
    <definedName name="_____________SH5">#REF!</definedName>
    <definedName name="_____________tab1" localSheetId="0">#REF!</definedName>
    <definedName name="_____________tab1" localSheetId="1">#REF!</definedName>
    <definedName name="_____________tab1">#REF!</definedName>
    <definedName name="_____________tab2" localSheetId="0">#REF!</definedName>
    <definedName name="_____________tab2" localSheetId="1">#REF!</definedName>
    <definedName name="_____________tab2">#REF!</definedName>
    <definedName name="_____________TB2" localSheetId="0">#REF!</definedName>
    <definedName name="_____________TB2" localSheetId="1">#REF!</definedName>
    <definedName name="_____________TB2">#REF!</definedName>
    <definedName name="_____________TIP1" localSheetId="0">#REF!</definedName>
    <definedName name="_____________TIP1" localSheetId="1">#REF!</definedName>
    <definedName name="_____________TIP1">#REF!</definedName>
    <definedName name="_____________TIP2" localSheetId="0">#REF!</definedName>
    <definedName name="_____________TIP2" localSheetId="1">#REF!</definedName>
    <definedName name="_____________TIP2">#REF!</definedName>
    <definedName name="_____________TIP3" localSheetId="0">#REF!</definedName>
    <definedName name="_____________TIP3" localSheetId="1">#REF!</definedName>
    <definedName name="_____________TIP3">#REF!</definedName>
    <definedName name="____________A65537" localSheetId="0">#REF!</definedName>
    <definedName name="____________A65537" localSheetId="1">#REF!</definedName>
    <definedName name="____________A65537">#REF!</definedName>
    <definedName name="____________ABM10" localSheetId="0">#REF!</definedName>
    <definedName name="____________ABM10" localSheetId="1">#REF!</definedName>
    <definedName name="____________ABM10">#REF!</definedName>
    <definedName name="____________ABM40" localSheetId="0">#REF!</definedName>
    <definedName name="____________ABM40" localSheetId="1">#REF!</definedName>
    <definedName name="____________ABM40">#REF!</definedName>
    <definedName name="____________ABM6" localSheetId="0">#REF!</definedName>
    <definedName name="____________ABM6" localSheetId="1">#REF!</definedName>
    <definedName name="____________ABM6">#REF!</definedName>
    <definedName name="____________ACB10" localSheetId="0">#REF!</definedName>
    <definedName name="____________ACB10" localSheetId="1">#REF!</definedName>
    <definedName name="____________ACB10">#REF!</definedName>
    <definedName name="____________ACB20" localSheetId="0">#REF!</definedName>
    <definedName name="____________ACB20" localSheetId="1">#REF!</definedName>
    <definedName name="____________ACB20">#REF!</definedName>
    <definedName name="____________ACR10" localSheetId="0">#REF!</definedName>
    <definedName name="____________ACR10" localSheetId="1">#REF!</definedName>
    <definedName name="____________ACR10">#REF!</definedName>
    <definedName name="____________ACR20" localSheetId="0">#REF!</definedName>
    <definedName name="____________ACR20" localSheetId="1">#REF!</definedName>
    <definedName name="____________ACR20">#REF!</definedName>
    <definedName name="____________AGG10" localSheetId="0">#REF!</definedName>
    <definedName name="____________AGG10" localSheetId="1">#REF!</definedName>
    <definedName name="____________AGG10">#REF!</definedName>
    <definedName name="____________AGG40" localSheetId="0">#REF!</definedName>
    <definedName name="____________AGG40" localSheetId="1">#REF!</definedName>
    <definedName name="____________AGG40">#REF!</definedName>
    <definedName name="____________AGG6" localSheetId="0">#REF!</definedName>
    <definedName name="____________AGG6" localSheetId="1">#REF!</definedName>
    <definedName name="____________AGG6">#REF!</definedName>
    <definedName name="____________AWM10" localSheetId="0">#REF!</definedName>
    <definedName name="____________AWM10" localSheetId="1">#REF!</definedName>
    <definedName name="____________AWM10">#REF!</definedName>
    <definedName name="____________AWM40" localSheetId="0">#REF!</definedName>
    <definedName name="____________AWM40" localSheetId="1">#REF!</definedName>
    <definedName name="____________AWM40">#REF!</definedName>
    <definedName name="____________AWM6" localSheetId="0">#REF!</definedName>
    <definedName name="____________AWM6" localSheetId="1">#REF!</definedName>
    <definedName name="____________AWM6">#REF!</definedName>
    <definedName name="____________b111121" localSheetId="0">#REF!</definedName>
    <definedName name="____________b111121" localSheetId="1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DG100" localSheetId="0">#REF!</definedName>
    <definedName name="____________CDG100" localSheetId="1">#REF!</definedName>
    <definedName name="____________CDG100">#REF!</definedName>
    <definedName name="____________CDG250" localSheetId="0">#REF!</definedName>
    <definedName name="____________CDG250" localSheetId="1">#REF!</definedName>
    <definedName name="____________CDG250">#REF!</definedName>
    <definedName name="____________CDG50" localSheetId="0">#REF!</definedName>
    <definedName name="____________CDG50" localSheetId="1">#REF!</definedName>
    <definedName name="____________CDG50">#REF!</definedName>
    <definedName name="____________CDG500" localSheetId="0">#REF!</definedName>
    <definedName name="____________CDG500" localSheetId="1">#REF!</definedName>
    <definedName name="____________CDG500">#REF!</definedName>
    <definedName name="____________CEM53" localSheetId="0">#REF!</definedName>
    <definedName name="____________CEM53" localSheetId="1">#REF!</definedName>
    <definedName name="____________CEM53">#REF!</definedName>
    <definedName name="____________CRN3" localSheetId="0">#REF!</definedName>
    <definedName name="____________CRN3" localSheetId="1">#REF!</definedName>
    <definedName name="____________CRN3">#REF!</definedName>
    <definedName name="____________CRN35" localSheetId="0">#REF!</definedName>
    <definedName name="____________CRN35" localSheetId="1">#REF!</definedName>
    <definedName name="____________CRN35">#REF!</definedName>
    <definedName name="____________CRN80" localSheetId="0">#REF!</definedName>
    <definedName name="____________CRN80" localSheetId="1">#REF!</definedName>
    <definedName name="____________CRN80">#REF!</definedName>
    <definedName name="____________dec05" localSheetId="5" hidden="1">{"'Sheet1'!$A$4386:$N$4591"}</definedName>
    <definedName name="____________dec05" localSheetId="3" hidden="1">{"'Sheet1'!$A$4386:$N$4591"}</definedName>
    <definedName name="____________dec05" localSheetId="2" hidden="1">{"'Sheet1'!$A$4386:$N$4591"}</definedName>
    <definedName name="____________dec05" localSheetId="0" hidden="1">{"'Sheet1'!$A$4386:$N$4591"}</definedName>
    <definedName name="____________dec05" localSheetId="1" hidden="1">{"'Sheet1'!$A$4386:$N$4591"}</definedName>
    <definedName name="____________dec05" hidden="1">{"'Sheet1'!$A$4386:$N$4591"}</definedName>
    <definedName name="____________DOZ50" localSheetId="0">#REF!</definedName>
    <definedName name="____________DOZ50" localSheetId="1">#REF!</definedName>
    <definedName name="____________DOZ50">#REF!</definedName>
    <definedName name="____________DOZ80" localSheetId="0">#REF!</definedName>
    <definedName name="____________DOZ80" localSheetId="1">#REF!</definedName>
    <definedName name="____________DOZ80">#REF!</definedName>
    <definedName name="____________ExV200" localSheetId="0">#REF!</definedName>
    <definedName name="____________ExV200" localSheetId="1">#REF!</definedName>
    <definedName name="____________ExV200">#REF!</definedName>
    <definedName name="____________GEN100" localSheetId="0">#REF!</definedName>
    <definedName name="____________GEN100" localSheetId="1">#REF!</definedName>
    <definedName name="____________GEN100">#REF!</definedName>
    <definedName name="____________GEN250" localSheetId="0">#REF!</definedName>
    <definedName name="____________GEN250" localSheetId="1">#REF!</definedName>
    <definedName name="____________GEN250">#REF!</definedName>
    <definedName name="____________GEN325" localSheetId="0">#REF!</definedName>
    <definedName name="____________GEN325" localSheetId="1">#REF!</definedName>
    <definedName name="____________GEN325">#REF!</definedName>
    <definedName name="____________GEN380" localSheetId="0">#REF!</definedName>
    <definedName name="____________GEN380" localSheetId="1">#REF!</definedName>
    <definedName name="____________GEN380">#REF!</definedName>
    <definedName name="____________GSB1" localSheetId="0">#REF!</definedName>
    <definedName name="____________GSB1" localSheetId="1">#REF!</definedName>
    <definedName name="____________GSB1">#REF!</definedName>
    <definedName name="____________GSB2" localSheetId="0">#REF!</definedName>
    <definedName name="____________GSB2" localSheetId="1">#REF!</definedName>
    <definedName name="____________GSB2">#REF!</definedName>
    <definedName name="____________GSB3" localSheetId="0">#REF!</definedName>
    <definedName name="____________GSB3" localSheetId="1">#REF!</definedName>
    <definedName name="____________GSB3">#REF!</definedName>
    <definedName name="____________HMP1" localSheetId="0">#REF!</definedName>
    <definedName name="____________HMP1" localSheetId="1">#REF!</definedName>
    <definedName name="____________HMP1">#REF!</definedName>
    <definedName name="____________HMP2" localSheetId="0">#REF!</definedName>
    <definedName name="____________HMP2" localSheetId="1">#REF!</definedName>
    <definedName name="____________HMP2">#REF!</definedName>
    <definedName name="____________HMP3" localSheetId="0">#REF!</definedName>
    <definedName name="____________HMP3" localSheetId="1">#REF!</definedName>
    <definedName name="____________HMP3">#REF!</definedName>
    <definedName name="____________HMP4" localSheetId="0">#REF!</definedName>
    <definedName name="____________HMP4" localSheetId="1">#REF!</definedName>
    <definedName name="____________HMP4">#REF!</definedName>
    <definedName name="____________Ki1" localSheetId="0">#REF!</definedName>
    <definedName name="____________Ki1" localSheetId="1">#REF!</definedName>
    <definedName name="____________Ki1">#REF!</definedName>
    <definedName name="____________Ki2" localSheetId="0">#REF!</definedName>
    <definedName name="____________Ki2" localSheetId="1">#REF!</definedName>
    <definedName name="____________Ki2">#REF!</definedName>
    <definedName name="____________lb1" localSheetId="0">#REF!</definedName>
    <definedName name="____________lb1" localSheetId="1">#REF!</definedName>
    <definedName name="____________lb1">#REF!</definedName>
    <definedName name="____________lb2" localSheetId="0">#REF!</definedName>
    <definedName name="____________lb2" localSheetId="1">#REF!</definedName>
    <definedName name="____________lb2">#REF!</definedName>
    <definedName name="____________mac2">200</definedName>
    <definedName name="____________MAN1" localSheetId="0">#REF!</definedName>
    <definedName name="____________MAN1" localSheetId="1">#REF!</definedName>
    <definedName name="____________MAN1">#REF!</definedName>
    <definedName name="____________MIX10" localSheetId="0">#REF!</definedName>
    <definedName name="____________MIX10" localSheetId="1">#REF!</definedName>
    <definedName name="____________MIX10">#REF!</definedName>
    <definedName name="____________MIX15" localSheetId="0">#REF!</definedName>
    <definedName name="____________MIX15" localSheetId="1">#REF!</definedName>
    <definedName name="____________MIX15">#REF!</definedName>
    <definedName name="____________MIX20" localSheetId="0">#REF!</definedName>
    <definedName name="____________MIX20" localSheetId="1">#REF!</definedName>
    <definedName name="____________MIX20">#REF!</definedName>
    <definedName name="____________MIX25" localSheetId="0">#REF!</definedName>
    <definedName name="____________MIX25" localSheetId="1">#REF!</definedName>
    <definedName name="____________MIX25">#REF!</definedName>
    <definedName name="____________MIX30" localSheetId="0">#REF!</definedName>
    <definedName name="____________MIX30" localSheetId="1">#REF!</definedName>
    <definedName name="____________MIX30">#REF!</definedName>
    <definedName name="____________MIX35" localSheetId="0">#REF!</definedName>
    <definedName name="____________MIX35" localSheetId="1">#REF!</definedName>
    <definedName name="____________MIX35">#REF!</definedName>
    <definedName name="____________MIX40" localSheetId="0">#REF!</definedName>
    <definedName name="____________MIX40" localSheetId="1">#REF!</definedName>
    <definedName name="____________MIX40">#REF!</definedName>
    <definedName name="____________mm1" localSheetId="0">#REF!</definedName>
    <definedName name="____________mm1" localSheetId="1">#REF!</definedName>
    <definedName name="____________mm1">#REF!</definedName>
    <definedName name="____________mm2" localSheetId="0">#REF!</definedName>
    <definedName name="____________mm2" localSheetId="1">#REF!</definedName>
    <definedName name="____________mm2">#REF!</definedName>
    <definedName name="____________mm3" localSheetId="0">#REF!</definedName>
    <definedName name="____________mm3" localSheetId="1">#REF!</definedName>
    <definedName name="____________mm3">#REF!</definedName>
    <definedName name="____________MUR5" localSheetId="0">#REF!</definedName>
    <definedName name="____________MUR5" localSheetId="1">#REF!</definedName>
    <definedName name="____________MUR5">#REF!</definedName>
    <definedName name="____________MUR8" localSheetId="0">#REF!</definedName>
    <definedName name="____________MUR8" localSheetId="1">#REF!</definedName>
    <definedName name="____________MUR8">#REF!</definedName>
    <definedName name="____________OPC43" localSheetId="0">#REF!</definedName>
    <definedName name="____________OPC43" localSheetId="1">#REF!</definedName>
    <definedName name="____________OPC43">#REF!</definedName>
    <definedName name="____________PB1" localSheetId="0">#REF!</definedName>
    <definedName name="____________PB1" localSheetId="1">#REF!</definedName>
    <definedName name="____________PB1">#REF!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 localSheetId="0">#REF!</definedName>
    <definedName name="____________SH5" localSheetId="1">#REF!</definedName>
    <definedName name="____________SH5">#REF!</definedName>
    <definedName name="____________tab1" localSheetId="0">#REF!</definedName>
    <definedName name="____________tab1" localSheetId="1">#REF!</definedName>
    <definedName name="____________tab1">#REF!</definedName>
    <definedName name="____________tab2" localSheetId="0">#REF!</definedName>
    <definedName name="____________tab2" localSheetId="1">#REF!</definedName>
    <definedName name="____________tab2">#REF!</definedName>
    <definedName name="____________TB2" localSheetId="0">#REF!</definedName>
    <definedName name="____________TB2" localSheetId="1">#REF!</definedName>
    <definedName name="____________TB2">#REF!</definedName>
    <definedName name="____________TIP1" localSheetId="0">#REF!</definedName>
    <definedName name="____________TIP1" localSheetId="1">#REF!</definedName>
    <definedName name="____________TIP1">#REF!</definedName>
    <definedName name="____________TIP2" localSheetId="0">#REF!</definedName>
    <definedName name="____________TIP2" localSheetId="1">#REF!</definedName>
    <definedName name="____________TIP2">#REF!</definedName>
    <definedName name="____________TIP3" localSheetId="0">#REF!</definedName>
    <definedName name="____________TIP3" localSheetId="1">#REF!</definedName>
    <definedName name="____________TIP3">#REF!</definedName>
    <definedName name="___________A65537" localSheetId="0">#REF!</definedName>
    <definedName name="___________A65537" localSheetId="1">#REF!</definedName>
    <definedName name="___________A65537">#REF!</definedName>
    <definedName name="___________ABM10" localSheetId="0">#REF!</definedName>
    <definedName name="___________ABM10" localSheetId="1">#REF!</definedName>
    <definedName name="___________ABM10">#REF!</definedName>
    <definedName name="___________ABM40" localSheetId="0">#REF!</definedName>
    <definedName name="___________ABM40" localSheetId="1">#REF!</definedName>
    <definedName name="___________ABM40">#REF!</definedName>
    <definedName name="___________ABM6" localSheetId="0">#REF!</definedName>
    <definedName name="___________ABM6" localSheetId="1">#REF!</definedName>
    <definedName name="___________ABM6">#REF!</definedName>
    <definedName name="___________ACB10" localSheetId="0">#REF!</definedName>
    <definedName name="___________ACB10" localSheetId="1">#REF!</definedName>
    <definedName name="___________ACB10">#REF!</definedName>
    <definedName name="___________ACB20" localSheetId="0">#REF!</definedName>
    <definedName name="___________ACB20" localSheetId="1">#REF!</definedName>
    <definedName name="___________ACB20">#REF!</definedName>
    <definedName name="___________ACR10" localSheetId="0">#REF!</definedName>
    <definedName name="___________ACR10" localSheetId="1">#REF!</definedName>
    <definedName name="___________ACR10">#REF!</definedName>
    <definedName name="___________ACR20" localSheetId="0">#REF!</definedName>
    <definedName name="___________ACR20" localSheetId="1">#REF!</definedName>
    <definedName name="___________ACR20">#REF!</definedName>
    <definedName name="___________AGG10" localSheetId="0">#REF!</definedName>
    <definedName name="___________AGG10" localSheetId="1">#REF!</definedName>
    <definedName name="___________AGG10">#REF!</definedName>
    <definedName name="___________AGG40" localSheetId="0">#REF!</definedName>
    <definedName name="___________AGG40" localSheetId="1">#REF!</definedName>
    <definedName name="___________AGG40">#REF!</definedName>
    <definedName name="___________AGG6" localSheetId="0">#REF!</definedName>
    <definedName name="___________AGG6" localSheetId="1">#REF!</definedName>
    <definedName name="___________AGG6">#REF!</definedName>
    <definedName name="___________AWM10" localSheetId="0">#REF!</definedName>
    <definedName name="___________AWM10" localSheetId="1">#REF!</definedName>
    <definedName name="___________AWM10">#REF!</definedName>
    <definedName name="___________AWM40" localSheetId="0">#REF!</definedName>
    <definedName name="___________AWM40" localSheetId="1">#REF!</definedName>
    <definedName name="___________AWM40">#REF!</definedName>
    <definedName name="___________AWM6" localSheetId="0">#REF!</definedName>
    <definedName name="___________AWM6" localSheetId="1">#REF!</definedName>
    <definedName name="___________AWM6">#REF!</definedName>
    <definedName name="___________b111121" localSheetId="0">#REF!</definedName>
    <definedName name="___________b111121" localSheetId="1">#REF!</definedName>
    <definedName name="___________b111121">#REF!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DG100" localSheetId="0">#REF!</definedName>
    <definedName name="___________CDG100" localSheetId="1">#REF!</definedName>
    <definedName name="___________CDG100">#REF!</definedName>
    <definedName name="___________CDG250" localSheetId="0">#REF!</definedName>
    <definedName name="___________CDG250" localSheetId="1">#REF!</definedName>
    <definedName name="___________CDG250">#REF!</definedName>
    <definedName name="___________CDG50" localSheetId="0">#REF!</definedName>
    <definedName name="___________CDG50" localSheetId="1">#REF!</definedName>
    <definedName name="___________CDG50">#REF!</definedName>
    <definedName name="___________CDG500" localSheetId="0">#REF!</definedName>
    <definedName name="___________CDG500" localSheetId="1">#REF!</definedName>
    <definedName name="___________CDG500">#REF!</definedName>
    <definedName name="___________CEM53" localSheetId="0">#REF!</definedName>
    <definedName name="___________CEM53" localSheetId="1">#REF!</definedName>
    <definedName name="___________CEM53">#REF!</definedName>
    <definedName name="___________CRN3" localSheetId="0">#REF!</definedName>
    <definedName name="___________CRN3" localSheetId="1">#REF!</definedName>
    <definedName name="___________CRN3">#REF!</definedName>
    <definedName name="___________CRN35" localSheetId="0">#REF!</definedName>
    <definedName name="___________CRN35" localSheetId="1">#REF!</definedName>
    <definedName name="___________CRN35">#REF!</definedName>
    <definedName name="___________CRN80" localSheetId="0">#REF!</definedName>
    <definedName name="___________CRN80" localSheetId="1">#REF!</definedName>
    <definedName name="___________CRN80">#REF!</definedName>
    <definedName name="___________dec05" localSheetId="5" hidden="1">{"'Sheet1'!$A$4386:$N$4591"}</definedName>
    <definedName name="___________dec05" localSheetId="3" hidden="1">{"'Sheet1'!$A$4386:$N$4591"}</definedName>
    <definedName name="___________dec05" localSheetId="2" hidden="1">{"'Sheet1'!$A$4386:$N$4591"}</definedName>
    <definedName name="___________dec05" localSheetId="0" hidden="1">{"'Sheet1'!$A$4386:$N$4591"}</definedName>
    <definedName name="___________dec05" localSheetId="1" hidden="1">{"'Sheet1'!$A$4386:$N$4591"}</definedName>
    <definedName name="___________dec05" hidden="1">{"'Sheet1'!$A$4386:$N$4591"}</definedName>
    <definedName name="___________DOZ50" localSheetId="0">#REF!</definedName>
    <definedName name="___________DOZ50" localSheetId="1">#REF!</definedName>
    <definedName name="___________DOZ50">#REF!</definedName>
    <definedName name="___________DOZ80" localSheetId="0">#REF!</definedName>
    <definedName name="___________DOZ80" localSheetId="1">#REF!</definedName>
    <definedName name="___________DOZ80">#REF!</definedName>
    <definedName name="___________ExV200" localSheetId="0">#REF!</definedName>
    <definedName name="___________ExV200" localSheetId="1">#REF!</definedName>
    <definedName name="___________ExV200">#REF!</definedName>
    <definedName name="___________GEN100" localSheetId="0">#REF!</definedName>
    <definedName name="___________GEN100" localSheetId="1">#REF!</definedName>
    <definedName name="___________GEN100">#REF!</definedName>
    <definedName name="___________GEN250" localSheetId="0">#REF!</definedName>
    <definedName name="___________GEN250" localSheetId="1">#REF!</definedName>
    <definedName name="___________GEN250">#REF!</definedName>
    <definedName name="___________GEN325" localSheetId="0">#REF!</definedName>
    <definedName name="___________GEN325" localSheetId="1">#REF!</definedName>
    <definedName name="___________GEN325">#REF!</definedName>
    <definedName name="___________GEN380" localSheetId="0">#REF!</definedName>
    <definedName name="___________GEN380" localSheetId="1">#REF!</definedName>
    <definedName name="___________GEN380">#REF!</definedName>
    <definedName name="___________GSB1" localSheetId="0">#REF!</definedName>
    <definedName name="___________GSB1" localSheetId="1">#REF!</definedName>
    <definedName name="___________GSB1">#REF!</definedName>
    <definedName name="___________GSB2" localSheetId="0">#REF!</definedName>
    <definedName name="___________GSB2" localSheetId="1">#REF!</definedName>
    <definedName name="___________GSB2">#REF!</definedName>
    <definedName name="___________GSB3" localSheetId="0">#REF!</definedName>
    <definedName name="___________GSB3" localSheetId="1">#REF!</definedName>
    <definedName name="___________GSB3">#REF!</definedName>
    <definedName name="___________HMP1" localSheetId="0">#REF!</definedName>
    <definedName name="___________HMP1" localSheetId="1">#REF!</definedName>
    <definedName name="___________HMP1">#REF!</definedName>
    <definedName name="___________HMP2" localSheetId="0">#REF!</definedName>
    <definedName name="___________HMP2" localSheetId="1">#REF!</definedName>
    <definedName name="___________HMP2">#REF!</definedName>
    <definedName name="___________HMP3" localSheetId="0">#REF!</definedName>
    <definedName name="___________HMP3" localSheetId="1">#REF!</definedName>
    <definedName name="___________HMP3">#REF!</definedName>
    <definedName name="___________HMP4" localSheetId="0">#REF!</definedName>
    <definedName name="___________HMP4" localSheetId="1">#REF!</definedName>
    <definedName name="___________HMP4">#REF!</definedName>
    <definedName name="___________Ki1" localSheetId="0">#REF!</definedName>
    <definedName name="___________Ki1" localSheetId="1">#REF!</definedName>
    <definedName name="___________Ki1">#REF!</definedName>
    <definedName name="___________Ki2" localSheetId="0">#REF!</definedName>
    <definedName name="___________Ki2" localSheetId="1">#REF!</definedName>
    <definedName name="___________Ki2">#REF!</definedName>
    <definedName name="___________lb1" localSheetId="0">#REF!</definedName>
    <definedName name="___________lb1" localSheetId="1">#REF!</definedName>
    <definedName name="___________lb1">#REF!</definedName>
    <definedName name="___________lb2" localSheetId="0">#REF!</definedName>
    <definedName name="___________lb2" localSheetId="1">#REF!</definedName>
    <definedName name="___________lb2">#REF!</definedName>
    <definedName name="___________mac2">200</definedName>
    <definedName name="___________MAN1" localSheetId="0">#REF!</definedName>
    <definedName name="___________MAN1" localSheetId="1">#REF!</definedName>
    <definedName name="___________MAN1">#REF!</definedName>
    <definedName name="___________MIX10" localSheetId="0">#REF!</definedName>
    <definedName name="___________MIX10" localSheetId="1">#REF!</definedName>
    <definedName name="___________MIX10">#REF!</definedName>
    <definedName name="___________MIX15" localSheetId="0">#REF!</definedName>
    <definedName name="___________MIX15" localSheetId="1">#REF!</definedName>
    <definedName name="___________MIX15">#REF!</definedName>
    <definedName name="___________MIX20" localSheetId="0">#REF!</definedName>
    <definedName name="___________MIX20" localSheetId="1">#REF!</definedName>
    <definedName name="___________MIX20">#REF!</definedName>
    <definedName name="___________MIX25" localSheetId="0">#REF!</definedName>
    <definedName name="___________MIX25" localSheetId="1">#REF!</definedName>
    <definedName name="___________MIX25">#REF!</definedName>
    <definedName name="___________MIX30" localSheetId="0">#REF!</definedName>
    <definedName name="___________MIX30" localSheetId="1">#REF!</definedName>
    <definedName name="___________MIX30">#REF!</definedName>
    <definedName name="___________MIX35" localSheetId="0">#REF!</definedName>
    <definedName name="___________MIX35" localSheetId="1">#REF!</definedName>
    <definedName name="___________MIX35">#REF!</definedName>
    <definedName name="___________MIX40" localSheetId="0">#REF!</definedName>
    <definedName name="___________MIX40" localSheetId="1">#REF!</definedName>
    <definedName name="___________MIX40">#REF!</definedName>
    <definedName name="___________mm1" localSheetId="0">#REF!</definedName>
    <definedName name="___________mm1" localSheetId="1">#REF!</definedName>
    <definedName name="___________mm1">#REF!</definedName>
    <definedName name="___________mm2" localSheetId="0">#REF!</definedName>
    <definedName name="___________mm2" localSheetId="1">#REF!</definedName>
    <definedName name="___________mm2">#REF!</definedName>
    <definedName name="___________mm3" localSheetId="0">#REF!</definedName>
    <definedName name="___________mm3" localSheetId="1">#REF!</definedName>
    <definedName name="___________mm3">#REF!</definedName>
    <definedName name="___________MUR5" localSheetId="0">#REF!</definedName>
    <definedName name="___________MUR5" localSheetId="1">#REF!</definedName>
    <definedName name="___________MUR5">#REF!</definedName>
    <definedName name="___________MUR8" localSheetId="0">#REF!</definedName>
    <definedName name="___________MUR8" localSheetId="1">#REF!</definedName>
    <definedName name="___________MUR8">#REF!</definedName>
    <definedName name="___________OPC43" localSheetId="0">#REF!</definedName>
    <definedName name="___________OPC43" localSheetId="1">#REF!</definedName>
    <definedName name="___________OPC43">#REF!</definedName>
    <definedName name="___________PB1" localSheetId="0">#REF!</definedName>
    <definedName name="___________PB1" localSheetId="1">#REF!</definedName>
    <definedName name="___________PB1">#REF!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 localSheetId="0">#REF!</definedName>
    <definedName name="___________SH5" localSheetId="1">#REF!</definedName>
    <definedName name="___________SH5">#REF!</definedName>
    <definedName name="___________tab1" localSheetId="0">#REF!</definedName>
    <definedName name="___________tab1" localSheetId="1">#REF!</definedName>
    <definedName name="___________tab1">#REF!</definedName>
    <definedName name="___________tab2" localSheetId="0">#REF!</definedName>
    <definedName name="___________tab2" localSheetId="1">#REF!</definedName>
    <definedName name="___________tab2">#REF!</definedName>
    <definedName name="___________TB2" localSheetId="0">#REF!</definedName>
    <definedName name="___________TB2" localSheetId="1">#REF!</definedName>
    <definedName name="___________TB2">#REF!</definedName>
    <definedName name="___________TIP1" localSheetId="0">#REF!</definedName>
    <definedName name="___________TIP1" localSheetId="1">#REF!</definedName>
    <definedName name="___________TIP1">#REF!</definedName>
    <definedName name="___________TIP2" localSheetId="0">#REF!</definedName>
    <definedName name="___________TIP2" localSheetId="1">#REF!</definedName>
    <definedName name="___________TIP2">#REF!</definedName>
    <definedName name="___________TIP3" localSheetId="0">#REF!</definedName>
    <definedName name="___________TIP3" localSheetId="1">#REF!</definedName>
    <definedName name="___________TIP3">#REF!</definedName>
    <definedName name="__________A65537" localSheetId="0">#REF!</definedName>
    <definedName name="__________A65537" localSheetId="1">#REF!</definedName>
    <definedName name="__________A65537">#REF!</definedName>
    <definedName name="__________ABM10" localSheetId="0">#REF!</definedName>
    <definedName name="__________ABM10" localSheetId="1">#REF!</definedName>
    <definedName name="__________ABM10">#REF!</definedName>
    <definedName name="__________ABM40" localSheetId="0">#REF!</definedName>
    <definedName name="__________ABM40" localSheetId="1">#REF!</definedName>
    <definedName name="__________ABM40">#REF!</definedName>
    <definedName name="__________ABM6" localSheetId="0">#REF!</definedName>
    <definedName name="__________ABM6" localSheetId="1">#REF!</definedName>
    <definedName name="__________ABM6">#REF!</definedName>
    <definedName name="__________ACB10" localSheetId="0">#REF!</definedName>
    <definedName name="__________ACB10" localSheetId="1">#REF!</definedName>
    <definedName name="__________ACB10">#REF!</definedName>
    <definedName name="__________ACB20" localSheetId="0">#REF!</definedName>
    <definedName name="__________ACB20" localSheetId="1">#REF!</definedName>
    <definedName name="__________ACB20">#REF!</definedName>
    <definedName name="__________ACR10" localSheetId="0">#REF!</definedName>
    <definedName name="__________ACR10" localSheetId="1">#REF!</definedName>
    <definedName name="__________ACR10">#REF!</definedName>
    <definedName name="__________ACR20" localSheetId="0">#REF!</definedName>
    <definedName name="__________ACR20" localSheetId="1">#REF!</definedName>
    <definedName name="__________ACR20">#REF!</definedName>
    <definedName name="__________AGG10" localSheetId="0">#REF!</definedName>
    <definedName name="__________AGG10" localSheetId="1">#REF!</definedName>
    <definedName name="__________AGG10">#REF!</definedName>
    <definedName name="__________AGG40" localSheetId="0">#REF!</definedName>
    <definedName name="__________AGG40" localSheetId="1">#REF!</definedName>
    <definedName name="__________AGG40">#REF!</definedName>
    <definedName name="__________AGG6" localSheetId="0">#REF!</definedName>
    <definedName name="__________AGG6" localSheetId="1">#REF!</definedName>
    <definedName name="__________AGG6">#REF!</definedName>
    <definedName name="__________AWM10" localSheetId="0">#REF!</definedName>
    <definedName name="__________AWM10" localSheetId="1">#REF!</definedName>
    <definedName name="__________AWM10">#REF!</definedName>
    <definedName name="__________AWM40" localSheetId="0">#REF!</definedName>
    <definedName name="__________AWM40" localSheetId="1">#REF!</definedName>
    <definedName name="__________AWM40">#REF!</definedName>
    <definedName name="__________AWM6" localSheetId="0">#REF!</definedName>
    <definedName name="__________AWM6" localSheetId="1">#REF!</definedName>
    <definedName name="__________AWM6">#REF!</definedName>
    <definedName name="__________b111121" localSheetId="0">#REF!</definedName>
    <definedName name="__________b111121" localSheetId="1">#REF!</definedName>
    <definedName name="__________b111121">#REF!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DG100" localSheetId="0">#REF!</definedName>
    <definedName name="__________CDG100" localSheetId="1">#REF!</definedName>
    <definedName name="__________CDG100">#REF!</definedName>
    <definedName name="__________CDG250" localSheetId="0">#REF!</definedName>
    <definedName name="__________CDG250" localSheetId="1">#REF!</definedName>
    <definedName name="__________CDG250">#REF!</definedName>
    <definedName name="__________CDG50" localSheetId="0">#REF!</definedName>
    <definedName name="__________CDG50" localSheetId="1">#REF!</definedName>
    <definedName name="__________CDG50">#REF!</definedName>
    <definedName name="__________CDG500" localSheetId="0">#REF!</definedName>
    <definedName name="__________CDG500" localSheetId="1">#REF!</definedName>
    <definedName name="__________CDG500">#REF!</definedName>
    <definedName name="__________CEM53" localSheetId="0">#REF!</definedName>
    <definedName name="__________CEM53" localSheetId="1">#REF!</definedName>
    <definedName name="__________CEM53">#REF!</definedName>
    <definedName name="__________CRN3" localSheetId="0">#REF!</definedName>
    <definedName name="__________CRN3" localSheetId="1">#REF!</definedName>
    <definedName name="__________CRN3">#REF!</definedName>
    <definedName name="__________CRN35" localSheetId="0">#REF!</definedName>
    <definedName name="__________CRN35" localSheetId="1">#REF!</definedName>
    <definedName name="__________CRN35">#REF!</definedName>
    <definedName name="__________CRN80" localSheetId="0">#REF!</definedName>
    <definedName name="__________CRN80" localSheetId="1">#REF!</definedName>
    <definedName name="__________CRN80">#REF!</definedName>
    <definedName name="__________dec05" localSheetId="5" hidden="1">{"'Sheet1'!$A$4386:$N$4591"}</definedName>
    <definedName name="__________dec05" localSheetId="3" hidden="1">{"'Sheet1'!$A$4386:$N$4591"}</definedName>
    <definedName name="__________dec05" localSheetId="2" hidden="1">{"'Sheet1'!$A$4386:$N$4591"}</definedName>
    <definedName name="__________dec05" localSheetId="0" hidden="1">{"'Sheet1'!$A$4386:$N$4591"}</definedName>
    <definedName name="__________dec05" localSheetId="1" hidden="1">{"'Sheet1'!$A$4386:$N$4591"}</definedName>
    <definedName name="__________dec05" hidden="1">{"'Sheet1'!$A$4386:$N$4591"}</definedName>
    <definedName name="__________DOZ50" localSheetId="0">#REF!</definedName>
    <definedName name="__________DOZ50" localSheetId="1">#REF!</definedName>
    <definedName name="__________DOZ50">#REF!</definedName>
    <definedName name="__________DOZ80" localSheetId="0">#REF!</definedName>
    <definedName name="__________DOZ80" localSheetId="1">#REF!</definedName>
    <definedName name="__________DOZ80">#REF!</definedName>
    <definedName name="__________ExV200" localSheetId="0">#REF!</definedName>
    <definedName name="__________ExV200" localSheetId="1">#REF!</definedName>
    <definedName name="__________ExV200">#REF!</definedName>
    <definedName name="__________GEN100" localSheetId="0">#REF!</definedName>
    <definedName name="__________GEN100" localSheetId="1">#REF!</definedName>
    <definedName name="__________GEN100">#REF!</definedName>
    <definedName name="__________GEN250" localSheetId="0">#REF!</definedName>
    <definedName name="__________GEN250" localSheetId="1">#REF!</definedName>
    <definedName name="__________GEN250">#REF!</definedName>
    <definedName name="__________GEN325" localSheetId="0">#REF!</definedName>
    <definedName name="__________GEN325" localSheetId="1">#REF!</definedName>
    <definedName name="__________GEN325">#REF!</definedName>
    <definedName name="__________GEN380" localSheetId="0">#REF!</definedName>
    <definedName name="__________GEN380" localSheetId="1">#REF!</definedName>
    <definedName name="__________GEN380">#REF!</definedName>
    <definedName name="__________GSB1" localSheetId="0">#REF!</definedName>
    <definedName name="__________GSB1" localSheetId="1">#REF!</definedName>
    <definedName name="__________GSB1">#REF!</definedName>
    <definedName name="__________GSB2" localSheetId="0">#REF!</definedName>
    <definedName name="__________GSB2" localSheetId="1">#REF!</definedName>
    <definedName name="__________GSB2">#REF!</definedName>
    <definedName name="__________GSB3" localSheetId="0">#REF!</definedName>
    <definedName name="__________GSB3" localSheetId="1">#REF!</definedName>
    <definedName name="__________GSB3">#REF!</definedName>
    <definedName name="__________HMP1" localSheetId="0">#REF!</definedName>
    <definedName name="__________HMP1" localSheetId="1">#REF!</definedName>
    <definedName name="__________HMP1">#REF!</definedName>
    <definedName name="__________HMP2" localSheetId="0">#REF!</definedName>
    <definedName name="__________HMP2" localSheetId="1">#REF!</definedName>
    <definedName name="__________HMP2">#REF!</definedName>
    <definedName name="__________HMP3" localSheetId="0">#REF!</definedName>
    <definedName name="__________HMP3" localSheetId="1">#REF!</definedName>
    <definedName name="__________HMP3">#REF!</definedName>
    <definedName name="__________HMP4" localSheetId="0">#REF!</definedName>
    <definedName name="__________HMP4" localSheetId="1">#REF!</definedName>
    <definedName name="__________HMP4">#REF!</definedName>
    <definedName name="__________Ki1" localSheetId="0">#REF!</definedName>
    <definedName name="__________Ki1" localSheetId="1">#REF!</definedName>
    <definedName name="__________Ki1">#REF!</definedName>
    <definedName name="__________Ki2" localSheetId="0">#REF!</definedName>
    <definedName name="__________Ki2" localSheetId="1">#REF!</definedName>
    <definedName name="__________Ki2">#REF!</definedName>
    <definedName name="__________lb1" localSheetId="0">#REF!</definedName>
    <definedName name="__________lb1" localSheetId="1">#REF!</definedName>
    <definedName name="__________lb1">#REF!</definedName>
    <definedName name="__________lb2" localSheetId="0">#REF!</definedName>
    <definedName name="__________lb2" localSheetId="1">#REF!</definedName>
    <definedName name="__________lb2">#REF!</definedName>
    <definedName name="__________mac2">200</definedName>
    <definedName name="__________MAN1" localSheetId="0">#REF!</definedName>
    <definedName name="__________MAN1" localSheetId="1">#REF!</definedName>
    <definedName name="__________MAN1">#REF!</definedName>
    <definedName name="__________MIX10" localSheetId="0">#REF!</definedName>
    <definedName name="__________MIX10" localSheetId="1">#REF!</definedName>
    <definedName name="__________MIX10">#REF!</definedName>
    <definedName name="__________MIX15" localSheetId="0">#REF!</definedName>
    <definedName name="__________MIX15" localSheetId="1">#REF!</definedName>
    <definedName name="__________MIX15">#REF!</definedName>
    <definedName name="__________MIX20" localSheetId="0">#REF!</definedName>
    <definedName name="__________MIX20" localSheetId="1">#REF!</definedName>
    <definedName name="__________MIX20">#REF!</definedName>
    <definedName name="__________MIX25" localSheetId="0">#REF!</definedName>
    <definedName name="__________MIX25" localSheetId="1">#REF!</definedName>
    <definedName name="__________MIX25">#REF!</definedName>
    <definedName name="__________MIX30" localSheetId="0">#REF!</definedName>
    <definedName name="__________MIX30" localSheetId="1">#REF!</definedName>
    <definedName name="__________MIX30">#REF!</definedName>
    <definedName name="__________MIX35" localSheetId="0">#REF!</definedName>
    <definedName name="__________MIX35" localSheetId="1">#REF!</definedName>
    <definedName name="__________MIX35">#REF!</definedName>
    <definedName name="__________MIX40" localSheetId="0">#REF!</definedName>
    <definedName name="__________MIX40" localSheetId="1">#REF!</definedName>
    <definedName name="__________MIX40">#REF!</definedName>
    <definedName name="__________mm1" localSheetId="0">#REF!</definedName>
    <definedName name="__________mm1" localSheetId="1">#REF!</definedName>
    <definedName name="__________mm1">#REF!</definedName>
    <definedName name="__________mm2" localSheetId="0">#REF!</definedName>
    <definedName name="__________mm2" localSheetId="1">#REF!</definedName>
    <definedName name="__________mm2">#REF!</definedName>
    <definedName name="__________mm3" localSheetId="0">#REF!</definedName>
    <definedName name="__________mm3" localSheetId="1">#REF!</definedName>
    <definedName name="__________mm3">#REF!</definedName>
    <definedName name="__________MUR5" localSheetId="0">#REF!</definedName>
    <definedName name="__________MUR5" localSheetId="1">#REF!</definedName>
    <definedName name="__________MUR5">#REF!</definedName>
    <definedName name="__________MUR8" localSheetId="0">#REF!</definedName>
    <definedName name="__________MUR8" localSheetId="1">#REF!</definedName>
    <definedName name="__________MUR8">#REF!</definedName>
    <definedName name="__________OPC43" localSheetId="0">#REF!</definedName>
    <definedName name="__________OPC43" localSheetId="1">#REF!</definedName>
    <definedName name="__________OPC43">#REF!</definedName>
    <definedName name="__________PB1" localSheetId="0">#REF!</definedName>
    <definedName name="__________PB1" localSheetId="1">#REF!</definedName>
    <definedName name="__________PB1">#REF!</definedName>
    <definedName name="__________sh1">90</definedName>
    <definedName name="__________sh2">120</definedName>
    <definedName name="__________sh3">150</definedName>
    <definedName name="__________sh4">180</definedName>
    <definedName name="__________SH5" localSheetId="0">#REF!</definedName>
    <definedName name="__________SH5" localSheetId="1">#REF!</definedName>
    <definedName name="__________SH5">#REF!</definedName>
    <definedName name="__________tab1" localSheetId="0">#REF!</definedName>
    <definedName name="__________tab1" localSheetId="1">#REF!</definedName>
    <definedName name="__________tab1">#REF!</definedName>
    <definedName name="__________tab2" localSheetId="0">#REF!</definedName>
    <definedName name="__________tab2" localSheetId="1">#REF!</definedName>
    <definedName name="__________tab2">#REF!</definedName>
    <definedName name="__________TB2" localSheetId="0">#REF!</definedName>
    <definedName name="__________TB2" localSheetId="1">#REF!</definedName>
    <definedName name="__________TB2">#REF!</definedName>
    <definedName name="__________TIP1" localSheetId="0">#REF!</definedName>
    <definedName name="__________TIP1" localSheetId="1">#REF!</definedName>
    <definedName name="__________TIP1">#REF!</definedName>
    <definedName name="__________TIP2" localSheetId="0">#REF!</definedName>
    <definedName name="__________TIP2" localSheetId="1">#REF!</definedName>
    <definedName name="__________TIP2">#REF!</definedName>
    <definedName name="__________TIP3" localSheetId="0">#REF!</definedName>
    <definedName name="__________TIP3" localSheetId="1">#REF!</definedName>
    <definedName name="__________TIP3">#REF!</definedName>
    <definedName name="_________A65537" localSheetId="0">#REF!</definedName>
    <definedName name="_________A65537" localSheetId="1">#REF!</definedName>
    <definedName name="_________A65537">#REF!</definedName>
    <definedName name="_________ABM10" localSheetId="0">#REF!</definedName>
    <definedName name="_________ABM10" localSheetId="1">#REF!</definedName>
    <definedName name="_________ABM10">#REF!</definedName>
    <definedName name="_________ABM40" localSheetId="0">#REF!</definedName>
    <definedName name="_________ABM40" localSheetId="1">#REF!</definedName>
    <definedName name="_________ABM40">#REF!</definedName>
    <definedName name="_________ABM6" localSheetId="0">#REF!</definedName>
    <definedName name="_________ABM6" localSheetId="1">#REF!</definedName>
    <definedName name="_________ABM6">#REF!</definedName>
    <definedName name="_________ACB10" localSheetId="0">#REF!</definedName>
    <definedName name="_________ACB10" localSheetId="1">#REF!</definedName>
    <definedName name="_________ACB10">#REF!</definedName>
    <definedName name="_________ACB20" localSheetId="0">#REF!</definedName>
    <definedName name="_________ACB20" localSheetId="1">#REF!</definedName>
    <definedName name="_________ACB20">#REF!</definedName>
    <definedName name="_________ACR10" localSheetId="0">#REF!</definedName>
    <definedName name="_________ACR10" localSheetId="1">#REF!</definedName>
    <definedName name="_________ACR10">#REF!</definedName>
    <definedName name="_________ACR20" localSheetId="0">#REF!</definedName>
    <definedName name="_________ACR20" localSheetId="1">#REF!</definedName>
    <definedName name="_________ACR20">#REF!</definedName>
    <definedName name="_________AGG40" localSheetId="0">#REF!</definedName>
    <definedName name="_________AGG40" localSheetId="1">#REF!</definedName>
    <definedName name="_________AGG40">#REF!</definedName>
    <definedName name="_________AGG6" localSheetId="0">#REF!</definedName>
    <definedName name="_________AGG6" localSheetId="1">#REF!</definedName>
    <definedName name="_________AGG6">#REF!</definedName>
    <definedName name="_________AWM10" localSheetId="0">#REF!</definedName>
    <definedName name="_________AWM10" localSheetId="1">#REF!</definedName>
    <definedName name="_________AWM10">#REF!</definedName>
    <definedName name="_________AWM40" localSheetId="0">#REF!</definedName>
    <definedName name="_________AWM40" localSheetId="1">#REF!</definedName>
    <definedName name="_________AWM40">#REF!</definedName>
    <definedName name="_________AWM6" localSheetId="0">#REF!</definedName>
    <definedName name="_________AWM6" localSheetId="1">#REF!</definedName>
    <definedName name="_________AWM6">#REF!</definedName>
    <definedName name="_________b111121" localSheetId="0">#REF!</definedName>
    <definedName name="_________b111121" localSheetId="1">#REF!</definedName>
    <definedName name="_________b111121">#REF!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DG100" localSheetId="0">#REF!</definedName>
    <definedName name="_________CDG100" localSheetId="1">#REF!</definedName>
    <definedName name="_________CDG100">#REF!</definedName>
    <definedName name="_________CDG250" localSheetId="0">#REF!</definedName>
    <definedName name="_________CDG250" localSheetId="1">#REF!</definedName>
    <definedName name="_________CDG250">#REF!</definedName>
    <definedName name="_________CDG50" localSheetId="0">#REF!</definedName>
    <definedName name="_________CDG50" localSheetId="1">#REF!</definedName>
    <definedName name="_________CDG50">#REF!</definedName>
    <definedName name="_________CDG500" localSheetId="0">#REF!</definedName>
    <definedName name="_________CDG500" localSheetId="1">#REF!</definedName>
    <definedName name="_________CDG500">#REF!</definedName>
    <definedName name="_________CEM53" localSheetId="0">#REF!</definedName>
    <definedName name="_________CEM53" localSheetId="1">#REF!</definedName>
    <definedName name="_________CEM53">#REF!</definedName>
    <definedName name="_________CRN3" localSheetId="0">#REF!</definedName>
    <definedName name="_________CRN3" localSheetId="1">#REF!</definedName>
    <definedName name="_________CRN3">#REF!</definedName>
    <definedName name="_________CRN35" localSheetId="0">#REF!</definedName>
    <definedName name="_________CRN35" localSheetId="1">#REF!</definedName>
    <definedName name="_________CRN35">#REF!</definedName>
    <definedName name="_________CRN80" localSheetId="0">#REF!</definedName>
    <definedName name="_________CRN80" localSheetId="1">#REF!</definedName>
    <definedName name="_________CRN80">#REF!</definedName>
    <definedName name="_________dec05" localSheetId="5" hidden="1">{"'Sheet1'!$A$4386:$N$4591"}</definedName>
    <definedName name="_________dec05" localSheetId="3" hidden="1">{"'Sheet1'!$A$4386:$N$4591"}</definedName>
    <definedName name="_________dec05" localSheetId="2" hidden="1">{"'Sheet1'!$A$4386:$N$4591"}</definedName>
    <definedName name="_________dec05" localSheetId="0" hidden="1">{"'Sheet1'!$A$4386:$N$4591"}</definedName>
    <definedName name="_________dec05" localSheetId="1" hidden="1">{"'Sheet1'!$A$4386:$N$4591"}</definedName>
    <definedName name="_________dec05" hidden="1">{"'Sheet1'!$A$4386:$N$4591"}</definedName>
    <definedName name="_________DOZ50" localSheetId="0">#REF!</definedName>
    <definedName name="_________DOZ50" localSheetId="1">#REF!</definedName>
    <definedName name="_________DOZ50">#REF!</definedName>
    <definedName name="_________DOZ80" localSheetId="0">#REF!</definedName>
    <definedName name="_________DOZ80" localSheetId="1">#REF!</definedName>
    <definedName name="_________DOZ80">#REF!</definedName>
    <definedName name="_________ExV200" localSheetId="0">#REF!</definedName>
    <definedName name="_________ExV200" localSheetId="1">#REF!</definedName>
    <definedName name="_________ExV200">#REF!</definedName>
    <definedName name="_________GEN100" localSheetId="0">#REF!</definedName>
    <definedName name="_________GEN100" localSheetId="1">#REF!</definedName>
    <definedName name="_________GEN100">#REF!</definedName>
    <definedName name="_________GEN250" localSheetId="0">#REF!</definedName>
    <definedName name="_________GEN250" localSheetId="1">#REF!</definedName>
    <definedName name="_________GEN250">#REF!</definedName>
    <definedName name="_________GEN325" localSheetId="0">#REF!</definedName>
    <definedName name="_________GEN325" localSheetId="1">#REF!</definedName>
    <definedName name="_________GEN325">#REF!</definedName>
    <definedName name="_________GEN380" localSheetId="0">#REF!</definedName>
    <definedName name="_________GEN380" localSheetId="1">#REF!</definedName>
    <definedName name="_________GEN380">#REF!</definedName>
    <definedName name="_________GSB1" localSheetId="0">#REF!</definedName>
    <definedName name="_________GSB1" localSheetId="1">#REF!</definedName>
    <definedName name="_________GSB1">#REF!</definedName>
    <definedName name="_________GSB2" localSheetId="0">#REF!</definedName>
    <definedName name="_________GSB2" localSheetId="1">#REF!</definedName>
    <definedName name="_________GSB2">#REF!</definedName>
    <definedName name="_________GSB3" localSheetId="0">#REF!</definedName>
    <definedName name="_________GSB3" localSheetId="1">#REF!</definedName>
    <definedName name="_________GSB3">#REF!</definedName>
    <definedName name="_________HMP1" localSheetId="0">#REF!</definedName>
    <definedName name="_________HMP1" localSheetId="1">#REF!</definedName>
    <definedName name="_________HMP1">#REF!</definedName>
    <definedName name="_________HMP2" localSheetId="0">#REF!</definedName>
    <definedName name="_________HMP2" localSheetId="1">#REF!</definedName>
    <definedName name="_________HMP2">#REF!</definedName>
    <definedName name="_________HMP3" localSheetId="0">#REF!</definedName>
    <definedName name="_________HMP3" localSheetId="1">#REF!</definedName>
    <definedName name="_________HMP3">#REF!</definedName>
    <definedName name="_________HMP4" localSheetId="0">#REF!</definedName>
    <definedName name="_________HMP4" localSheetId="1">#REF!</definedName>
    <definedName name="_________HMP4">#REF!</definedName>
    <definedName name="_________Ki1" localSheetId="0">#REF!</definedName>
    <definedName name="_________Ki1" localSheetId="1">#REF!</definedName>
    <definedName name="_________Ki1">#REF!</definedName>
    <definedName name="_________Ki2" localSheetId="0">#REF!</definedName>
    <definedName name="_________Ki2" localSheetId="1">#REF!</definedName>
    <definedName name="_________Ki2">#REF!</definedName>
    <definedName name="_________lb1" localSheetId="0">#REF!</definedName>
    <definedName name="_________lb1" localSheetId="1">#REF!</definedName>
    <definedName name="_________lb1">#REF!</definedName>
    <definedName name="_________lb2" localSheetId="0">#REF!</definedName>
    <definedName name="_________lb2" localSheetId="1">#REF!</definedName>
    <definedName name="_________lb2">#REF!</definedName>
    <definedName name="_________mac2">200</definedName>
    <definedName name="_________MAN1" localSheetId="0">#REF!</definedName>
    <definedName name="_________MAN1" localSheetId="1">#REF!</definedName>
    <definedName name="_________MAN1">#REF!</definedName>
    <definedName name="_________MIX10" localSheetId="0">#REF!</definedName>
    <definedName name="_________MIX10" localSheetId="1">#REF!</definedName>
    <definedName name="_________MIX10">#REF!</definedName>
    <definedName name="_________MIX15" localSheetId="0">#REF!</definedName>
    <definedName name="_________MIX15" localSheetId="1">#REF!</definedName>
    <definedName name="_________MIX15">#REF!</definedName>
    <definedName name="_________MIX20" localSheetId="0">#REF!</definedName>
    <definedName name="_________MIX20" localSheetId="1">#REF!</definedName>
    <definedName name="_________MIX20">#REF!</definedName>
    <definedName name="_________MIX25" localSheetId="0">#REF!</definedName>
    <definedName name="_________MIX25" localSheetId="1">#REF!</definedName>
    <definedName name="_________MIX25">#REF!</definedName>
    <definedName name="_________MIX30" localSheetId="0">#REF!</definedName>
    <definedName name="_________MIX30" localSheetId="1">#REF!</definedName>
    <definedName name="_________MIX30">#REF!</definedName>
    <definedName name="_________MIX35" localSheetId="0">#REF!</definedName>
    <definedName name="_________MIX35" localSheetId="1">#REF!</definedName>
    <definedName name="_________MIX35">#REF!</definedName>
    <definedName name="_________MIX40" localSheetId="0">#REF!</definedName>
    <definedName name="_________MIX40" localSheetId="1">#REF!</definedName>
    <definedName name="_________MIX40">#REF!</definedName>
    <definedName name="_________mm1" localSheetId="0">#REF!</definedName>
    <definedName name="_________mm1" localSheetId="1">#REF!</definedName>
    <definedName name="_________mm1">#REF!</definedName>
    <definedName name="_________mm2" localSheetId="0">#REF!</definedName>
    <definedName name="_________mm2" localSheetId="1">#REF!</definedName>
    <definedName name="_________mm2">#REF!</definedName>
    <definedName name="_________mm3" localSheetId="0">#REF!</definedName>
    <definedName name="_________mm3" localSheetId="1">#REF!</definedName>
    <definedName name="_________mm3">#REF!</definedName>
    <definedName name="_________MUR5" localSheetId="0">#REF!</definedName>
    <definedName name="_________MUR5" localSheetId="1">#REF!</definedName>
    <definedName name="_________MUR5">#REF!</definedName>
    <definedName name="_________MUR8" localSheetId="0">#REF!</definedName>
    <definedName name="_________MUR8" localSheetId="1">#REF!</definedName>
    <definedName name="_________MUR8">#REF!</definedName>
    <definedName name="_________OPC43" localSheetId="0">#REF!</definedName>
    <definedName name="_________OPC43" localSheetId="1">#REF!</definedName>
    <definedName name="_________OPC43">#REF!</definedName>
    <definedName name="_________PB1" localSheetId="0">#REF!</definedName>
    <definedName name="_________PB1" localSheetId="1">#REF!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 localSheetId="0">#REF!</definedName>
    <definedName name="_________SH5" localSheetId="1">#REF!</definedName>
    <definedName name="_________SH5">#REF!</definedName>
    <definedName name="_________SMG1">#N/A</definedName>
    <definedName name="_________SMG2">#N/A</definedName>
    <definedName name="_________tab1" localSheetId="0">#REF!</definedName>
    <definedName name="_________tab1" localSheetId="1">#REF!</definedName>
    <definedName name="_________tab1">#REF!</definedName>
    <definedName name="_________tab2" localSheetId="0">#REF!</definedName>
    <definedName name="_________tab2" localSheetId="1">#REF!</definedName>
    <definedName name="_________tab2">#REF!</definedName>
    <definedName name="_________TB2" localSheetId="0">#REF!</definedName>
    <definedName name="_________TB2" localSheetId="1">#REF!</definedName>
    <definedName name="_________TB2">#REF!</definedName>
    <definedName name="_________TIP1" localSheetId="0">#REF!</definedName>
    <definedName name="_________TIP1" localSheetId="1">#REF!</definedName>
    <definedName name="_________TIP1">#REF!</definedName>
    <definedName name="_________TIP2" localSheetId="0">#REF!</definedName>
    <definedName name="_________TIP2" localSheetId="1">#REF!</definedName>
    <definedName name="_________TIP2">#REF!</definedName>
    <definedName name="_________TIP3" localSheetId="0">#REF!</definedName>
    <definedName name="_________TIP3" localSheetId="1">#REF!</definedName>
    <definedName name="_________TIP3">#REF!</definedName>
    <definedName name="________A65537" localSheetId="0">#REF!</definedName>
    <definedName name="________A65537" localSheetId="1">#REF!</definedName>
    <definedName name="________A65537">#REF!</definedName>
    <definedName name="________ABM10" localSheetId="0">#REF!</definedName>
    <definedName name="________ABM10" localSheetId="1">#REF!</definedName>
    <definedName name="________ABM10">#REF!</definedName>
    <definedName name="________ABM40" localSheetId="0">#REF!</definedName>
    <definedName name="________ABM40" localSheetId="1">#REF!</definedName>
    <definedName name="________ABM40">#REF!</definedName>
    <definedName name="________ABM6" localSheetId="0">#REF!</definedName>
    <definedName name="________ABM6" localSheetId="1">#REF!</definedName>
    <definedName name="________ABM6">#REF!</definedName>
    <definedName name="________ACB10" localSheetId="0">#REF!</definedName>
    <definedName name="________ACB10" localSheetId="1">#REF!</definedName>
    <definedName name="________ACB10">#REF!</definedName>
    <definedName name="________ACB20" localSheetId="0">#REF!</definedName>
    <definedName name="________ACB20" localSheetId="1">#REF!</definedName>
    <definedName name="________ACB20">#REF!</definedName>
    <definedName name="________ACR10" localSheetId="0">#REF!</definedName>
    <definedName name="________ACR10" localSheetId="1">#REF!</definedName>
    <definedName name="________ACR10">#REF!</definedName>
    <definedName name="________ACR20" localSheetId="0">#REF!</definedName>
    <definedName name="________ACR20" localSheetId="1">#REF!</definedName>
    <definedName name="________ACR20">#REF!</definedName>
    <definedName name="________AGG40" localSheetId="0">#REF!</definedName>
    <definedName name="________AGG40" localSheetId="1">#REF!</definedName>
    <definedName name="________AGG40">#REF!</definedName>
    <definedName name="________AGG6" localSheetId="0">#REF!</definedName>
    <definedName name="________AGG6" localSheetId="1">#REF!</definedName>
    <definedName name="________AGG6">#REF!</definedName>
    <definedName name="________AWM10" localSheetId="0">#REF!</definedName>
    <definedName name="________AWM10" localSheetId="1">#REF!</definedName>
    <definedName name="________AWM10">#REF!</definedName>
    <definedName name="________AWM40" localSheetId="0">#REF!</definedName>
    <definedName name="________AWM40" localSheetId="1">#REF!</definedName>
    <definedName name="________AWM40">#REF!</definedName>
    <definedName name="________AWM6" localSheetId="0">#REF!</definedName>
    <definedName name="________AWM6" localSheetId="1">#REF!</definedName>
    <definedName name="________AWM6">#REF!</definedName>
    <definedName name="________b111121" localSheetId="0">#REF!</definedName>
    <definedName name="________b111121" localSheetId="1">#REF!</definedName>
    <definedName name="________b111121">#REF!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DG100" localSheetId="0">#REF!</definedName>
    <definedName name="________CDG100" localSheetId="1">#REF!</definedName>
    <definedName name="________CDG100">#REF!</definedName>
    <definedName name="________CDG250" localSheetId="0">#REF!</definedName>
    <definedName name="________CDG250" localSheetId="1">#REF!</definedName>
    <definedName name="________CDG250">#REF!</definedName>
    <definedName name="________CDG50" localSheetId="0">#REF!</definedName>
    <definedName name="________CDG50" localSheetId="1">#REF!</definedName>
    <definedName name="________CDG50">#REF!</definedName>
    <definedName name="________CDG500" localSheetId="0">#REF!</definedName>
    <definedName name="________CDG500" localSheetId="1">#REF!</definedName>
    <definedName name="________CDG500">#REF!</definedName>
    <definedName name="________CEM53" localSheetId="0">#REF!</definedName>
    <definedName name="________CEM53" localSheetId="1">#REF!</definedName>
    <definedName name="________CEM53">#REF!</definedName>
    <definedName name="________CRN3" localSheetId="0">#REF!</definedName>
    <definedName name="________CRN3" localSheetId="1">#REF!</definedName>
    <definedName name="________CRN3">#REF!</definedName>
    <definedName name="________CRN35" localSheetId="0">#REF!</definedName>
    <definedName name="________CRN35" localSheetId="1">#REF!</definedName>
    <definedName name="________CRN35">#REF!</definedName>
    <definedName name="________CRN80" localSheetId="0">#REF!</definedName>
    <definedName name="________CRN80" localSheetId="1">#REF!</definedName>
    <definedName name="________CRN80">#REF!</definedName>
    <definedName name="________dec05" localSheetId="5" hidden="1">{"'Sheet1'!$A$4386:$N$4591"}</definedName>
    <definedName name="________dec05" localSheetId="3" hidden="1">{"'Sheet1'!$A$4386:$N$4591"}</definedName>
    <definedName name="________dec05" localSheetId="2" hidden="1">{"'Sheet1'!$A$4386:$N$4591"}</definedName>
    <definedName name="________dec05" localSheetId="0" hidden="1">{"'Sheet1'!$A$4386:$N$4591"}</definedName>
    <definedName name="________dec05" localSheetId="1" hidden="1">{"'Sheet1'!$A$4386:$N$4591"}</definedName>
    <definedName name="________dec05" hidden="1">{"'Sheet1'!$A$4386:$N$4591"}</definedName>
    <definedName name="________DOZ50" localSheetId="0">#REF!</definedName>
    <definedName name="________DOZ50" localSheetId="1">#REF!</definedName>
    <definedName name="________DOZ50">#REF!</definedName>
    <definedName name="________DOZ80" localSheetId="0">#REF!</definedName>
    <definedName name="________DOZ80" localSheetId="1">#REF!</definedName>
    <definedName name="________DOZ80">#REF!</definedName>
    <definedName name="________ExV200" localSheetId="0">#REF!</definedName>
    <definedName name="________ExV200" localSheetId="1">#REF!</definedName>
    <definedName name="________ExV200">#REF!</definedName>
    <definedName name="________GEN100" localSheetId="0">#REF!</definedName>
    <definedName name="________GEN100" localSheetId="1">#REF!</definedName>
    <definedName name="________GEN100">#REF!</definedName>
    <definedName name="________GEN250" localSheetId="0">#REF!</definedName>
    <definedName name="________GEN250" localSheetId="1">#REF!</definedName>
    <definedName name="________GEN250">#REF!</definedName>
    <definedName name="________GEN325" localSheetId="0">#REF!</definedName>
    <definedName name="________GEN325" localSheetId="1">#REF!</definedName>
    <definedName name="________GEN325">#REF!</definedName>
    <definedName name="________GEN380" localSheetId="0">#REF!</definedName>
    <definedName name="________GEN380" localSheetId="1">#REF!</definedName>
    <definedName name="________GEN380">#REF!</definedName>
    <definedName name="________GSB1" localSheetId="0">#REF!</definedName>
    <definedName name="________GSB1" localSheetId="1">#REF!</definedName>
    <definedName name="________GSB1">#REF!</definedName>
    <definedName name="________GSB2" localSheetId="0">#REF!</definedName>
    <definedName name="________GSB2" localSheetId="1">#REF!</definedName>
    <definedName name="________GSB2">#REF!</definedName>
    <definedName name="________GSB3" localSheetId="0">#REF!</definedName>
    <definedName name="________GSB3" localSheetId="1">#REF!</definedName>
    <definedName name="________GSB3">#REF!</definedName>
    <definedName name="________HMP1" localSheetId="0">#REF!</definedName>
    <definedName name="________HMP1" localSheetId="1">#REF!</definedName>
    <definedName name="________HMP1">#REF!</definedName>
    <definedName name="________HMP2" localSheetId="0">#REF!</definedName>
    <definedName name="________HMP2" localSheetId="1">#REF!</definedName>
    <definedName name="________HMP2">#REF!</definedName>
    <definedName name="________HMP3" localSheetId="0">#REF!</definedName>
    <definedName name="________HMP3" localSheetId="1">#REF!</definedName>
    <definedName name="________HMP3">#REF!</definedName>
    <definedName name="________HMP4" localSheetId="0">#REF!</definedName>
    <definedName name="________HMP4" localSheetId="1">#REF!</definedName>
    <definedName name="________HMP4">#REF!</definedName>
    <definedName name="________Ki1" localSheetId="0">#REF!</definedName>
    <definedName name="________Ki1" localSheetId="1">#REF!</definedName>
    <definedName name="________Ki1">#REF!</definedName>
    <definedName name="________Ki2" localSheetId="0">#REF!</definedName>
    <definedName name="________Ki2" localSheetId="1">#REF!</definedName>
    <definedName name="________Ki2">#REF!</definedName>
    <definedName name="________lb1" localSheetId="0">#REF!</definedName>
    <definedName name="________lb1" localSheetId="1">#REF!</definedName>
    <definedName name="________lb1">#REF!</definedName>
    <definedName name="________lb2" localSheetId="0">#REF!</definedName>
    <definedName name="________lb2" localSheetId="1">#REF!</definedName>
    <definedName name="________lb2">#REF!</definedName>
    <definedName name="________mac2">200</definedName>
    <definedName name="________MAN1" localSheetId="0">#REF!</definedName>
    <definedName name="________MAN1" localSheetId="1">#REF!</definedName>
    <definedName name="________MAN1">#REF!</definedName>
    <definedName name="________MIX10" localSheetId="0">#REF!</definedName>
    <definedName name="________MIX10" localSheetId="1">#REF!</definedName>
    <definedName name="________MIX10">#REF!</definedName>
    <definedName name="________MIX15" localSheetId="0">#REF!</definedName>
    <definedName name="________MIX15" localSheetId="1">#REF!</definedName>
    <definedName name="________MIX15">#REF!</definedName>
    <definedName name="________MIX20" localSheetId="0">#REF!</definedName>
    <definedName name="________MIX20" localSheetId="1">#REF!</definedName>
    <definedName name="________MIX20">#REF!</definedName>
    <definedName name="________MIX25" localSheetId="0">#REF!</definedName>
    <definedName name="________MIX25" localSheetId="1">#REF!</definedName>
    <definedName name="________MIX25">#REF!</definedName>
    <definedName name="________MIX30" localSheetId="0">#REF!</definedName>
    <definedName name="________MIX30" localSheetId="1">#REF!</definedName>
    <definedName name="________MIX30">#REF!</definedName>
    <definedName name="________MIX35" localSheetId="0">#REF!</definedName>
    <definedName name="________MIX35" localSheetId="1">#REF!</definedName>
    <definedName name="________MIX35">#REF!</definedName>
    <definedName name="________MIX40" localSheetId="0">#REF!</definedName>
    <definedName name="________MIX40" localSheetId="1">#REF!</definedName>
    <definedName name="________MIX40">#REF!</definedName>
    <definedName name="________mm1" localSheetId="0">#REF!</definedName>
    <definedName name="________mm1" localSheetId="1">#REF!</definedName>
    <definedName name="________mm1">#REF!</definedName>
    <definedName name="________mm2" localSheetId="0">#REF!</definedName>
    <definedName name="________mm2" localSheetId="1">#REF!</definedName>
    <definedName name="________mm2">#REF!</definedName>
    <definedName name="________mm3" localSheetId="0">#REF!</definedName>
    <definedName name="________mm3" localSheetId="1">#REF!</definedName>
    <definedName name="________mm3">#REF!</definedName>
    <definedName name="________MUR5" localSheetId="0">#REF!</definedName>
    <definedName name="________MUR5" localSheetId="1">#REF!</definedName>
    <definedName name="________MUR5">#REF!</definedName>
    <definedName name="________MUR8" localSheetId="0">#REF!</definedName>
    <definedName name="________MUR8" localSheetId="1">#REF!</definedName>
    <definedName name="________MUR8">#REF!</definedName>
    <definedName name="________OPC43" localSheetId="0">#REF!</definedName>
    <definedName name="________OPC43" localSheetId="1">#REF!</definedName>
    <definedName name="________OPC43">#REF!</definedName>
    <definedName name="________PB1" localSheetId="0">#REF!</definedName>
    <definedName name="________PB1" localSheetId="1">#REF!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 localSheetId="0">#REF!</definedName>
    <definedName name="________SH5" localSheetId="1">#REF!</definedName>
    <definedName name="________SH5">#REF!</definedName>
    <definedName name="________tab1" localSheetId="0">#REF!</definedName>
    <definedName name="________tab1" localSheetId="1">#REF!</definedName>
    <definedName name="________tab1">#REF!</definedName>
    <definedName name="________tab2" localSheetId="0">#REF!</definedName>
    <definedName name="________tab2" localSheetId="1">#REF!</definedName>
    <definedName name="________tab2">#REF!</definedName>
    <definedName name="________TB2" localSheetId="0">#REF!</definedName>
    <definedName name="________TB2" localSheetId="1">#REF!</definedName>
    <definedName name="________TB2">#REF!</definedName>
    <definedName name="________TIP1" localSheetId="0">#REF!</definedName>
    <definedName name="________TIP1" localSheetId="1">#REF!</definedName>
    <definedName name="________TIP1">#REF!</definedName>
    <definedName name="________TIP2" localSheetId="0">#REF!</definedName>
    <definedName name="________TIP2" localSheetId="1">#REF!</definedName>
    <definedName name="________TIP2">#REF!</definedName>
    <definedName name="________TIP3" localSheetId="0">#REF!</definedName>
    <definedName name="________TIP3" localSheetId="1">#REF!</definedName>
    <definedName name="________TIP3">#REF!</definedName>
    <definedName name="_______A65537" localSheetId="0">#REF!</definedName>
    <definedName name="_______A65537" localSheetId="1">#REF!</definedName>
    <definedName name="_______A65537">#REF!</definedName>
    <definedName name="_______ABM10" localSheetId="0">#REF!</definedName>
    <definedName name="_______ABM10" localSheetId="1">#REF!</definedName>
    <definedName name="_______ABM10">#REF!</definedName>
    <definedName name="_______ABM40" localSheetId="0">#REF!</definedName>
    <definedName name="_______ABM40" localSheetId="1">#REF!</definedName>
    <definedName name="_______ABM40">#REF!</definedName>
    <definedName name="_______ABM6" localSheetId="0">#REF!</definedName>
    <definedName name="_______ABM6" localSheetId="1">#REF!</definedName>
    <definedName name="_______ABM6">#REF!</definedName>
    <definedName name="_______ACB10" localSheetId="0">#REF!</definedName>
    <definedName name="_______ACB10" localSheetId="1">#REF!</definedName>
    <definedName name="_______ACB10">#REF!</definedName>
    <definedName name="_______ACB20" localSheetId="0">#REF!</definedName>
    <definedName name="_______ACB20" localSheetId="1">#REF!</definedName>
    <definedName name="_______ACB20">#REF!</definedName>
    <definedName name="_______ACR10" localSheetId="0">#REF!</definedName>
    <definedName name="_______ACR10" localSheetId="1">#REF!</definedName>
    <definedName name="_______ACR10">#REF!</definedName>
    <definedName name="_______ACR20" localSheetId="0">#REF!</definedName>
    <definedName name="_______ACR20" localSheetId="1">#REF!</definedName>
    <definedName name="_______ACR20">#REF!</definedName>
    <definedName name="_______AGG40" localSheetId="0">#REF!</definedName>
    <definedName name="_______AGG40" localSheetId="1">#REF!</definedName>
    <definedName name="_______AGG40">#REF!</definedName>
    <definedName name="_______AGG6" localSheetId="0">#REF!</definedName>
    <definedName name="_______AGG6" localSheetId="1">#REF!</definedName>
    <definedName name="_______AGG6">#REF!</definedName>
    <definedName name="_______AWM10" localSheetId="0">#REF!</definedName>
    <definedName name="_______AWM10" localSheetId="1">#REF!</definedName>
    <definedName name="_______AWM10">#REF!</definedName>
    <definedName name="_______AWM40" localSheetId="0">#REF!</definedName>
    <definedName name="_______AWM40" localSheetId="1">#REF!</definedName>
    <definedName name="_______AWM40">#REF!</definedName>
    <definedName name="_______AWM6" localSheetId="0">#REF!</definedName>
    <definedName name="_______AWM6" localSheetId="1">#REF!</definedName>
    <definedName name="_______AWM6">#REF!</definedName>
    <definedName name="_______b111121" localSheetId="0">#REF!</definedName>
    <definedName name="_______b111121" localSheetId="1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DG100" localSheetId="0">#REF!</definedName>
    <definedName name="_______CDG100" localSheetId="1">#REF!</definedName>
    <definedName name="_______CDG100">#REF!</definedName>
    <definedName name="_______CDG250" localSheetId="0">#REF!</definedName>
    <definedName name="_______CDG250" localSheetId="1">#REF!</definedName>
    <definedName name="_______CDG250">#REF!</definedName>
    <definedName name="_______CDG50" localSheetId="0">#REF!</definedName>
    <definedName name="_______CDG50" localSheetId="1">#REF!</definedName>
    <definedName name="_______CDG50">#REF!</definedName>
    <definedName name="_______CDG500" localSheetId="0">#REF!</definedName>
    <definedName name="_______CDG500" localSheetId="1">#REF!</definedName>
    <definedName name="_______CDG500">#REF!</definedName>
    <definedName name="_______CEM53" localSheetId="0">#REF!</definedName>
    <definedName name="_______CEM53" localSheetId="1">#REF!</definedName>
    <definedName name="_______CEM53">#REF!</definedName>
    <definedName name="_______CRN3" localSheetId="0">#REF!</definedName>
    <definedName name="_______CRN3" localSheetId="1">#REF!</definedName>
    <definedName name="_______CRN3">#REF!</definedName>
    <definedName name="_______CRN35" localSheetId="0">#REF!</definedName>
    <definedName name="_______CRN35" localSheetId="1">#REF!</definedName>
    <definedName name="_______CRN35">#REF!</definedName>
    <definedName name="_______CRN80" localSheetId="0">#REF!</definedName>
    <definedName name="_______CRN80" localSheetId="1">#REF!</definedName>
    <definedName name="_______CRN80">#REF!</definedName>
    <definedName name="_______dec05" localSheetId="5" hidden="1">{"'Sheet1'!$A$4386:$N$4591"}</definedName>
    <definedName name="_______dec05" localSheetId="3" hidden="1">{"'Sheet1'!$A$4386:$N$4591"}</definedName>
    <definedName name="_______dec05" localSheetId="2" hidden="1">{"'Sheet1'!$A$4386:$N$4591"}</definedName>
    <definedName name="_______dec05" localSheetId="0" hidden="1">{"'Sheet1'!$A$4386:$N$4591"}</definedName>
    <definedName name="_______dec05" localSheetId="1" hidden="1">{"'Sheet1'!$A$4386:$N$4591"}</definedName>
    <definedName name="_______dec05" hidden="1">{"'Sheet1'!$A$4386:$N$4591"}</definedName>
    <definedName name="_______DOZ50" localSheetId="0">#REF!</definedName>
    <definedName name="_______DOZ50" localSheetId="1">#REF!</definedName>
    <definedName name="_______DOZ50">#REF!</definedName>
    <definedName name="_______DOZ80" localSheetId="0">#REF!</definedName>
    <definedName name="_______DOZ80" localSheetId="1">#REF!</definedName>
    <definedName name="_______DOZ80">#REF!</definedName>
    <definedName name="_______ExV200" localSheetId="0">#REF!</definedName>
    <definedName name="_______ExV200" localSheetId="1">#REF!</definedName>
    <definedName name="_______ExV200">#REF!</definedName>
    <definedName name="_______GEN100" localSheetId="0">#REF!</definedName>
    <definedName name="_______GEN100" localSheetId="1">#REF!</definedName>
    <definedName name="_______GEN100">#REF!</definedName>
    <definedName name="_______GEN250" localSheetId="0">#REF!</definedName>
    <definedName name="_______GEN250" localSheetId="1">#REF!</definedName>
    <definedName name="_______GEN250">#REF!</definedName>
    <definedName name="_______GEN325" localSheetId="0">#REF!</definedName>
    <definedName name="_______GEN325" localSheetId="1">#REF!</definedName>
    <definedName name="_______GEN325">#REF!</definedName>
    <definedName name="_______GEN380" localSheetId="0">#REF!</definedName>
    <definedName name="_______GEN380" localSheetId="1">#REF!</definedName>
    <definedName name="_______GEN380">#REF!</definedName>
    <definedName name="_______GSB1" localSheetId="0">#REF!</definedName>
    <definedName name="_______GSB1" localSheetId="1">#REF!</definedName>
    <definedName name="_______GSB1">#REF!</definedName>
    <definedName name="_______GSB2" localSheetId="0">#REF!</definedName>
    <definedName name="_______GSB2" localSheetId="1">#REF!</definedName>
    <definedName name="_______GSB2">#REF!</definedName>
    <definedName name="_______GSB3" localSheetId="0">#REF!</definedName>
    <definedName name="_______GSB3" localSheetId="1">#REF!</definedName>
    <definedName name="_______GSB3">#REF!</definedName>
    <definedName name="_______HMP1" localSheetId="0">#REF!</definedName>
    <definedName name="_______HMP1" localSheetId="1">#REF!</definedName>
    <definedName name="_______HMP1">#REF!</definedName>
    <definedName name="_______HMP2" localSheetId="0">#REF!</definedName>
    <definedName name="_______HMP2" localSheetId="1">#REF!</definedName>
    <definedName name="_______HMP2">#REF!</definedName>
    <definedName name="_______HMP3" localSheetId="0">#REF!</definedName>
    <definedName name="_______HMP3" localSheetId="1">#REF!</definedName>
    <definedName name="_______HMP3">#REF!</definedName>
    <definedName name="_______HMP4" localSheetId="0">#REF!</definedName>
    <definedName name="_______HMP4" localSheetId="1">#REF!</definedName>
    <definedName name="_______HMP4">#REF!</definedName>
    <definedName name="_______Ki1" localSheetId="0">#REF!</definedName>
    <definedName name="_______Ki1" localSheetId="1">#REF!</definedName>
    <definedName name="_______Ki1">#REF!</definedName>
    <definedName name="_______Ki2" localSheetId="0">#REF!</definedName>
    <definedName name="_______Ki2" localSheetId="1">#REF!</definedName>
    <definedName name="_______Ki2">#REF!</definedName>
    <definedName name="_______lb1" localSheetId="0">#REF!</definedName>
    <definedName name="_______lb1" localSheetId="1">#REF!</definedName>
    <definedName name="_______lb1">#REF!</definedName>
    <definedName name="_______lb2" localSheetId="0">#REF!</definedName>
    <definedName name="_______lb2" localSheetId="1">#REF!</definedName>
    <definedName name="_______lb2">#REF!</definedName>
    <definedName name="_______mac2">200</definedName>
    <definedName name="_______MAN1" localSheetId="0">#REF!</definedName>
    <definedName name="_______MAN1" localSheetId="1">#REF!</definedName>
    <definedName name="_______MAN1">#REF!</definedName>
    <definedName name="_______MIX10" localSheetId="0">#REF!</definedName>
    <definedName name="_______MIX10" localSheetId="1">#REF!</definedName>
    <definedName name="_______MIX10">#REF!</definedName>
    <definedName name="_______MIX15" localSheetId="0">#REF!</definedName>
    <definedName name="_______MIX15" localSheetId="1">#REF!</definedName>
    <definedName name="_______MIX15">#REF!</definedName>
    <definedName name="_______MIX20" localSheetId="0">#REF!</definedName>
    <definedName name="_______MIX20" localSheetId="1">#REF!</definedName>
    <definedName name="_______MIX20">#REF!</definedName>
    <definedName name="_______MIX25" localSheetId="0">#REF!</definedName>
    <definedName name="_______MIX25" localSheetId="1">#REF!</definedName>
    <definedName name="_______MIX25">#REF!</definedName>
    <definedName name="_______MIX30" localSheetId="0">#REF!</definedName>
    <definedName name="_______MIX30" localSheetId="1">#REF!</definedName>
    <definedName name="_______MIX30">#REF!</definedName>
    <definedName name="_______MIX35" localSheetId="0">#REF!</definedName>
    <definedName name="_______MIX35" localSheetId="1">#REF!</definedName>
    <definedName name="_______MIX35">#REF!</definedName>
    <definedName name="_______MIX40" localSheetId="0">#REF!</definedName>
    <definedName name="_______MIX40" localSheetId="1">#REF!</definedName>
    <definedName name="_______MIX40">#REF!</definedName>
    <definedName name="_______mm1" localSheetId="0">#REF!</definedName>
    <definedName name="_______mm1" localSheetId="1">#REF!</definedName>
    <definedName name="_______mm1">#REF!</definedName>
    <definedName name="_______mm2" localSheetId="0">#REF!</definedName>
    <definedName name="_______mm2" localSheetId="1">#REF!</definedName>
    <definedName name="_______mm2">#REF!</definedName>
    <definedName name="_______mm3" localSheetId="0">#REF!</definedName>
    <definedName name="_______mm3" localSheetId="1">#REF!</definedName>
    <definedName name="_______mm3">#REF!</definedName>
    <definedName name="_______MUR5" localSheetId="0">#REF!</definedName>
    <definedName name="_______MUR5" localSheetId="1">#REF!</definedName>
    <definedName name="_______MUR5">#REF!</definedName>
    <definedName name="_______MUR8" localSheetId="0">#REF!</definedName>
    <definedName name="_______MUR8" localSheetId="1">#REF!</definedName>
    <definedName name="_______MUR8">#REF!</definedName>
    <definedName name="_______OPC43" localSheetId="0">#REF!</definedName>
    <definedName name="_______OPC43" localSheetId="1">#REF!</definedName>
    <definedName name="_______OPC43">#REF!</definedName>
    <definedName name="_______PB1" localSheetId="0">#REF!</definedName>
    <definedName name="_______PB1" localSheetId="1">#REF!</definedName>
    <definedName name="_______PB1">#REF!</definedName>
    <definedName name="_______sh1">90</definedName>
    <definedName name="_______sh2">120</definedName>
    <definedName name="_______sh3">150</definedName>
    <definedName name="_______sh4">180</definedName>
    <definedName name="_______SH5" localSheetId="0">#REF!</definedName>
    <definedName name="_______SH5" localSheetId="1">#REF!</definedName>
    <definedName name="_______SH5">#REF!</definedName>
    <definedName name="_______SMG1">#N/A</definedName>
    <definedName name="_______SMG2">#N/A</definedName>
    <definedName name="_______tab1" localSheetId="0">#REF!</definedName>
    <definedName name="_______tab1" localSheetId="1">#REF!</definedName>
    <definedName name="_______tab1">#REF!</definedName>
    <definedName name="_______tab2" localSheetId="0">#REF!</definedName>
    <definedName name="_______tab2" localSheetId="1">#REF!</definedName>
    <definedName name="_______tab2">#REF!</definedName>
    <definedName name="_______TB2" localSheetId="0">#REF!</definedName>
    <definedName name="_______TB2" localSheetId="1">#REF!</definedName>
    <definedName name="_______TB2">#REF!</definedName>
    <definedName name="_______TIP1" localSheetId="0">#REF!</definedName>
    <definedName name="_______TIP1" localSheetId="1">#REF!</definedName>
    <definedName name="_______TIP1">#REF!</definedName>
    <definedName name="_______TIP2" localSheetId="0">#REF!</definedName>
    <definedName name="_______TIP2" localSheetId="1">#REF!</definedName>
    <definedName name="_______TIP2">#REF!</definedName>
    <definedName name="_______TIP3" localSheetId="0">#REF!</definedName>
    <definedName name="_______TIP3" localSheetId="1">#REF!</definedName>
    <definedName name="_______TIP3">#REF!</definedName>
    <definedName name="______A65537" localSheetId="0">#REF!</definedName>
    <definedName name="______A65537" localSheetId="1">#REF!</definedName>
    <definedName name="______A65537">#REF!</definedName>
    <definedName name="______ABM10" localSheetId="0">#REF!</definedName>
    <definedName name="______ABM10" localSheetId="1">#REF!</definedName>
    <definedName name="______ABM10">#REF!</definedName>
    <definedName name="______ABM40" localSheetId="0">#REF!</definedName>
    <definedName name="______ABM40" localSheetId="1">#REF!</definedName>
    <definedName name="______ABM40">#REF!</definedName>
    <definedName name="______ABM6" localSheetId="0">#REF!</definedName>
    <definedName name="______ABM6" localSheetId="1">#REF!</definedName>
    <definedName name="______ABM6">#REF!</definedName>
    <definedName name="______ACB10" localSheetId="0">#REF!</definedName>
    <definedName name="______ACB10" localSheetId="1">#REF!</definedName>
    <definedName name="______ACB10">#REF!</definedName>
    <definedName name="______ACB20" localSheetId="0">#REF!</definedName>
    <definedName name="______ACB20" localSheetId="1">#REF!</definedName>
    <definedName name="______ACB20">#REF!</definedName>
    <definedName name="______ACR10" localSheetId="0">#REF!</definedName>
    <definedName name="______ACR10" localSheetId="1">#REF!</definedName>
    <definedName name="______ACR10">#REF!</definedName>
    <definedName name="______ACR20" localSheetId="0">#REF!</definedName>
    <definedName name="______ACR20" localSheetId="1">#REF!</definedName>
    <definedName name="______ACR20">#REF!</definedName>
    <definedName name="______AGG40" localSheetId="0">#REF!</definedName>
    <definedName name="______AGG40" localSheetId="1">#REF!</definedName>
    <definedName name="______AGG40">#REF!</definedName>
    <definedName name="______AGG6" localSheetId="0">#REF!</definedName>
    <definedName name="______AGG6" localSheetId="1">#REF!</definedName>
    <definedName name="______AGG6">#REF!</definedName>
    <definedName name="______AWM10" localSheetId="0">#REF!</definedName>
    <definedName name="______AWM10" localSheetId="1">#REF!</definedName>
    <definedName name="______AWM10">#REF!</definedName>
    <definedName name="______AWM40" localSheetId="0">#REF!</definedName>
    <definedName name="______AWM40" localSheetId="1">#REF!</definedName>
    <definedName name="______AWM40">#REF!</definedName>
    <definedName name="______AWM6" localSheetId="0">#REF!</definedName>
    <definedName name="______AWM6" localSheetId="1">#REF!</definedName>
    <definedName name="______AWM6">#REF!</definedName>
    <definedName name="______b111121" localSheetId="0">#REF!</definedName>
    <definedName name="______b111121" localSheetId="1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DG100" localSheetId="0">#REF!</definedName>
    <definedName name="______CDG100" localSheetId="1">#REF!</definedName>
    <definedName name="______CDG100">#REF!</definedName>
    <definedName name="______CDG250" localSheetId="0">#REF!</definedName>
    <definedName name="______CDG250" localSheetId="1">#REF!</definedName>
    <definedName name="______CDG250">#REF!</definedName>
    <definedName name="______CDG50" localSheetId="0">#REF!</definedName>
    <definedName name="______CDG50" localSheetId="1">#REF!</definedName>
    <definedName name="______CDG50">#REF!</definedName>
    <definedName name="______CDG500" localSheetId="0">#REF!</definedName>
    <definedName name="______CDG500" localSheetId="1">#REF!</definedName>
    <definedName name="______CDG500">#REF!</definedName>
    <definedName name="______CEM53" localSheetId="0">#REF!</definedName>
    <definedName name="______CEM53" localSheetId="1">#REF!</definedName>
    <definedName name="______CEM53">#REF!</definedName>
    <definedName name="______CRN3" localSheetId="0">#REF!</definedName>
    <definedName name="______CRN3" localSheetId="1">#REF!</definedName>
    <definedName name="______CRN3">#REF!</definedName>
    <definedName name="______CRN35" localSheetId="0">#REF!</definedName>
    <definedName name="______CRN35" localSheetId="1">#REF!</definedName>
    <definedName name="______CRN35">#REF!</definedName>
    <definedName name="______CRN80" localSheetId="0">#REF!</definedName>
    <definedName name="______CRN80" localSheetId="1">#REF!</definedName>
    <definedName name="______CRN80">#REF!</definedName>
    <definedName name="______dec05" localSheetId="5" hidden="1">{"'Sheet1'!$A$4386:$N$4591"}</definedName>
    <definedName name="______dec05" localSheetId="3" hidden="1">{"'Sheet1'!$A$4386:$N$4591"}</definedName>
    <definedName name="______dec05" localSheetId="2" hidden="1">{"'Sheet1'!$A$4386:$N$4591"}</definedName>
    <definedName name="______dec05" localSheetId="0" hidden="1">{"'Sheet1'!$A$4386:$N$4591"}</definedName>
    <definedName name="______dec05" localSheetId="1" hidden="1">{"'Sheet1'!$A$4386:$N$4591"}</definedName>
    <definedName name="______dec05" hidden="1">{"'Sheet1'!$A$4386:$N$4591"}</definedName>
    <definedName name="______DOZ50" localSheetId="0">#REF!</definedName>
    <definedName name="______DOZ50" localSheetId="1">#REF!</definedName>
    <definedName name="______DOZ50">#REF!</definedName>
    <definedName name="______DOZ80" localSheetId="0">#REF!</definedName>
    <definedName name="______DOZ80" localSheetId="1">#REF!</definedName>
    <definedName name="______DOZ80">#REF!</definedName>
    <definedName name="______ExV200" localSheetId="0">#REF!</definedName>
    <definedName name="______ExV200" localSheetId="1">#REF!</definedName>
    <definedName name="______ExV200">#REF!</definedName>
    <definedName name="______GEN100" localSheetId="0">#REF!</definedName>
    <definedName name="______GEN100" localSheetId="1">#REF!</definedName>
    <definedName name="______GEN100">#REF!</definedName>
    <definedName name="______GEN250" localSheetId="0">#REF!</definedName>
    <definedName name="______GEN250" localSheetId="1">#REF!</definedName>
    <definedName name="______GEN250">#REF!</definedName>
    <definedName name="______GEN325" localSheetId="0">#REF!</definedName>
    <definedName name="______GEN325" localSheetId="1">#REF!</definedName>
    <definedName name="______GEN325">#REF!</definedName>
    <definedName name="______GEN380" localSheetId="0">#REF!</definedName>
    <definedName name="______GEN380" localSheetId="1">#REF!</definedName>
    <definedName name="______GEN380">#REF!</definedName>
    <definedName name="______GSB1" localSheetId="0">#REF!</definedName>
    <definedName name="______GSB1" localSheetId="1">#REF!</definedName>
    <definedName name="______GSB1">#REF!</definedName>
    <definedName name="______GSB2" localSheetId="0">#REF!</definedName>
    <definedName name="______GSB2" localSheetId="1">#REF!</definedName>
    <definedName name="______GSB2">#REF!</definedName>
    <definedName name="______GSB3" localSheetId="0">#REF!</definedName>
    <definedName name="______GSB3" localSheetId="1">#REF!</definedName>
    <definedName name="______GSB3">#REF!</definedName>
    <definedName name="______HMP1" localSheetId="0">#REF!</definedName>
    <definedName name="______HMP1" localSheetId="1">#REF!</definedName>
    <definedName name="______HMP1">#REF!</definedName>
    <definedName name="______HMP2" localSheetId="0">#REF!</definedName>
    <definedName name="______HMP2" localSheetId="1">#REF!</definedName>
    <definedName name="______HMP2">#REF!</definedName>
    <definedName name="______HMP3" localSheetId="0">#REF!</definedName>
    <definedName name="______HMP3" localSheetId="1">#REF!</definedName>
    <definedName name="______HMP3">#REF!</definedName>
    <definedName name="______HMP4" localSheetId="0">#REF!</definedName>
    <definedName name="______HMP4" localSheetId="1">#REF!</definedName>
    <definedName name="______HMP4">#REF!</definedName>
    <definedName name="______Ki1" localSheetId="0">#REF!</definedName>
    <definedName name="______Ki1" localSheetId="1">#REF!</definedName>
    <definedName name="______Ki1">#REF!</definedName>
    <definedName name="______Ki2" localSheetId="0">#REF!</definedName>
    <definedName name="______Ki2" localSheetId="1">#REF!</definedName>
    <definedName name="______Ki2">#REF!</definedName>
    <definedName name="______lb1" localSheetId="0">#REF!</definedName>
    <definedName name="______lb1" localSheetId="1">#REF!</definedName>
    <definedName name="______lb1">#REF!</definedName>
    <definedName name="______lb2" localSheetId="0">#REF!</definedName>
    <definedName name="______lb2" localSheetId="1">#REF!</definedName>
    <definedName name="______lb2">#REF!</definedName>
    <definedName name="______mac2">200</definedName>
    <definedName name="______MAN1" localSheetId="0">#REF!</definedName>
    <definedName name="______MAN1" localSheetId="1">#REF!</definedName>
    <definedName name="______MAN1">#REF!</definedName>
    <definedName name="______MIX10" localSheetId="0">#REF!</definedName>
    <definedName name="______MIX10" localSheetId="1">#REF!</definedName>
    <definedName name="______MIX10">#REF!</definedName>
    <definedName name="______MIX15" localSheetId="0">#REF!</definedName>
    <definedName name="______MIX15" localSheetId="1">#REF!</definedName>
    <definedName name="______MIX15">#REF!</definedName>
    <definedName name="______MIX20" localSheetId="0">#REF!</definedName>
    <definedName name="______MIX20" localSheetId="1">#REF!</definedName>
    <definedName name="______MIX20">#REF!</definedName>
    <definedName name="______MIX25" localSheetId="0">#REF!</definedName>
    <definedName name="______MIX25" localSheetId="1">#REF!</definedName>
    <definedName name="______MIX25">#REF!</definedName>
    <definedName name="______MIX30" localSheetId="0">#REF!</definedName>
    <definedName name="______MIX30" localSheetId="1">#REF!</definedName>
    <definedName name="______MIX30">#REF!</definedName>
    <definedName name="______MIX35" localSheetId="0">#REF!</definedName>
    <definedName name="______MIX35" localSheetId="1">#REF!</definedName>
    <definedName name="______MIX35">#REF!</definedName>
    <definedName name="______MIX40" localSheetId="0">#REF!</definedName>
    <definedName name="______MIX40" localSheetId="1">#REF!</definedName>
    <definedName name="______MIX40">#REF!</definedName>
    <definedName name="______mm1" localSheetId="0">#REF!</definedName>
    <definedName name="______mm1" localSheetId="1">#REF!</definedName>
    <definedName name="______mm1">#REF!</definedName>
    <definedName name="______mm2" localSheetId="0">#REF!</definedName>
    <definedName name="______mm2" localSheetId="1">#REF!</definedName>
    <definedName name="______mm2">#REF!</definedName>
    <definedName name="______mm3" localSheetId="0">#REF!</definedName>
    <definedName name="______mm3" localSheetId="1">#REF!</definedName>
    <definedName name="______mm3">#REF!</definedName>
    <definedName name="______MUR5" localSheetId="0">#REF!</definedName>
    <definedName name="______MUR5" localSheetId="1">#REF!</definedName>
    <definedName name="______MUR5">#REF!</definedName>
    <definedName name="______MUR8" localSheetId="0">#REF!</definedName>
    <definedName name="______MUR8" localSheetId="1">#REF!</definedName>
    <definedName name="______MUR8">#REF!</definedName>
    <definedName name="______OPC43" localSheetId="0">#REF!</definedName>
    <definedName name="______OPC43" localSheetId="1">#REF!</definedName>
    <definedName name="______OPC43">#REF!</definedName>
    <definedName name="______PB1" localSheetId="0">#REF!</definedName>
    <definedName name="______PB1" localSheetId="1">#REF!</definedName>
    <definedName name="______PB1">#REF!</definedName>
    <definedName name="______sh1">90</definedName>
    <definedName name="______sh2">120</definedName>
    <definedName name="______sh3">150</definedName>
    <definedName name="______sh4">180</definedName>
    <definedName name="______SH5" localSheetId="0">#REF!</definedName>
    <definedName name="______SH5" localSheetId="1">#REF!</definedName>
    <definedName name="______SH5">#REF!</definedName>
    <definedName name="______tab1" localSheetId="0">#REF!</definedName>
    <definedName name="______tab1" localSheetId="1">#REF!</definedName>
    <definedName name="______tab1">#REF!</definedName>
    <definedName name="______tab2" localSheetId="0">#REF!</definedName>
    <definedName name="______tab2" localSheetId="1">#REF!</definedName>
    <definedName name="______tab2">#REF!</definedName>
    <definedName name="______TB2" localSheetId="0">#REF!</definedName>
    <definedName name="______TB2" localSheetId="1">#REF!</definedName>
    <definedName name="______TB2">#REF!</definedName>
    <definedName name="______TIP1" localSheetId="0">#REF!</definedName>
    <definedName name="______TIP1" localSheetId="1">#REF!</definedName>
    <definedName name="______TIP1">#REF!</definedName>
    <definedName name="______TIP2" localSheetId="0">#REF!</definedName>
    <definedName name="______TIP2" localSheetId="1">#REF!</definedName>
    <definedName name="______TIP2">#REF!</definedName>
    <definedName name="______TIP3" localSheetId="0">#REF!</definedName>
    <definedName name="______TIP3" localSheetId="1">#REF!</definedName>
    <definedName name="______TIP3">#REF!</definedName>
    <definedName name="_____A65537" localSheetId="0">#REF!</definedName>
    <definedName name="_____A65537" localSheetId="1">#REF!</definedName>
    <definedName name="_____A65537">#REF!</definedName>
    <definedName name="_____ABM10" localSheetId="0">#REF!</definedName>
    <definedName name="_____ABM10" localSheetId="1">#REF!</definedName>
    <definedName name="_____ABM10">#REF!</definedName>
    <definedName name="_____ABM40" localSheetId="0">#REF!</definedName>
    <definedName name="_____ABM40" localSheetId="1">#REF!</definedName>
    <definedName name="_____ABM40">#REF!</definedName>
    <definedName name="_____ABM6" localSheetId="0">#REF!</definedName>
    <definedName name="_____ABM6" localSheetId="1">#REF!</definedName>
    <definedName name="_____ABM6">#REF!</definedName>
    <definedName name="_____ACB10" localSheetId="0">#REF!</definedName>
    <definedName name="_____ACB10" localSheetId="1">#REF!</definedName>
    <definedName name="_____ACB10">#REF!</definedName>
    <definedName name="_____ACB20" localSheetId="0">#REF!</definedName>
    <definedName name="_____ACB20" localSheetId="1">#REF!</definedName>
    <definedName name="_____ACB20">#REF!</definedName>
    <definedName name="_____ACR10" localSheetId="0">#REF!</definedName>
    <definedName name="_____ACR10" localSheetId="1">#REF!</definedName>
    <definedName name="_____ACR10">#REF!</definedName>
    <definedName name="_____ACR20" localSheetId="0">#REF!</definedName>
    <definedName name="_____ACR20" localSheetId="1">#REF!</definedName>
    <definedName name="_____ACR20">#REF!</definedName>
    <definedName name="_____AGG10" localSheetId="0">#REF!</definedName>
    <definedName name="_____AGG10" localSheetId="1">#REF!</definedName>
    <definedName name="_____AGG10">#REF!</definedName>
    <definedName name="_____AGG40" localSheetId="0">#REF!</definedName>
    <definedName name="_____AGG40" localSheetId="1">#REF!</definedName>
    <definedName name="_____AGG40">#REF!</definedName>
    <definedName name="_____AGG6" localSheetId="0">#REF!</definedName>
    <definedName name="_____AGG6" localSheetId="1">#REF!</definedName>
    <definedName name="_____AGG6">#REF!</definedName>
    <definedName name="_____AWM10" localSheetId="0">#REF!</definedName>
    <definedName name="_____AWM10" localSheetId="1">#REF!</definedName>
    <definedName name="_____AWM10">#REF!</definedName>
    <definedName name="_____AWM40" localSheetId="0">#REF!</definedName>
    <definedName name="_____AWM40" localSheetId="1">#REF!</definedName>
    <definedName name="_____AWM40">#REF!</definedName>
    <definedName name="_____AWM6" localSheetId="0">#REF!</definedName>
    <definedName name="_____AWM6" localSheetId="1">#REF!</definedName>
    <definedName name="_____AWM6">#REF!</definedName>
    <definedName name="_____b111121" localSheetId="0">#REF!</definedName>
    <definedName name="_____b111121" localSheetId="1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DG100" localSheetId="0">#REF!</definedName>
    <definedName name="_____CDG100" localSheetId="1">#REF!</definedName>
    <definedName name="_____CDG100">#REF!</definedName>
    <definedName name="_____CDG250" localSheetId="0">#REF!</definedName>
    <definedName name="_____CDG250" localSheetId="1">#REF!</definedName>
    <definedName name="_____CDG250">#REF!</definedName>
    <definedName name="_____CDG50" localSheetId="0">#REF!</definedName>
    <definedName name="_____CDG50" localSheetId="1">#REF!</definedName>
    <definedName name="_____CDG50">#REF!</definedName>
    <definedName name="_____CDG500" localSheetId="0">#REF!</definedName>
    <definedName name="_____CDG500" localSheetId="1">#REF!</definedName>
    <definedName name="_____CDG500">#REF!</definedName>
    <definedName name="_____CEM53" localSheetId="0">#REF!</definedName>
    <definedName name="_____CEM53" localSheetId="1">#REF!</definedName>
    <definedName name="_____CEM53">#REF!</definedName>
    <definedName name="_____CRN3" localSheetId="0">#REF!</definedName>
    <definedName name="_____CRN3" localSheetId="1">#REF!</definedName>
    <definedName name="_____CRN3">#REF!</definedName>
    <definedName name="_____CRN35" localSheetId="0">#REF!</definedName>
    <definedName name="_____CRN35" localSheetId="1">#REF!</definedName>
    <definedName name="_____CRN35">#REF!</definedName>
    <definedName name="_____CRN80" localSheetId="0">#REF!</definedName>
    <definedName name="_____CRN80" localSheetId="1">#REF!</definedName>
    <definedName name="_____CRN80">#REF!</definedName>
    <definedName name="_____dec05" localSheetId="5" hidden="1">{"'Sheet1'!$A$4386:$N$4591"}</definedName>
    <definedName name="_____dec05" localSheetId="3" hidden="1">{"'Sheet1'!$A$4386:$N$4591"}</definedName>
    <definedName name="_____dec05" localSheetId="2" hidden="1">{"'Sheet1'!$A$4386:$N$4591"}</definedName>
    <definedName name="_____dec05" localSheetId="0" hidden="1">{"'Sheet1'!$A$4386:$N$4591"}</definedName>
    <definedName name="_____dec05" localSheetId="1" hidden="1">{"'Sheet1'!$A$4386:$N$4591"}</definedName>
    <definedName name="_____dec05" hidden="1">{"'Sheet1'!$A$4386:$N$4591"}</definedName>
    <definedName name="_____DOZ50" localSheetId="0">#REF!</definedName>
    <definedName name="_____DOZ50" localSheetId="1">#REF!</definedName>
    <definedName name="_____DOZ50">#REF!</definedName>
    <definedName name="_____DOZ80" localSheetId="0">#REF!</definedName>
    <definedName name="_____DOZ80" localSheetId="1">#REF!</definedName>
    <definedName name="_____DOZ80">#REF!</definedName>
    <definedName name="_____ExV200" localSheetId="0">#REF!</definedName>
    <definedName name="_____ExV200" localSheetId="1">#REF!</definedName>
    <definedName name="_____ExV200">#REF!</definedName>
    <definedName name="_____GEN100" localSheetId="0">#REF!</definedName>
    <definedName name="_____GEN100" localSheetId="1">#REF!</definedName>
    <definedName name="_____GEN100">#REF!</definedName>
    <definedName name="_____GEN250" localSheetId="0">#REF!</definedName>
    <definedName name="_____GEN250" localSheetId="1">#REF!</definedName>
    <definedName name="_____GEN250">#REF!</definedName>
    <definedName name="_____GEN325" localSheetId="0">#REF!</definedName>
    <definedName name="_____GEN325" localSheetId="1">#REF!</definedName>
    <definedName name="_____GEN325">#REF!</definedName>
    <definedName name="_____GEN380" localSheetId="0">#REF!</definedName>
    <definedName name="_____GEN380" localSheetId="1">#REF!</definedName>
    <definedName name="_____GEN380">#REF!</definedName>
    <definedName name="_____GSB1" localSheetId="0">#REF!</definedName>
    <definedName name="_____GSB1" localSheetId="1">#REF!</definedName>
    <definedName name="_____GSB1">#REF!</definedName>
    <definedName name="_____GSB2" localSheetId="0">#REF!</definedName>
    <definedName name="_____GSB2" localSheetId="1">#REF!</definedName>
    <definedName name="_____GSB2">#REF!</definedName>
    <definedName name="_____GSB3" localSheetId="0">#REF!</definedName>
    <definedName name="_____GSB3" localSheetId="1">#REF!</definedName>
    <definedName name="_____GSB3">#REF!</definedName>
    <definedName name="_____HMP1" localSheetId="0">#REF!</definedName>
    <definedName name="_____HMP1" localSheetId="1">#REF!</definedName>
    <definedName name="_____HMP1">#REF!</definedName>
    <definedName name="_____HMP2" localSheetId="0">#REF!</definedName>
    <definedName name="_____HMP2" localSheetId="1">#REF!</definedName>
    <definedName name="_____HMP2">#REF!</definedName>
    <definedName name="_____HMP3" localSheetId="0">#REF!</definedName>
    <definedName name="_____HMP3" localSheetId="1">#REF!</definedName>
    <definedName name="_____HMP3">#REF!</definedName>
    <definedName name="_____HMP4" localSheetId="0">#REF!</definedName>
    <definedName name="_____HMP4" localSheetId="1">#REF!</definedName>
    <definedName name="_____HMP4">#REF!</definedName>
    <definedName name="_____Ki1" localSheetId="0">#REF!</definedName>
    <definedName name="_____Ki1" localSheetId="1">#REF!</definedName>
    <definedName name="_____Ki1">#REF!</definedName>
    <definedName name="_____Ki2" localSheetId="0">#REF!</definedName>
    <definedName name="_____Ki2" localSheetId="1">#REF!</definedName>
    <definedName name="_____Ki2">#REF!</definedName>
    <definedName name="_____lb1" localSheetId="0">#REF!</definedName>
    <definedName name="_____lb1" localSheetId="1">#REF!</definedName>
    <definedName name="_____lb1">#REF!</definedName>
    <definedName name="_____lb2" localSheetId="0">#REF!</definedName>
    <definedName name="_____lb2" localSheetId="1">#REF!</definedName>
    <definedName name="_____lb2">#REF!</definedName>
    <definedName name="_____mac2">200</definedName>
    <definedName name="_____MAN1" localSheetId="0">#REF!</definedName>
    <definedName name="_____MAN1" localSheetId="1">#REF!</definedName>
    <definedName name="_____MAN1">#REF!</definedName>
    <definedName name="_____MIX10" localSheetId="0">#REF!</definedName>
    <definedName name="_____MIX10" localSheetId="1">#REF!</definedName>
    <definedName name="_____MIX10">#REF!</definedName>
    <definedName name="_____MIX15" localSheetId="0">#REF!</definedName>
    <definedName name="_____MIX15" localSheetId="1">#REF!</definedName>
    <definedName name="_____MIX15">#REF!</definedName>
    <definedName name="_____MIX20" localSheetId="0">#REF!</definedName>
    <definedName name="_____MIX20" localSheetId="1">#REF!</definedName>
    <definedName name="_____MIX20">#REF!</definedName>
    <definedName name="_____MIX25" localSheetId="0">#REF!</definedName>
    <definedName name="_____MIX25" localSheetId="1">#REF!</definedName>
    <definedName name="_____MIX25">#REF!</definedName>
    <definedName name="_____MIX30" localSheetId="0">#REF!</definedName>
    <definedName name="_____MIX30" localSheetId="1">#REF!</definedName>
    <definedName name="_____MIX30">#REF!</definedName>
    <definedName name="_____MIX35" localSheetId="0">#REF!</definedName>
    <definedName name="_____MIX35" localSheetId="1">#REF!</definedName>
    <definedName name="_____MIX35">#REF!</definedName>
    <definedName name="_____MIX40" localSheetId="0">#REF!</definedName>
    <definedName name="_____MIX40" localSheetId="1">#REF!</definedName>
    <definedName name="_____MIX40">#REF!</definedName>
    <definedName name="_____mm1" localSheetId="0">#REF!</definedName>
    <definedName name="_____mm1" localSheetId="1">#REF!</definedName>
    <definedName name="_____mm1">#REF!</definedName>
    <definedName name="_____mm2" localSheetId="0">#REF!</definedName>
    <definedName name="_____mm2" localSheetId="1">#REF!</definedName>
    <definedName name="_____mm2">#REF!</definedName>
    <definedName name="_____mm3" localSheetId="0">#REF!</definedName>
    <definedName name="_____mm3" localSheetId="1">#REF!</definedName>
    <definedName name="_____mm3">#REF!</definedName>
    <definedName name="_____MUR5" localSheetId="0">#REF!</definedName>
    <definedName name="_____MUR5" localSheetId="1">#REF!</definedName>
    <definedName name="_____MUR5">#REF!</definedName>
    <definedName name="_____MUR8" localSheetId="0">#REF!</definedName>
    <definedName name="_____MUR8" localSheetId="1">#REF!</definedName>
    <definedName name="_____MUR8">#REF!</definedName>
    <definedName name="_____OPC43" localSheetId="0">#REF!</definedName>
    <definedName name="_____OPC43" localSheetId="1">#REF!</definedName>
    <definedName name="_____OPC43">#REF!</definedName>
    <definedName name="_____PB1" localSheetId="0">#REF!</definedName>
    <definedName name="_____PB1" localSheetId="1">#REF!</definedName>
    <definedName name="_____PB1">#REF!</definedName>
    <definedName name="_____sh1">90</definedName>
    <definedName name="_____sh2">120</definedName>
    <definedName name="_____sh3">150</definedName>
    <definedName name="_____sh4">180</definedName>
    <definedName name="_____SH5" localSheetId="0">#REF!</definedName>
    <definedName name="_____SH5" localSheetId="1">#REF!</definedName>
    <definedName name="_____SH5">#REF!</definedName>
    <definedName name="_____SMG1">#N/A</definedName>
    <definedName name="_____SMG2">#N/A</definedName>
    <definedName name="_____tab1" localSheetId="0">#REF!</definedName>
    <definedName name="_____tab1" localSheetId="1">#REF!</definedName>
    <definedName name="_____tab1">#REF!</definedName>
    <definedName name="_____tab2" localSheetId="0">#REF!</definedName>
    <definedName name="_____tab2" localSheetId="1">#REF!</definedName>
    <definedName name="_____tab2">#REF!</definedName>
    <definedName name="_____TB2" localSheetId="0">#REF!</definedName>
    <definedName name="_____TB2" localSheetId="1">#REF!</definedName>
    <definedName name="_____TB2">#REF!</definedName>
    <definedName name="_____TIP1" localSheetId="0">#REF!</definedName>
    <definedName name="_____TIP1" localSheetId="1">#REF!</definedName>
    <definedName name="_____TIP1">#REF!</definedName>
    <definedName name="_____TIP2" localSheetId="0">#REF!</definedName>
    <definedName name="_____TIP2" localSheetId="1">#REF!</definedName>
    <definedName name="_____TIP2">#REF!</definedName>
    <definedName name="_____TIP3" localSheetId="0">#REF!</definedName>
    <definedName name="_____TIP3" localSheetId="1">#REF!</definedName>
    <definedName name="_____TIP3">#REF!</definedName>
    <definedName name="____A65537" localSheetId="0">#REF!</definedName>
    <definedName name="____A65537" localSheetId="1">#REF!</definedName>
    <definedName name="____A65537">#REF!</definedName>
    <definedName name="____ABM10" localSheetId="0">#REF!</definedName>
    <definedName name="____ABM10" localSheetId="1">#REF!</definedName>
    <definedName name="____ABM10">#REF!</definedName>
    <definedName name="____ABM40" localSheetId="0">#REF!</definedName>
    <definedName name="____ABM40" localSheetId="1">#REF!</definedName>
    <definedName name="____ABM40">#REF!</definedName>
    <definedName name="____ABM6" localSheetId="0">#REF!</definedName>
    <definedName name="____ABM6" localSheetId="1">#REF!</definedName>
    <definedName name="____ABM6">#REF!</definedName>
    <definedName name="____ACB10" localSheetId="0">#REF!</definedName>
    <definedName name="____ACB10" localSheetId="1">#REF!</definedName>
    <definedName name="____ACB10">#REF!</definedName>
    <definedName name="____ACB20" localSheetId="0">#REF!</definedName>
    <definedName name="____ACB20" localSheetId="1">#REF!</definedName>
    <definedName name="____ACB20">#REF!</definedName>
    <definedName name="____ACR10" localSheetId="0">#REF!</definedName>
    <definedName name="____ACR10" localSheetId="1">#REF!</definedName>
    <definedName name="____ACR10">#REF!</definedName>
    <definedName name="____ACR20" localSheetId="0">#REF!</definedName>
    <definedName name="____ACR20" localSheetId="1">#REF!</definedName>
    <definedName name="____ACR20">#REF!</definedName>
    <definedName name="____AGG10" localSheetId="0">#REF!</definedName>
    <definedName name="____AGG10" localSheetId="1">#REF!</definedName>
    <definedName name="____AGG10">#REF!</definedName>
    <definedName name="____AGG40" localSheetId="0">#REF!</definedName>
    <definedName name="____AGG40" localSheetId="1">#REF!</definedName>
    <definedName name="____AGG40">#REF!</definedName>
    <definedName name="____AGG6" localSheetId="0">#REF!</definedName>
    <definedName name="____AGG6" localSheetId="1">#REF!</definedName>
    <definedName name="____AGG6">#REF!</definedName>
    <definedName name="____AWM10" localSheetId="0">#REF!</definedName>
    <definedName name="____AWM10" localSheetId="1">#REF!</definedName>
    <definedName name="____AWM10">#REF!</definedName>
    <definedName name="____AWM40" localSheetId="0">#REF!</definedName>
    <definedName name="____AWM40" localSheetId="1">#REF!</definedName>
    <definedName name="____AWM40">#REF!</definedName>
    <definedName name="____AWM6" localSheetId="0">#REF!</definedName>
    <definedName name="____AWM6" localSheetId="1">#REF!</definedName>
    <definedName name="____AWM6">#REF!</definedName>
    <definedName name="____b111121" localSheetId="0">#REF!</definedName>
    <definedName name="____b111121" localSheetId="1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DG100" localSheetId="0">#REF!</definedName>
    <definedName name="____CDG100" localSheetId="1">#REF!</definedName>
    <definedName name="____CDG100">#REF!</definedName>
    <definedName name="____CDG250" localSheetId="0">#REF!</definedName>
    <definedName name="____CDG250" localSheetId="1">#REF!</definedName>
    <definedName name="____CDG250">#REF!</definedName>
    <definedName name="____CDG50" localSheetId="0">#REF!</definedName>
    <definedName name="____CDG50" localSheetId="1">#REF!</definedName>
    <definedName name="____CDG50">#REF!</definedName>
    <definedName name="____CDG500" localSheetId="0">#REF!</definedName>
    <definedName name="____CDG500" localSheetId="1">#REF!</definedName>
    <definedName name="____CDG500">#REF!</definedName>
    <definedName name="____CEM53" localSheetId="0">#REF!</definedName>
    <definedName name="____CEM53" localSheetId="1">#REF!</definedName>
    <definedName name="____CEM53">#REF!</definedName>
    <definedName name="____CRN3" localSheetId="0">#REF!</definedName>
    <definedName name="____CRN3" localSheetId="1">#REF!</definedName>
    <definedName name="____CRN3">#REF!</definedName>
    <definedName name="____CRN35" localSheetId="0">#REF!</definedName>
    <definedName name="____CRN35" localSheetId="1">#REF!</definedName>
    <definedName name="____CRN35">#REF!</definedName>
    <definedName name="____CRN80" localSheetId="0">#REF!</definedName>
    <definedName name="____CRN80" localSheetId="1">#REF!</definedName>
    <definedName name="____CRN80">#REF!</definedName>
    <definedName name="____dec05" localSheetId="5" hidden="1">{"'Sheet1'!$A$4386:$N$4591"}</definedName>
    <definedName name="____dec05" localSheetId="3" hidden="1">{"'Sheet1'!$A$4386:$N$4591"}</definedName>
    <definedName name="____dec05" localSheetId="2" hidden="1">{"'Sheet1'!$A$4386:$N$4591"}</definedName>
    <definedName name="____dec05" localSheetId="0" hidden="1">{"'Sheet1'!$A$4386:$N$4591"}</definedName>
    <definedName name="____dec05" localSheetId="1" hidden="1">{"'Sheet1'!$A$4386:$N$4591"}</definedName>
    <definedName name="____dec05" hidden="1">{"'Sheet1'!$A$4386:$N$4591"}</definedName>
    <definedName name="____doc1" localSheetId="0">#REF!</definedName>
    <definedName name="____doc1" localSheetId="1">#REF!</definedName>
    <definedName name="____doc1">#REF!</definedName>
    <definedName name="____DOZ50" localSheetId="0">#REF!</definedName>
    <definedName name="____DOZ50" localSheetId="1">#REF!</definedName>
    <definedName name="____DOZ50">#REF!</definedName>
    <definedName name="____DOZ80" localSheetId="0">#REF!</definedName>
    <definedName name="____DOZ80" localSheetId="1">#REF!</definedName>
    <definedName name="____DOZ80">#REF!</definedName>
    <definedName name="____ExV200" localSheetId="0">#REF!</definedName>
    <definedName name="____ExV200" localSheetId="1">#REF!</definedName>
    <definedName name="____ExV200">#REF!</definedName>
    <definedName name="____GEN100" localSheetId="0">#REF!</definedName>
    <definedName name="____GEN100" localSheetId="1">#REF!</definedName>
    <definedName name="____GEN100">#REF!</definedName>
    <definedName name="____GEN250" localSheetId="0">#REF!</definedName>
    <definedName name="____GEN250" localSheetId="1">#REF!</definedName>
    <definedName name="____GEN250">#REF!</definedName>
    <definedName name="____GEN325" localSheetId="0">#REF!</definedName>
    <definedName name="____GEN325" localSheetId="1">#REF!</definedName>
    <definedName name="____GEN325">#REF!</definedName>
    <definedName name="____GEN380" localSheetId="0">#REF!</definedName>
    <definedName name="____GEN380" localSheetId="1">#REF!</definedName>
    <definedName name="____GEN380">#REF!</definedName>
    <definedName name="____GSB1" localSheetId="0">#REF!</definedName>
    <definedName name="____GSB1" localSheetId="1">#REF!</definedName>
    <definedName name="____GSB1">#REF!</definedName>
    <definedName name="____GSB2" localSheetId="0">#REF!</definedName>
    <definedName name="____GSB2" localSheetId="1">#REF!</definedName>
    <definedName name="____GSB2">#REF!</definedName>
    <definedName name="____GSB3" localSheetId="0">#REF!</definedName>
    <definedName name="____GSB3" localSheetId="1">#REF!</definedName>
    <definedName name="____GSB3">#REF!</definedName>
    <definedName name="____HMP1" localSheetId="0">#REF!</definedName>
    <definedName name="____HMP1" localSheetId="1">#REF!</definedName>
    <definedName name="____HMP1">#REF!</definedName>
    <definedName name="____HMP2" localSheetId="0">#REF!</definedName>
    <definedName name="____HMP2" localSheetId="1">#REF!</definedName>
    <definedName name="____HMP2">#REF!</definedName>
    <definedName name="____HMP3" localSheetId="0">#REF!</definedName>
    <definedName name="____HMP3" localSheetId="1">#REF!</definedName>
    <definedName name="____HMP3">#REF!</definedName>
    <definedName name="____HMP4" localSheetId="0">#REF!</definedName>
    <definedName name="____HMP4" localSheetId="1">#REF!</definedName>
    <definedName name="____HMP4">#REF!</definedName>
    <definedName name="____Ki1" localSheetId="0">#REF!</definedName>
    <definedName name="____Ki1" localSheetId="1">#REF!</definedName>
    <definedName name="____Ki1">#REF!</definedName>
    <definedName name="____Ki2" localSheetId="0">#REF!</definedName>
    <definedName name="____Ki2" localSheetId="1">#REF!</definedName>
    <definedName name="____Ki2">#REF!</definedName>
    <definedName name="____lb1" localSheetId="0">#REF!</definedName>
    <definedName name="____lb1" localSheetId="1">#REF!</definedName>
    <definedName name="____lb1">#REF!</definedName>
    <definedName name="____lb2" localSheetId="0">#REF!</definedName>
    <definedName name="____lb2" localSheetId="1">#REF!</definedName>
    <definedName name="____lb2">#REF!</definedName>
    <definedName name="____mac2">200</definedName>
    <definedName name="____MAN1" localSheetId="0">#REF!</definedName>
    <definedName name="____MAN1" localSheetId="1">#REF!</definedName>
    <definedName name="____MAN1">#REF!</definedName>
    <definedName name="____MIX10" localSheetId="0">#REF!</definedName>
    <definedName name="____MIX10" localSheetId="1">#REF!</definedName>
    <definedName name="____MIX10">#REF!</definedName>
    <definedName name="____MIX15" localSheetId="0">#REF!</definedName>
    <definedName name="____MIX15" localSheetId="1">#REF!</definedName>
    <definedName name="____MIX15">#REF!</definedName>
    <definedName name="____MIX20" localSheetId="0">#REF!</definedName>
    <definedName name="____MIX20" localSheetId="1">#REF!</definedName>
    <definedName name="____MIX20">#REF!</definedName>
    <definedName name="____MIX25" localSheetId="0">#REF!</definedName>
    <definedName name="____MIX25" localSheetId="1">#REF!</definedName>
    <definedName name="____MIX25">#REF!</definedName>
    <definedName name="____MIX30" localSheetId="0">#REF!</definedName>
    <definedName name="____MIX30" localSheetId="1">#REF!</definedName>
    <definedName name="____MIX30">#REF!</definedName>
    <definedName name="____MIX35" localSheetId="0">#REF!</definedName>
    <definedName name="____MIX35" localSheetId="1">#REF!</definedName>
    <definedName name="____MIX35">#REF!</definedName>
    <definedName name="____MIX40" localSheetId="0">#REF!</definedName>
    <definedName name="____MIX40" localSheetId="1">#REF!</definedName>
    <definedName name="____MIX40">#REF!</definedName>
    <definedName name="____mm1" localSheetId="0">#REF!</definedName>
    <definedName name="____mm1" localSheetId="1">#REF!</definedName>
    <definedName name="____mm1">#REF!</definedName>
    <definedName name="____mm2" localSheetId="0">#REF!</definedName>
    <definedName name="____mm2" localSheetId="1">#REF!</definedName>
    <definedName name="____mm2">#REF!</definedName>
    <definedName name="____mm3" localSheetId="0">#REF!</definedName>
    <definedName name="____mm3" localSheetId="1">#REF!</definedName>
    <definedName name="____mm3">#REF!</definedName>
    <definedName name="____MUR5" localSheetId="0">#REF!</definedName>
    <definedName name="____MUR5" localSheetId="1">#REF!</definedName>
    <definedName name="____MUR5">#REF!</definedName>
    <definedName name="____MUR8" localSheetId="0">#REF!</definedName>
    <definedName name="____MUR8" localSheetId="1">#REF!</definedName>
    <definedName name="____MUR8">#REF!</definedName>
    <definedName name="____OPC43" localSheetId="0">#REF!</definedName>
    <definedName name="____OPC43" localSheetId="1">#REF!</definedName>
    <definedName name="____OPC43">#REF!</definedName>
    <definedName name="____PB1" localSheetId="0">#REF!</definedName>
    <definedName name="____PB1" localSheetId="1">#REF!</definedName>
    <definedName name="____PB1">#REF!</definedName>
    <definedName name="____sh1">90</definedName>
    <definedName name="____sh2">120</definedName>
    <definedName name="____sh3">150</definedName>
    <definedName name="____sh4">180</definedName>
    <definedName name="____SH5" localSheetId="0">#REF!</definedName>
    <definedName name="____SH5" localSheetId="1">#REF!</definedName>
    <definedName name="____SH5">#REF!</definedName>
    <definedName name="____t1" localSheetId="0">#REF!</definedName>
    <definedName name="____t1" localSheetId="1">#REF!</definedName>
    <definedName name="____t1">#REF!</definedName>
    <definedName name="____tab1" localSheetId="0">#REF!</definedName>
    <definedName name="____tab1" localSheetId="1">#REF!</definedName>
    <definedName name="____tab1">#REF!</definedName>
    <definedName name="____tab2" localSheetId="0">#REF!</definedName>
    <definedName name="____tab2" localSheetId="1">#REF!</definedName>
    <definedName name="____tab2">#REF!</definedName>
    <definedName name="____TB2" localSheetId="0">#REF!</definedName>
    <definedName name="____TB2" localSheetId="1">#REF!</definedName>
    <definedName name="____TB2">#REF!</definedName>
    <definedName name="____TIP1" localSheetId="0">#REF!</definedName>
    <definedName name="____TIP1" localSheetId="1">#REF!</definedName>
    <definedName name="____TIP1">#REF!</definedName>
    <definedName name="____TIP2" localSheetId="0">#REF!</definedName>
    <definedName name="____TIP2" localSheetId="1">#REF!</definedName>
    <definedName name="____TIP2">#REF!</definedName>
    <definedName name="____TIP3" localSheetId="0">#REF!</definedName>
    <definedName name="____TIP3" localSheetId="1">#REF!</definedName>
    <definedName name="____TIP3">#REF!</definedName>
    <definedName name="___A1" localSheetId="0">#REF!</definedName>
    <definedName name="___A1" localSheetId="1">#REF!</definedName>
    <definedName name="___A1">#REF!</definedName>
    <definedName name="___A65537" localSheetId="0">#REF!</definedName>
    <definedName name="___A65537" localSheetId="1">#REF!</definedName>
    <definedName name="___A65537">#REF!</definedName>
    <definedName name="___A655600" localSheetId="0">#REF!</definedName>
    <definedName name="___A655600" localSheetId="1">#REF!</definedName>
    <definedName name="___A655600">#REF!</definedName>
    <definedName name="___A8" localSheetId="0">#REF!</definedName>
    <definedName name="___A8" localSheetId="1">#REF!</definedName>
    <definedName name="___A8">#REF!</definedName>
    <definedName name="___ABM10" localSheetId="0">#REF!</definedName>
    <definedName name="___ABM10" localSheetId="1">#REF!</definedName>
    <definedName name="___ABM10">#REF!</definedName>
    <definedName name="___ABM40" localSheetId="0">#REF!</definedName>
    <definedName name="___ABM40" localSheetId="1">#REF!</definedName>
    <definedName name="___ABM40">#REF!</definedName>
    <definedName name="___ABM6" localSheetId="0">#REF!</definedName>
    <definedName name="___ABM6" localSheetId="1">#REF!</definedName>
    <definedName name="___ABM6">#REF!</definedName>
    <definedName name="___ACB10" localSheetId="0">#REF!</definedName>
    <definedName name="___ACB10" localSheetId="1">#REF!</definedName>
    <definedName name="___ACB10">#REF!</definedName>
    <definedName name="___ACB20" localSheetId="0">#REF!</definedName>
    <definedName name="___ACB20" localSheetId="1">#REF!</definedName>
    <definedName name="___ACB20">#REF!</definedName>
    <definedName name="___ACR10" localSheetId="0">#REF!</definedName>
    <definedName name="___ACR10" localSheetId="1">#REF!</definedName>
    <definedName name="___ACR10">#REF!</definedName>
    <definedName name="___ACR20" localSheetId="0">#REF!</definedName>
    <definedName name="___ACR20" localSheetId="1">#REF!</definedName>
    <definedName name="___ACR20">#REF!</definedName>
    <definedName name="___AGG10" localSheetId="0">#REF!</definedName>
    <definedName name="___AGG10" localSheetId="1">#REF!</definedName>
    <definedName name="___AGG10">#REF!</definedName>
    <definedName name="___AGG40" localSheetId="0">#REF!</definedName>
    <definedName name="___AGG40" localSheetId="1">#REF!</definedName>
    <definedName name="___AGG40">#REF!</definedName>
    <definedName name="___AGG6" localSheetId="0">#REF!</definedName>
    <definedName name="___AGG6" localSheetId="1">#REF!</definedName>
    <definedName name="___AGG6">#REF!</definedName>
    <definedName name="___AWM10" localSheetId="0">#REF!</definedName>
    <definedName name="___AWM10" localSheetId="1">#REF!</definedName>
    <definedName name="___AWM10">#REF!</definedName>
    <definedName name="___AWM40" localSheetId="0">#REF!</definedName>
    <definedName name="___AWM40" localSheetId="1">#REF!</definedName>
    <definedName name="___AWM40">#REF!</definedName>
    <definedName name="___AWM6" localSheetId="0">#REF!</definedName>
    <definedName name="___AWM6" localSheetId="1">#REF!</definedName>
    <definedName name="___AWM6">#REF!</definedName>
    <definedName name="___b111121" localSheetId="0">#REF!</definedName>
    <definedName name="___b111121" localSheetId="1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DG100" localSheetId="0">#REF!</definedName>
    <definedName name="___CDG100" localSheetId="1">#REF!</definedName>
    <definedName name="___CDG100">#REF!</definedName>
    <definedName name="___CDG250" localSheetId="0">#REF!</definedName>
    <definedName name="___CDG250" localSheetId="1">#REF!</definedName>
    <definedName name="___CDG250">#REF!</definedName>
    <definedName name="___CDG50" localSheetId="0">#REF!</definedName>
    <definedName name="___CDG50" localSheetId="1">#REF!</definedName>
    <definedName name="___CDG50">#REF!</definedName>
    <definedName name="___CDG500" localSheetId="0">#REF!</definedName>
    <definedName name="___CDG500" localSheetId="1">#REF!</definedName>
    <definedName name="___CDG500">#REF!</definedName>
    <definedName name="___CEM53" localSheetId="0">#REF!</definedName>
    <definedName name="___CEM53" localSheetId="1">#REF!</definedName>
    <definedName name="___CEM53">#REF!</definedName>
    <definedName name="___CRN3" localSheetId="0">#REF!</definedName>
    <definedName name="___CRN3" localSheetId="1">#REF!</definedName>
    <definedName name="___CRN3">#REF!</definedName>
    <definedName name="___CRN35" localSheetId="0">#REF!</definedName>
    <definedName name="___CRN35" localSheetId="1">#REF!</definedName>
    <definedName name="___CRN35">#REF!</definedName>
    <definedName name="___CRN80" localSheetId="0">#REF!</definedName>
    <definedName name="___CRN80" localSheetId="1">#REF!</definedName>
    <definedName name="___CRN80">#REF!</definedName>
    <definedName name="___dec05" localSheetId="5" hidden="1">{"'Sheet1'!$A$4386:$N$4591"}</definedName>
    <definedName name="___dec05" localSheetId="3" hidden="1">{"'Sheet1'!$A$4386:$N$4591"}</definedName>
    <definedName name="___dec05" localSheetId="2" hidden="1">{"'Sheet1'!$A$4386:$N$4591"}</definedName>
    <definedName name="___dec05" localSheetId="0" hidden="1">{"'Sheet1'!$A$4386:$N$4591"}</definedName>
    <definedName name="___dec05" localSheetId="1" hidden="1">{"'Sheet1'!$A$4386:$N$4591"}</definedName>
    <definedName name="___dec05" hidden="1">{"'Sheet1'!$A$4386:$N$4591"}</definedName>
    <definedName name="___DIN217" localSheetId="0">#REF!</definedName>
    <definedName name="___DIN217" localSheetId="1">#REF!</definedName>
    <definedName name="___DIN217">#REF!</definedName>
    <definedName name="___DOZ50" localSheetId="0">#REF!</definedName>
    <definedName name="___DOZ50" localSheetId="1">#REF!</definedName>
    <definedName name="___DOZ50">#REF!</definedName>
    <definedName name="___DOZ80" localSheetId="0">#REF!</definedName>
    <definedName name="___DOZ80" localSheetId="1">#REF!</definedName>
    <definedName name="___DOZ80">#REF!</definedName>
    <definedName name="___ExV200" localSheetId="0">#REF!</definedName>
    <definedName name="___ExV200" localSheetId="1">#REF!</definedName>
    <definedName name="___ExV200">#REF!</definedName>
    <definedName name="___GEN100" localSheetId="0">#REF!</definedName>
    <definedName name="___GEN100" localSheetId="1">#REF!</definedName>
    <definedName name="___GEN100">#REF!</definedName>
    <definedName name="___GEN250" localSheetId="0">#REF!</definedName>
    <definedName name="___GEN250" localSheetId="1">#REF!</definedName>
    <definedName name="___GEN250">#REF!</definedName>
    <definedName name="___GEN325" localSheetId="0">#REF!</definedName>
    <definedName name="___GEN325" localSheetId="1">#REF!</definedName>
    <definedName name="___GEN325">#REF!</definedName>
    <definedName name="___GEN380" localSheetId="0">#REF!</definedName>
    <definedName name="___GEN380" localSheetId="1">#REF!</definedName>
    <definedName name="___GEN380">#REF!</definedName>
    <definedName name="___GSB1" localSheetId="0">#REF!</definedName>
    <definedName name="___GSB1" localSheetId="1">#REF!</definedName>
    <definedName name="___GSB1">#REF!</definedName>
    <definedName name="___GSB2" localSheetId="0">#REF!</definedName>
    <definedName name="___GSB2" localSheetId="1">#REF!</definedName>
    <definedName name="___GSB2">#REF!</definedName>
    <definedName name="___GSB3" localSheetId="0">#REF!</definedName>
    <definedName name="___GSB3" localSheetId="1">#REF!</definedName>
    <definedName name="___GSB3">#REF!</definedName>
    <definedName name="___HMP1" localSheetId="0">#REF!</definedName>
    <definedName name="___HMP1" localSheetId="1">#REF!</definedName>
    <definedName name="___HMP1">#REF!</definedName>
    <definedName name="___HMP2" localSheetId="0">#REF!</definedName>
    <definedName name="___HMP2" localSheetId="1">#REF!</definedName>
    <definedName name="___HMP2">#REF!</definedName>
    <definedName name="___HMP3" localSheetId="0">#REF!</definedName>
    <definedName name="___HMP3" localSheetId="1">#REF!</definedName>
    <definedName name="___HMP3">#REF!</definedName>
    <definedName name="___HMP4" localSheetId="0">#REF!</definedName>
    <definedName name="___HMP4" localSheetId="1">#REF!</definedName>
    <definedName name="___HMP4">#REF!</definedName>
    <definedName name="___Ki1" localSheetId="0">#REF!</definedName>
    <definedName name="___Ki1" localSheetId="1">#REF!</definedName>
    <definedName name="___Ki1">#REF!</definedName>
    <definedName name="___Ki2" localSheetId="0">#REF!</definedName>
    <definedName name="___Ki2" localSheetId="1">#REF!</definedName>
    <definedName name="___Ki2">#REF!</definedName>
    <definedName name="___lb1" localSheetId="0">#REF!</definedName>
    <definedName name="___lb1" localSheetId="1">#REF!</definedName>
    <definedName name="___lb1">#REF!</definedName>
    <definedName name="___lb2" localSheetId="0">#REF!</definedName>
    <definedName name="___lb2" localSheetId="1">#REF!</definedName>
    <definedName name="___lb2">#REF!</definedName>
    <definedName name="___mac2">200</definedName>
    <definedName name="___MAN1" localSheetId="0">#REF!</definedName>
    <definedName name="___MAN1" localSheetId="1">#REF!</definedName>
    <definedName name="___MAN1">#REF!</definedName>
    <definedName name="___MIX10" localSheetId="0">#REF!</definedName>
    <definedName name="___MIX10" localSheetId="1">#REF!</definedName>
    <definedName name="___MIX10">#REF!</definedName>
    <definedName name="___MIX15" localSheetId="0">#REF!</definedName>
    <definedName name="___MIX15" localSheetId="1">#REF!</definedName>
    <definedName name="___MIX15">#REF!</definedName>
    <definedName name="___MIX20" localSheetId="0">#REF!</definedName>
    <definedName name="___MIX20" localSheetId="1">#REF!</definedName>
    <definedName name="___MIX20">#REF!</definedName>
    <definedName name="___MIX25" localSheetId="0">#REF!</definedName>
    <definedName name="___MIX25" localSheetId="1">#REF!</definedName>
    <definedName name="___MIX25">#REF!</definedName>
    <definedName name="___MIX30" localSheetId="0">#REF!</definedName>
    <definedName name="___MIX30" localSheetId="1">#REF!</definedName>
    <definedName name="___MIX30">#REF!</definedName>
    <definedName name="___MIX35" localSheetId="0">#REF!</definedName>
    <definedName name="___MIX35" localSheetId="1">#REF!</definedName>
    <definedName name="___MIX35">#REF!</definedName>
    <definedName name="___MIX40" localSheetId="0">#REF!</definedName>
    <definedName name="___MIX40" localSheetId="1">#REF!</definedName>
    <definedName name="___MIX40">#REF!</definedName>
    <definedName name="___mm1" localSheetId="0">#REF!</definedName>
    <definedName name="___mm1" localSheetId="1">#REF!</definedName>
    <definedName name="___mm1">#REF!</definedName>
    <definedName name="___mm2" localSheetId="0">#REF!</definedName>
    <definedName name="___mm2" localSheetId="1">#REF!</definedName>
    <definedName name="___mm2">#REF!</definedName>
    <definedName name="___mm3" localSheetId="0">#REF!</definedName>
    <definedName name="___mm3" localSheetId="1">#REF!</definedName>
    <definedName name="___mm3">#REF!</definedName>
    <definedName name="___MUR5" localSheetId="0">#REF!</definedName>
    <definedName name="___MUR5" localSheetId="1">#REF!</definedName>
    <definedName name="___MUR5">#REF!</definedName>
    <definedName name="___MUR8" localSheetId="0">#REF!</definedName>
    <definedName name="___MUR8" localSheetId="1">#REF!</definedName>
    <definedName name="___MUR8">#REF!</definedName>
    <definedName name="___OPC43" localSheetId="0">#REF!</definedName>
    <definedName name="___OPC43" localSheetId="1">#REF!</definedName>
    <definedName name="___OPC43">#REF!</definedName>
    <definedName name="___PB1" localSheetId="0">#REF!</definedName>
    <definedName name="___PB1" localSheetId="1">#REF!</definedName>
    <definedName name="___PB1">#REF!</definedName>
    <definedName name="___sh1">90</definedName>
    <definedName name="___sh2">120</definedName>
    <definedName name="___sh3">150</definedName>
    <definedName name="___sh4">180</definedName>
    <definedName name="___SH5" localSheetId="0">#REF!</definedName>
    <definedName name="___SH5" localSheetId="1">#REF!</definedName>
    <definedName name="___SH5">#REF!</definedName>
    <definedName name="___tab1" localSheetId="0">#REF!</definedName>
    <definedName name="___tab1" localSheetId="1">#REF!</definedName>
    <definedName name="___tab1">#REF!</definedName>
    <definedName name="___tab2" localSheetId="0">#REF!</definedName>
    <definedName name="___tab2" localSheetId="1">#REF!</definedName>
    <definedName name="___tab2">#REF!</definedName>
    <definedName name="___TB2" localSheetId="0">#REF!</definedName>
    <definedName name="___TB2" localSheetId="1">#REF!</definedName>
    <definedName name="___TB2">#REF!</definedName>
    <definedName name="___TIP1" localSheetId="0">#REF!</definedName>
    <definedName name="___TIP1" localSheetId="1">#REF!</definedName>
    <definedName name="___TIP1">#REF!</definedName>
    <definedName name="___TIP2" localSheetId="0">#REF!</definedName>
    <definedName name="___TIP2" localSheetId="1">#REF!</definedName>
    <definedName name="___TIP2">#REF!</definedName>
    <definedName name="___TIP3" localSheetId="0">#REF!</definedName>
    <definedName name="___TIP3" localSheetId="1">#REF!</definedName>
    <definedName name="___TIP3">#REF!</definedName>
    <definedName name="__12" localSheetId="0">#REF!</definedName>
    <definedName name="__12" localSheetId="1">#REF!</definedName>
    <definedName name="__12">#REF!</definedName>
    <definedName name="__A1" localSheetId="0">#REF!</definedName>
    <definedName name="__A1" localSheetId="1">#REF!</definedName>
    <definedName name="__A1">#REF!</definedName>
    <definedName name="__A65537" localSheetId="0">#REF!</definedName>
    <definedName name="__A65537" localSheetId="1">#REF!</definedName>
    <definedName name="__A65537">#REF!</definedName>
    <definedName name="__A655600" localSheetId="0">#REF!</definedName>
    <definedName name="__A655600" localSheetId="1">#REF!</definedName>
    <definedName name="__A655600">#REF!</definedName>
    <definedName name="__A8" localSheetId="0">#REF!</definedName>
    <definedName name="__A8" localSheetId="1">#REF!</definedName>
    <definedName name="__A8">#REF!</definedName>
    <definedName name="__ABM10" localSheetId="0">#REF!</definedName>
    <definedName name="__ABM10" localSheetId="1">#REF!</definedName>
    <definedName name="__ABM10">#REF!</definedName>
    <definedName name="__ABM40" localSheetId="0">#REF!</definedName>
    <definedName name="__ABM40" localSheetId="1">#REF!</definedName>
    <definedName name="__ABM40">#REF!</definedName>
    <definedName name="__ABM6" localSheetId="0">#REF!</definedName>
    <definedName name="__ABM6" localSheetId="1">#REF!</definedName>
    <definedName name="__ABM6">#REF!</definedName>
    <definedName name="__ACB10" localSheetId="0">#REF!</definedName>
    <definedName name="__ACB10" localSheetId="1">#REF!</definedName>
    <definedName name="__ACB10">#REF!</definedName>
    <definedName name="__ACB20" localSheetId="0">#REF!</definedName>
    <definedName name="__ACB20" localSheetId="1">#REF!</definedName>
    <definedName name="__ACB20">#REF!</definedName>
    <definedName name="__ACR10" localSheetId="0">#REF!</definedName>
    <definedName name="__ACR10" localSheetId="1">#REF!</definedName>
    <definedName name="__ACR10">#REF!</definedName>
    <definedName name="__ACR20" localSheetId="0">#REF!</definedName>
    <definedName name="__ACR20" localSheetId="1">#REF!</definedName>
    <definedName name="__ACR20">#REF!</definedName>
    <definedName name="__AGG10" localSheetId="0">#REF!</definedName>
    <definedName name="__AGG10" localSheetId="1">#REF!</definedName>
    <definedName name="__AGG10">#REF!</definedName>
    <definedName name="__AGG40" localSheetId="0">#REF!</definedName>
    <definedName name="__AGG40" localSheetId="1">#REF!</definedName>
    <definedName name="__AGG40">#REF!</definedName>
    <definedName name="__AGG6" localSheetId="0">#REF!</definedName>
    <definedName name="__AGG6" localSheetId="1">#REF!</definedName>
    <definedName name="__AGG6">#REF!</definedName>
    <definedName name="__AWM10" localSheetId="0">#REF!</definedName>
    <definedName name="__AWM10" localSheetId="1">#REF!</definedName>
    <definedName name="__AWM10">#REF!</definedName>
    <definedName name="__AWM40" localSheetId="0">#REF!</definedName>
    <definedName name="__AWM40" localSheetId="1">#REF!</definedName>
    <definedName name="__AWM40">#REF!</definedName>
    <definedName name="__AWM6" localSheetId="0">#REF!</definedName>
    <definedName name="__AWM6" localSheetId="1">#REF!</definedName>
    <definedName name="__AWM6">#REF!</definedName>
    <definedName name="__b111121" localSheetId="0">#REF!</definedName>
    <definedName name="__b111121" localSheetId="1">#REF!</definedName>
    <definedName name="__b111121">#REF!</definedName>
    <definedName name="__BOQ3" localSheetId="5">{#N/A,#N/A,FALSE,"mpph1";#N/A,#N/A,FALSE,"mpmseb";#N/A,#N/A,FALSE,"mpph2"}</definedName>
    <definedName name="__BOQ3" localSheetId="3">{#N/A,#N/A,FALSE,"mpph1";#N/A,#N/A,FALSE,"mpmseb";#N/A,#N/A,FALSE,"mpph2"}</definedName>
    <definedName name="__BOQ3" localSheetId="2">{#N/A,#N/A,FALSE,"mpph1";#N/A,#N/A,FALSE,"mpmseb";#N/A,#N/A,FALSE,"mpph2"}</definedName>
    <definedName name="__BOQ3" localSheetId="0">{#N/A,#N/A,FALSE,"mpph1";#N/A,#N/A,FALSE,"mpmseb";#N/A,#N/A,FALSE,"mpph2"}</definedName>
    <definedName name="__BOQ3" localSheetId="1">{#N/A,#N/A,FALSE,"mpph1";#N/A,#N/A,FALSE,"mpmseb";#N/A,#N/A,FALSE,"mpph2"}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DG100" localSheetId="0">#REF!</definedName>
    <definedName name="__CDG100" localSheetId="1">#REF!</definedName>
    <definedName name="__CDG100">#REF!</definedName>
    <definedName name="__CDG250" localSheetId="0">#REF!</definedName>
    <definedName name="__CDG250" localSheetId="1">#REF!</definedName>
    <definedName name="__CDG250">#REF!</definedName>
    <definedName name="__CDG50" localSheetId="0">#REF!</definedName>
    <definedName name="__CDG50" localSheetId="1">#REF!</definedName>
    <definedName name="__CDG50">#REF!</definedName>
    <definedName name="__CDG500" localSheetId="0">#REF!</definedName>
    <definedName name="__CDG500" localSheetId="1">#REF!</definedName>
    <definedName name="__CDG500">#REF!</definedName>
    <definedName name="__CEM53" localSheetId="0">#REF!</definedName>
    <definedName name="__CEM53" localSheetId="1">#REF!</definedName>
    <definedName name="__CEM53">#REF!</definedName>
    <definedName name="__CRN3" localSheetId="0">#REF!</definedName>
    <definedName name="__CRN3" localSheetId="1">#REF!</definedName>
    <definedName name="__CRN3">#REF!</definedName>
    <definedName name="__CRN35" localSheetId="0">#REF!</definedName>
    <definedName name="__CRN35" localSheetId="1">#REF!</definedName>
    <definedName name="__CRN35">#REF!</definedName>
    <definedName name="__CRN80" localSheetId="0">#REF!</definedName>
    <definedName name="__CRN80" localSheetId="1">#REF!</definedName>
    <definedName name="__CRN80">#REF!</definedName>
    <definedName name="__dec05" localSheetId="5" hidden="1">{"'Sheet1'!$A$4386:$N$4591"}</definedName>
    <definedName name="__dec05" localSheetId="3" hidden="1">{"'Sheet1'!$A$4386:$N$4591"}</definedName>
    <definedName name="__dec05" localSheetId="2" hidden="1">{"'Sheet1'!$A$4386:$N$4591"}</definedName>
    <definedName name="__dec05" localSheetId="0" hidden="1">{"'Sheet1'!$A$4386:$N$4591"}</definedName>
    <definedName name="__dec05" localSheetId="1" hidden="1">{"'Sheet1'!$A$4386:$N$4591"}</definedName>
    <definedName name="__dec05" hidden="1">{"'Sheet1'!$A$4386:$N$4591"}</definedName>
    <definedName name="__DIN217" localSheetId="0">#REF!</definedName>
    <definedName name="__DIN217" localSheetId="1">#REF!</definedName>
    <definedName name="__DIN217">#REF!</definedName>
    <definedName name="__doc1" localSheetId="0">#REF!</definedName>
    <definedName name="__doc1" localSheetId="1">#REF!</definedName>
    <definedName name="__doc1">#REF!</definedName>
    <definedName name="__DOZ50" localSheetId="0">#REF!</definedName>
    <definedName name="__DOZ50" localSheetId="1">#REF!</definedName>
    <definedName name="__DOZ50">#REF!</definedName>
    <definedName name="__DOZ80" localSheetId="0">#REF!</definedName>
    <definedName name="__DOZ80" localSheetId="1">#REF!</definedName>
    <definedName name="__DOZ80">#REF!</definedName>
    <definedName name="__ExV200" localSheetId="0">#REF!</definedName>
    <definedName name="__ExV200" localSheetId="1">#REF!</definedName>
    <definedName name="__ExV200">#REF!</definedName>
    <definedName name="__GEN100" localSheetId="0">#REF!</definedName>
    <definedName name="__GEN100" localSheetId="1">#REF!</definedName>
    <definedName name="__GEN100">#REF!</definedName>
    <definedName name="__GEN250" localSheetId="0">#REF!</definedName>
    <definedName name="__GEN250" localSheetId="1">#REF!</definedName>
    <definedName name="__GEN250">#REF!</definedName>
    <definedName name="__GEN325" localSheetId="0">#REF!</definedName>
    <definedName name="__GEN325" localSheetId="1">#REF!</definedName>
    <definedName name="__GEN325">#REF!</definedName>
    <definedName name="__GEN380" localSheetId="0">#REF!</definedName>
    <definedName name="__GEN380" localSheetId="1">#REF!</definedName>
    <definedName name="__GEN380">#REF!</definedName>
    <definedName name="__GSB1" localSheetId="0">#REF!</definedName>
    <definedName name="__GSB1" localSheetId="1">#REF!</definedName>
    <definedName name="__GSB1">#REF!</definedName>
    <definedName name="__GSB2" localSheetId="0">#REF!</definedName>
    <definedName name="__GSB2" localSheetId="1">#REF!</definedName>
    <definedName name="__GSB2">#REF!</definedName>
    <definedName name="__GSB3" localSheetId="0">#REF!</definedName>
    <definedName name="__GSB3" localSheetId="1">#REF!</definedName>
    <definedName name="__GSB3">#REF!</definedName>
    <definedName name="__HMP1" localSheetId="0">#REF!</definedName>
    <definedName name="__HMP1" localSheetId="1">#REF!</definedName>
    <definedName name="__HMP1">#REF!</definedName>
    <definedName name="__HMP2" localSheetId="0">#REF!</definedName>
    <definedName name="__HMP2" localSheetId="1">#REF!</definedName>
    <definedName name="__HMP2">#REF!</definedName>
    <definedName name="__HMP3" localSheetId="0">#REF!</definedName>
    <definedName name="__HMP3" localSheetId="1">#REF!</definedName>
    <definedName name="__HMP3">#REF!</definedName>
    <definedName name="__HMP4" localSheetId="0">#REF!</definedName>
    <definedName name="__HMP4" localSheetId="1">#REF!</definedName>
    <definedName name="__HMP4">#REF!</definedName>
    <definedName name="__IntlFixup">TRUE()</definedName>
    <definedName name="__Ki1" localSheetId="0">#REF!</definedName>
    <definedName name="__Ki1" localSheetId="1">#REF!</definedName>
    <definedName name="__Ki1">#REF!</definedName>
    <definedName name="__Ki2" localSheetId="0">#REF!</definedName>
    <definedName name="__Ki2" localSheetId="1">#REF!</definedName>
    <definedName name="__Ki2">#REF!</definedName>
    <definedName name="__lb1" localSheetId="0">#REF!</definedName>
    <definedName name="__lb1" localSheetId="1">#REF!</definedName>
    <definedName name="__lb1">#REF!</definedName>
    <definedName name="__lb2" localSheetId="0">#REF!</definedName>
    <definedName name="__lb2" localSheetId="1">#REF!</definedName>
    <definedName name="__lb2">#REF!</definedName>
    <definedName name="__mac2">200</definedName>
    <definedName name="__MAN1" localSheetId="0">#REF!</definedName>
    <definedName name="__MAN1" localSheetId="1">#REF!</definedName>
    <definedName name="__MAN1">#REF!</definedName>
    <definedName name="__MIX10" localSheetId="0">#REF!</definedName>
    <definedName name="__MIX10" localSheetId="1">#REF!</definedName>
    <definedName name="__MIX10">#REF!</definedName>
    <definedName name="__MIX15" localSheetId="0">#REF!</definedName>
    <definedName name="__MIX15" localSheetId="1">#REF!</definedName>
    <definedName name="__MIX15">#REF!</definedName>
    <definedName name="__MIX20" localSheetId="0">#REF!</definedName>
    <definedName name="__MIX20" localSheetId="1">#REF!</definedName>
    <definedName name="__MIX20">#REF!</definedName>
    <definedName name="__MIX25" localSheetId="0">#REF!</definedName>
    <definedName name="__MIX25" localSheetId="1">#REF!</definedName>
    <definedName name="__MIX25">#REF!</definedName>
    <definedName name="__MIX30" localSheetId="0">#REF!</definedName>
    <definedName name="__MIX30" localSheetId="1">#REF!</definedName>
    <definedName name="__MIX30">#REF!</definedName>
    <definedName name="__MIX35" localSheetId="0">#REF!</definedName>
    <definedName name="__MIX35" localSheetId="1">#REF!</definedName>
    <definedName name="__MIX35">#REF!</definedName>
    <definedName name="__MIX40" localSheetId="0">#REF!</definedName>
    <definedName name="__MIX40" localSheetId="1">#REF!</definedName>
    <definedName name="__MIX40">#REF!</definedName>
    <definedName name="__mm1" localSheetId="0">#REF!</definedName>
    <definedName name="__mm1" localSheetId="1">#REF!</definedName>
    <definedName name="__mm1">#REF!</definedName>
    <definedName name="__mm2" localSheetId="0">#REF!</definedName>
    <definedName name="__mm2" localSheetId="1">#REF!</definedName>
    <definedName name="__mm2">#REF!</definedName>
    <definedName name="__mm3" localSheetId="0">#REF!</definedName>
    <definedName name="__mm3" localSheetId="1">#REF!</definedName>
    <definedName name="__mm3">#REF!</definedName>
    <definedName name="__MUR5" localSheetId="0">#REF!</definedName>
    <definedName name="__MUR5" localSheetId="1">#REF!</definedName>
    <definedName name="__MUR5">#REF!</definedName>
    <definedName name="__MUR8" localSheetId="0">#REF!</definedName>
    <definedName name="__MUR8" localSheetId="1">#REF!</definedName>
    <definedName name="__MUR8">#REF!</definedName>
    <definedName name="__OPC43" localSheetId="0">#REF!</definedName>
    <definedName name="__OPC43" localSheetId="1">#REF!</definedName>
    <definedName name="__OPC43">#REF!</definedName>
    <definedName name="__PB1" localSheetId="0">#REF!</definedName>
    <definedName name="__PB1" localSheetId="1">#REF!</definedName>
    <definedName name="__PB1">#REF!</definedName>
    <definedName name="__sh1">90</definedName>
    <definedName name="__sh2">120</definedName>
    <definedName name="__sh3">150</definedName>
    <definedName name="__sh4">180</definedName>
    <definedName name="__SMG1">#N/A</definedName>
    <definedName name="__SMG2">#N/A</definedName>
    <definedName name="__t1" localSheetId="0">#REF!</definedName>
    <definedName name="__t1" localSheetId="1">#REF!</definedName>
    <definedName name="__t1">#REF!</definedName>
    <definedName name="__tab1" localSheetId="0">#REF!</definedName>
    <definedName name="__tab1" localSheetId="1">#REF!</definedName>
    <definedName name="__tab1">#REF!</definedName>
    <definedName name="__tab2" localSheetId="0">#REF!</definedName>
    <definedName name="__tab2" localSheetId="1">#REF!</definedName>
    <definedName name="__tab2">#REF!</definedName>
    <definedName name="__TB2" localSheetId="0">#REF!</definedName>
    <definedName name="__TB2" localSheetId="1">#REF!</definedName>
    <definedName name="__TB2">#REF!</definedName>
    <definedName name="__TIP1" localSheetId="0">#REF!</definedName>
    <definedName name="__TIP1" localSheetId="1">#REF!</definedName>
    <definedName name="__TIP1">#REF!</definedName>
    <definedName name="__TIP2" localSheetId="0">#REF!</definedName>
    <definedName name="__TIP2" localSheetId="1">#REF!</definedName>
    <definedName name="__TIP2">#REF!</definedName>
    <definedName name="__TIP3" localSheetId="0">#REF!</definedName>
    <definedName name="__TIP3" localSheetId="1">#REF!</definedName>
    <definedName name="__TIP3">#REF!</definedName>
    <definedName name="_0" localSheetId="0">#REF!</definedName>
    <definedName name="_0" localSheetId="1">#REF!</definedName>
    <definedName name="_0">#REF!</definedName>
    <definedName name="_0___0" localSheetId="0">#REF!</definedName>
    <definedName name="_0___0" localSheetId="1">#REF!</definedName>
    <definedName name="_0___0">#REF!</definedName>
    <definedName name="_11">#N/A</definedName>
    <definedName name="_13_ページング_電話関係" localSheetId="0">#REF!</definedName>
    <definedName name="_13_ページング_電話関係" localSheetId="1">#REF!</definedName>
    <definedName name="_13_ページング_電話関係">#REF!</definedName>
    <definedName name="_17_0_0_F" localSheetId="0" hidden="1">#REF!</definedName>
    <definedName name="_17_0_0_F" localSheetId="1" hidden="1">#REF!</definedName>
    <definedName name="_17_0_0_F" hidden="1">#REF!</definedName>
    <definedName name="_20_0Print_A" localSheetId="0">#REF!</definedName>
    <definedName name="_20_0Print_A" localSheetId="1">#REF!</definedName>
    <definedName name="_20_0Print_A">#REF!</definedName>
    <definedName name="_21_11" localSheetId="0">#REF!</definedName>
    <definedName name="_21_11" localSheetId="1">#REF!</definedName>
    <definedName name="_21_11">#REF!</definedName>
    <definedName name="_22">#N/A</definedName>
    <definedName name="_22_3_0Crite" localSheetId="0">#REF!</definedName>
    <definedName name="_22_3_0Crite" localSheetId="1">#REF!</definedName>
    <definedName name="_22_3_0Crite">#REF!</definedName>
    <definedName name="_23_3_0Criteria" localSheetId="0">#REF!</definedName>
    <definedName name="_23_3_0Criteria" localSheetId="1">#REF!</definedName>
    <definedName name="_23_3_0Criteria">#REF!</definedName>
    <definedName name="_24_3__Crite" localSheetId="0">#REF!</definedName>
    <definedName name="_24_3__Crite" localSheetId="1">#REF!</definedName>
    <definedName name="_24_3__Crite">#REF!</definedName>
    <definedName name="_25_3__Criteria" localSheetId="0">#REF!</definedName>
    <definedName name="_25_3__Criteria" localSheetId="1">#REF!</definedName>
    <definedName name="_25_3__Criteria">#REF!</definedName>
    <definedName name="_26_4_0Pag" localSheetId="0">#REF!</definedName>
    <definedName name="_26_4_0Pag" localSheetId="1">#REF!</definedName>
    <definedName name="_26_4_0Pag">#REF!</definedName>
    <definedName name="_27_6" localSheetId="0">#REF!</definedName>
    <definedName name="_27_6" localSheetId="1">#REF!</definedName>
    <definedName name="_27_6">#REF!</definedName>
    <definedName name="_28_7" localSheetId="0">#REF!</definedName>
    <definedName name="_28_7" localSheetId="1">#REF!</definedName>
    <definedName name="_28_7">#REF!</definedName>
    <definedName name="_29_8" localSheetId="0">#REF!</definedName>
    <definedName name="_29_8" localSheetId="1">#REF!</definedName>
    <definedName name="_29_8">#REF!</definedName>
    <definedName name="_3" localSheetId="0">#REF!</definedName>
    <definedName name="_3" localSheetId="1">#REF!</definedName>
    <definedName name="_3">#REF!</definedName>
    <definedName name="_30_9" localSheetId="0">#REF!</definedName>
    <definedName name="_30_9" localSheetId="1">#REF!</definedName>
    <definedName name="_30_9">#REF!</definedName>
    <definedName name="_31G_0Extr" localSheetId="0">#REF!</definedName>
    <definedName name="_31G_0Extr" localSheetId="1">#REF!</definedName>
    <definedName name="_31G_0Extr">#REF!</definedName>
    <definedName name="_32G_0Extract" localSheetId="0">#REF!</definedName>
    <definedName name="_32G_0Extract" localSheetId="1">#REF!</definedName>
    <definedName name="_32G_0Extract">#REF!</definedName>
    <definedName name="_33G__Extr" localSheetId="0">#REF!</definedName>
    <definedName name="_33G__Extr" localSheetId="1">#REF!</definedName>
    <definedName name="_33G__Extr">#REF!</definedName>
    <definedName name="_34G__Extract" localSheetId="0">#REF!</definedName>
    <definedName name="_34G__Extract" localSheetId="1">#REF!</definedName>
    <definedName name="_34G__Extract">#REF!</definedName>
    <definedName name="_4" localSheetId="0">#REF!</definedName>
    <definedName name="_4" localSheetId="1">#REF!</definedName>
    <definedName name="_4">#REF!</definedName>
    <definedName name="_6B8" localSheetId="0">#REF!</definedName>
    <definedName name="_6B8" localSheetId="1">#REF!</definedName>
    <definedName name="_6B8">#REF!</definedName>
    <definedName name="_6B9" localSheetId="0">#REF!</definedName>
    <definedName name="_6B9" localSheetId="1">#REF!</definedName>
    <definedName name="_6B9">#REF!</definedName>
    <definedName name="_7C1" localSheetId="0">#REF!</definedName>
    <definedName name="_7C1" localSheetId="1">#REF!</definedName>
    <definedName name="_7C1">#REF!</definedName>
    <definedName name="_7C2" localSheetId="0">#REF!</definedName>
    <definedName name="_7C2" localSheetId="1">#REF!</definedName>
    <definedName name="_7C2">#REF!</definedName>
    <definedName name="_7C3" localSheetId="0">#REF!</definedName>
    <definedName name="_7C3" localSheetId="1">#REF!</definedName>
    <definedName name="_7C3">#REF!</definedName>
    <definedName name="_7D1" localSheetId="0">#REF!</definedName>
    <definedName name="_7D1" localSheetId="1">#REF!</definedName>
    <definedName name="_7D1">#REF!</definedName>
    <definedName name="_7D2" localSheetId="0">#REF!</definedName>
    <definedName name="_7D2" localSheetId="1">#REF!</definedName>
    <definedName name="_7D2">#REF!</definedName>
    <definedName name="_7D3" localSheetId="0">#REF!</definedName>
    <definedName name="_7D3" localSheetId="1">#REF!</definedName>
    <definedName name="_7D3">#REF!</definedName>
    <definedName name="_7D4" localSheetId="0">#REF!</definedName>
    <definedName name="_7D4" localSheetId="1">#REF!</definedName>
    <definedName name="_7D4">#REF!</definedName>
    <definedName name="_7D5" localSheetId="0">#REF!</definedName>
    <definedName name="_7D5" localSheetId="1">#REF!</definedName>
    <definedName name="_7D5">#REF!</definedName>
    <definedName name="_A1" localSheetId="0">#REF!</definedName>
    <definedName name="_A1" localSheetId="1">#REF!</definedName>
    <definedName name="_A1">#REF!</definedName>
    <definedName name="_a2" localSheetId="0">#REF!</definedName>
    <definedName name="_a2" localSheetId="1">#REF!</definedName>
    <definedName name="_a2">#REF!</definedName>
    <definedName name="_A20000" localSheetId="0">#REF!</definedName>
    <definedName name="_A20000" localSheetId="1">#REF!</definedName>
    <definedName name="_A20000">#REF!</definedName>
    <definedName name="_a3">#N/A</definedName>
    <definedName name="_A65537" localSheetId="0">#REF!</definedName>
    <definedName name="_A65537" localSheetId="1">#REF!</definedName>
    <definedName name="_A65537">#REF!</definedName>
    <definedName name="_A655600" localSheetId="0">#REF!</definedName>
    <definedName name="_A655600" localSheetId="1">#REF!</definedName>
    <definedName name="_A655600">#REF!</definedName>
    <definedName name="_A8" localSheetId="0">#REF!</definedName>
    <definedName name="_A8" localSheetId="1">#REF!</definedName>
    <definedName name="_A8">#REF!</definedName>
    <definedName name="_ABM10" localSheetId="0">#REF!</definedName>
    <definedName name="_ABM10" localSheetId="1">#REF!</definedName>
    <definedName name="_ABM10">#REF!</definedName>
    <definedName name="_ABM40" localSheetId="0">#REF!</definedName>
    <definedName name="_ABM40" localSheetId="1">#REF!</definedName>
    <definedName name="_ABM40">#REF!</definedName>
    <definedName name="_ABM6" localSheetId="0">#REF!</definedName>
    <definedName name="_ABM6" localSheetId="1">#REF!</definedName>
    <definedName name="_ABM6">#REF!</definedName>
    <definedName name="_ACB10" localSheetId="0">#REF!</definedName>
    <definedName name="_ACB10" localSheetId="1">#REF!</definedName>
    <definedName name="_ACB10">#REF!</definedName>
    <definedName name="_ACB20" localSheetId="0">#REF!</definedName>
    <definedName name="_ACB20" localSheetId="1">#REF!</definedName>
    <definedName name="_ACB20">#REF!</definedName>
    <definedName name="_ACR10" localSheetId="0">#REF!</definedName>
    <definedName name="_ACR10" localSheetId="1">#REF!</definedName>
    <definedName name="_ACR10">#REF!</definedName>
    <definedName name="_ACR20" localSheetId="0">#REF!</definedName>
    <definedName name="_ACR20" localSheetId="1">#REF!</definedName>
    <definedName name="_ACR20">#REF!</definedName>
    <definedName name="_AGG6" localSheetId="0">#REF!</definedName>
    <definedName name="_AGG6" localSheetId="1">#REF!</definedName>
    <definedName name="_AGG6">#REF!</definedName>
    <definedName name="_AOC2" localSheetId="0">#REF!</definedName>
    <definedName name="_AOC2" localSheetId="1">#REF!</definedName>
    <definedName name="_AOC2">#REF!</definedName>
    <definedName name="_att2">#N/A</definedName>
    <definedName name="_AWM10" localSheetId="0">#REF!</definedName>
    <definedName name="_AWM10" localSheetId="1">#REF!</definedName>
    <definedName name="_AWM10">#REF!</definedName>
    <definedName name="_AWM40" localSheetId="0">#REF!</definedName>
    <definedName name="_AWM40" localSheetId="1">#REF!</definedName>
    <definedName name="_AWM40">#REF!</definedName>
    <definedName name="_AWM6" localSheetId="0">#REF!</definedName>
    <definedName name="_AWM6" localSheetId="1">#REF!</definedName>
    <definedName name="_AWM6">#REF!</definedName>
    <definedName name="_b111121" localSheetId="0">#REF!</definedName>
    <definedName name="_b111121" localSheetId="1">#REF!</definedName>
    <definedName name="_b111121">#REF!</definedName>
    <definedName name="_b2" localSheetId="0">#REF!</definedName>
    <definedName name="_b2" localSheetId="1">#REF!</definedName>
    <definedName name="_b2">#REF!</definedName>
    <definedName name="_BAS1" localSheetId="0">#REF!</definedName>
    <definedName name="_BAS1" localSheetId="1">#REF!</definedName>
    <definedName name="_BAS1">#REF!</definedName>
    <definedName name="_BOQ3" localSheetId="5">{#N/A,#N/A,FALSE,"mpph1";#N/A,#N/A,FALSE,"mpmseb";#N/A,#N/A,FALSE,"mpph2"}</definedName>
    <definedName name="_BOQ3" localSheetId="3">{#N/A,#N/A,FALSE,"mpph1";#N/A,#N/A,FALSE,"mpmseb";#N/A,#N/A,FALSE,"mpph2"}</definedName>
    <definedName name="_BOQ3" localSheetId="2">{#N/A,#N/A,FALSE,"mpph1";#N/A,#N/A,FALSE,"mpmseb";#N/A,#N/A,FALSE,"mpph2"}</definedName>
    <definedName name="_BOQ3" localSheetId="0">{#N/A,#N/A,FALSE,"mpph1";#N/A,#N/A,FALSE,"mpmseb";#N/A,#N/A,FALSE,"mpph2"}</definedName>
    <definedName name="_BOQ3" localSheetId="1">{#N/A,#N/A,FALSE,"mpph1";#N/A,#N/A,FALSE,"mpmseb";#N/A,#N/A,FALSE,"mpph2"}</definedName>
    <definedName name="_BOQ3">{#N/A,#N/A,FALSE,"mpph1";#N/A,#N/A,FALSE,"mpmseb";#N/A,#N/A,FALSE,"mpph2"}</definedName>
    <definedName name="_C" localSheetId="0">#REF!</definedName>
    <definedName name="_C" localSheetId="1">#REF!</definedName>
    <definedName name="_C">#REF!</definedName>
    <definedName name="_C___0" localSheetId="0">#REF!</definedName>
    <definedName name="_C___0" localSheetId="1">#REF!</definedName>
    <definedName name="_C___0">#REF!</definedName>
    <definedName name="_C___13" localSheetId="0">#REF!</definedName>
    <definedName name="_C___13" localSheetId="1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DG100" localSheetId="0">#REF!</definedName>
    <definedName name="_CDG100" localSheetId="1">#REF!</definedName>
    <definedName name="_CDG100">#REF!</definedName>
    <definedName name="_CDG250" localSheetId="0">#REF!</definedName>
    <definedName name="_CDG250" localSheetId="1">#REF!</definedName>
    <definedName name="_CDG250">#REF!</definedName>
    <definedName name="_CDG50" localSheetId="0">#REF!</definedName>
    <definedName name="_CDG50" localSheetId="1">#REF!</definedName>
    <definedName name="_CDG50">#REF!</definedName>
    <definedName name="_CDG500" localSheetId="0">#REF!</definedName>
    <definedName name="_CDG500" localSheetId="1">#REF!</definedName>
    <definedName name="_CDG500">#REF!</definedName>
    <definedName name="_CDT1" localSheetId="0">#REF!</definedName>
    <definedName name="_CDT1" localSheetId="1">#REF!</definedName>
    <definedName name="_CDT1">#REF!</definedName>
    <definedName name="_CEM53" localSheetId="0">#REF!</definedName>
    <definedName name="_CEM53" localSheetId="1">#REF!</definedName>
    <definedName name="_CEM53">#REF!</definedName>
    <definedName name="_CRN3" localSheetId="0">#REF!</definedName>
    <definedName name="_CRN3" localSheetId="1">#REF!</definedName>
    <definedName name="_CRN3">#REF!</definedName>
    <definedName name="_CRN35" localSheetId="0">#REF!</definedName>
    <definedName name="_CRN35" localSheetId="1">#REF!</definedName>
    <definedName name="_CRN35">#REF!</definedName>
    <definedName name="_CRN80" localSheetId="0">#REF!</definedName>
    <definedName name="_CRN80" localSheetId="1">#REF!</definedName>
    <definedName name="_CRN80">#REF!</definedName>
    <definedName name="_dec05" localSheetId="5" hidden="1">{"'Sheet1'!$A$4386:$N$4591"}</definedName>
    <definedName name="_dec05" localSheetId="3" hidden="1">{"'Sheet1'!$A$4386:$N$4591"}</definedName>
    <definedName name="_dec05" localSheetId="2" hidden="1">{"'Sheet1'!$A$4386:$N$4591"}</definedName>
    <definedName name="_dec05" localSheetId="0" hidden="1">{"'Sheet1'!$A$4386:$N$4591"}</definedName>
    <definedName name="_dec05" localSheetId="1" hidden="1">{"'Sheet1'!$A$4386:$N$4591"}</definedName>
    <definedName name="_dec05" hidden="1">{"'Sheet1'!$A$4386:$N$4591"}</definedName>
    <definedName name="_DIN217" localSheetId="0">#REF!</definedName>
    <definedName name="_DIN217" localSheetId="1">#REF!</definedName>
    <definedName name="_DIN217">#REF!</definedName>
    <definedName name="_doc1" localSheetId="0">#REF!</definedName>
    <definedName name="_doc1" localSheetId="1">#REF!</definedName>
    <definedName name="_doc1">#REF!</definedName>
    <definedName name="_DOZ50" localSheetId="0">#REF!</definedName>
    <definedName name="_DOZ50" localSheetId="1">#REF!</definedName>
    <definedName name="_DOZ50">#REF!</definedName>
    <definedName name="_DOZ80" localSheetId="0">#REF!</definedName>
    <definedName name="_DOZ80" localSheetId="1">#REF!</definedName>
    <definedName name="_DOZ80">#REF!</definedName>
    <definedName name="_ELL45" localSheetId="0">#REF!</definedName>
    <definedName name="_ELL45" localSheetId="1">#REF!</definedName>
    <definedName name="_ELL45">#REF!</definedName>
    <definedName name="_ELL90" localSheetId="0">#REF!</definedName>
    <definedName name="_ELL90" localSheetId="1">#REF!</definedName>
    <definedName name="_ELL90">#REF!</definedName>
    <definedName name="_ExV200" localSheetId="0">#REF!</definedName>
    <definedName name="_ExV200" localSheetId="1">#REF!</definedName>
    <definedName name="_ExV200">#REF!</definedName>
    <definedName name="_f2" localSheetId="0">#REF!</definedName>
    <definedName name="_f2" localSheetId="1">#REF!</definedName>
    <definedName name="_f2">#REF!</definedName>
    <definedName name="_F3" localSheetId="0">#REF!</definedName>
    <definedName name="_F3" localSheetId="1">#REF!</definedName>
    <definedName name="_F3">#REF!</definedName>
    <definedName name="_FF3" localSheetId="0">#REF!</definedName>
    <definedName name="_FF3" localSheetId="1">#REF!</definedName>
    <definedName name="_FF3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FLK1" localSheetId="0">#REF!</definedName>
    <definedName name="_FLK1" localSheetId="1">#REF!</definedName>
    <definedName name="_FLK1">#REF!</definedName>
    <definedName name="_GEN1" localSheetId="0">#REF!</definedName>
    <definedName name="_GEN1" localSheetId="1">#REF!</definedName>
    <definedName name="_GEN1">#REF!</definedName>
    <definedName name="_GEN100" localSheetId="0">#REF!</definedName>
    <definedName name="_GEN100" localSheetId="1">#REF!</definedName>
    <definedName name="_GEN100">#REF!</definedName>
    <definedName name="_GEN250" localSheetId="0">#REF!</definedName>
    <definedName name="_GEN250" localSheetId="1">#REF!</definedName>
    <definedName name="_GEN250">#REF!</definedName>
    <definedName name="_GEN325" localSheetId="0">#REF!</definedName>
    <definedName name="_GEN325" localSheetId="1">#REF!</definedName>
    <definedName name="_GEN325">#REF!</definedName>
    <definedName name="_GEN380" localSheetId="0">#REF!</definedName>
    <definedName name="_GEN380" localSheetId="1">#REF!</definedName>
    <definedName name="_GEN380">#REF!</definedName>
    <definedName name="_GSB1" localSheetId="0">#REF!</definedName>
    <definedName name="_GSB1" localSheetId="1">#REF!</definedName>
    <definedName name="_GSB1">#REF!</definedName>
    <definedName name="_GSB2" localSheetId="0">#REF!</definedName>
    <definedName name="_GSB2" localSheetId="1">#REF!</definedName>
    <definedName name="_GSB2">#REF!</definedName>
    <definedName name="_GSB3" localSheetId="0">#REF!</definedName>
    <definedName name="_GSB3" localSheetId="1">#REF!</definedName>
    <definedName name="_GSB3">#REF!</definedName>
    <definedName name="_HE02" localSheetId="0">#REF!</definedName>
    <definedName name="_HE02" localSheetId="1">#REF!</definedName>
    <definedName name="_HE02">#REF!</definedName>
    <definedName name="_HE06" localSheetId="0">#REF!</definedName>
    <definedName name="_HE06" localSheetId="1">#REF!</definedName>
    <definedName name="_HE06">#REF!</definedName>
    <definedName name="_HE07" localSheetId="0">#REF!</definedName>
    <definedName name="_HE07" localSheetId="1">#REF!</definedName>
    <definedName name="_HE07">#REF!</definedName>
    <definedName name="_HE08" localSheetId="0">#REF!</definedName>
    <definedName name="_HE08" localSheetId="1">#REF!</definedName>
    <definedName name="_HE08">#REF!</definedName>
    <definedName name="_HE09" localSheetId="0">#REF!</definedName>
    <definedName name="_HE09" localSheetId="1">#REF!</definedName>
    <definedName name="_HE09">#REF!</definedName>
    <definedName name="_HE1" localSheetId="0">#REF!</definedName>
    <definedName name="_HE1" localSheetId="1">#REF!</definedName>
    <definedName name="_HE1">#REF!</definedName>
    <definedName name="_HE11" localSheetId="0">#REF!</definedName>
    <definedName name="_HE11" localSheetId="1">#REF!</definedName>
    <definedName name="_HE11">#REF!</definedName>
    <definedName name="_HE2" localSheetId="0">#REF!</definedName>
    <definedName name="_HE2" localSheetId="1">#REF!</definedName>
    <definedName name="_HE2">#REF!</definedName>
    <definedName name="_HE21" localSheetId="0">#REF!</definedName>
    <definedName name="_HE21" localSheetId="1">#REF!</definedName>
    <definedName name="_HE21">#REF!</definedName>
    <definedName name="_HE3" localSheetId="0">#REF!</definedName>
    <definedName name="_HE3" localSheetId="1">#REF!</definedName>
    <definedName name="_HE3">#REF!</definedName>
    <definedName name="_HE4" localSheetId="0">#REF!</definedName>
    <definedName name="_HE4" localSheetId="1">#REF!</definedName>
    <definedName name="_HE4">#REF!</definedName>
    <definedName name="_HE5" localSheetId="0">#REF!</definedName>
    <definedName name="_HE5" localSheetId="1">#REF!</definedName>
    <definedName name="_HE5">#REF!</definedName>
    <definedName name="_HE61" localSheetId="0">#REF!</definedName>
    <definedName name="_HE61" localSheetId="1">#REF!</definedName>
    <definedName name="_HE61">#REF!</definedName>
    <definedName name="_HE71" localSheetId="0">#REF!</definedName>
    <definedName name="_HE71" localSheetId="1">#REF!</definedName>
    <definedName name="_HE71">#REF!</definedName>
    <definedName name="_HE81" localSheetId="0">#REF!</definedName>
    <definedName name="_HE81" localSheetId="1">#REF!</definedName>
    <definedName name="_HE81">#REF!</definedName>
    <definedName name="_HE91" localSheetId="0">#REF!</definedName>
    <definedName name="_HE91" localSheetId="1">#REF!</definedName>
    <definedName name="_HE91">#REF!</definedName>
    <definedName name="_HED1" localSheetId="0">#REF!</definedName>
    <definedName name="_HED1" localSheetId="1">#REF!</definedName>
    <definedName name="_HED1">#REF!</definedName>
    <definedName name="_HED2" localSheetId="0">#REF!</definedName>
    <definedName name="_HED2" localSheetId="1">#REF!</definedName>
    <definedName name="_HED2">#REF!</definedName>
    <definedName name="_HM1" localSheetId="0">#REF!</definedName>
    <definedName name="_HM1" localSheetId="1">#REF!</definedName>
    <definedName name="_HM1">#REF!</definedName>
    <definedName name="_HM10" localSheetId="0">#REF!</definedName>
    <definedName name="_HM10" localSheetId="1">#REF!</definedName>
    <definedName name="_HM10">#REF!</definedName>
    <definedName name="_HM11" localSheetId="0">#REF!</definedName>
    <definedName name="_HM11" localSheetId="1">#REF!</definedName>
    <definedName name="_HM11">#REF!</definedName>
    <definedName name="_HM12" localSheetId="0">#REF!</definedName>
    <definedName name="_HM12" localSheetId="1">#REF!</definedName>
    <definedName name="_HM12">#REF!</definedName>
    <definedName name="_HM2" localSheetId="0">#REF!</definedName>
    <definedName name="_HM2" localSheetId="1">#REF!</definedName>
    <definedName name="_HM2">#REF!</definedName>
    <definedName name="_HM3" localSheetId="0">#REF!</definedName>
    <definedName name="_HM3" localSheetId="1">#REF!</definedName>
    <definedName name="_HM3">#REF!</definedName>
    <definedName name="_HM4" localSheetId="0">#REF!</definedName>
    <definedName name="_HM4" localSheetId="1">#REF!</definedName>
    <definedName name="_HM4">#REF!</definedName>
    <definedName name="_HM5" localSheetId="0">#REF!</definedName>
    <definedName name="_HM5" localSheetId="1">#REF!</definedName>
    <definedName name="_HM5">#REF!</definedName>
    <definedName name="_HM6" localSheetId="0">#REF!</definedName>
    <definedName name="_HM6" localSheetId="1">#REF!</definedName>
    <definedName name="_HM6">#REF!</definedName>
    <definedName name="_HM7" localSheetId="0">#REF!</definedName>
    <definedName name="_HM7" localSheetId="1">#REF!</definedName>
    <definedName name="_HM7">#REF!</definedName>
    <definedName name="_HM8" localSheetId="0">#REF!</definedName>
    <definedName name="_HM8" localSheetId="1">#REF!</definedName>
    <definedName name="_HM8">#REF!</definedName>
    <definedName name="_HM9" localSheetId="0">#REF!</definedName>
    <definedName name="_HM9" localSheetId="1">#REF!</definedName>
    <definedName name="_HM9">#REF!</definedName>
    <definedName name="_HMP1" localSheetId="0">#REF!</definedName>
    <definedName name="_HMP1" localSheetId="1">#REF!</definedName>
    <definedName name="_HMP1">#REF!</definedName>
    <definedName name="_HMP2" localSheetId="0">#REF!</definedName>
    <definedName name="_HMP2" localSheetId="1">#REF!</definedName>
    <definedName name="_HMP2">#REF!</definedName>
    <definedName name="_HMP3" localSheetId="0">#REF!</definedName>
    <definedName name="_HMP3" localSheetId="1">#REF!</definedName>
    <definedName name="_HMP3">#REF!</definedName>
    <definedName name="_HMP4" localSheetId="0">#REF!</definedName>
    <definedName name="_HMP4" localSheetId="1">#REF!</definedName>
    <definedName name="_HMP4">#REF!</definedName>
    <definedName name="_HV1" localSheetId="0">#REF!</definedName>
    <definedName name="_HV1" localSheetId="1">#REF!</definedName>
    <definedName name="_HV1">#REF!</definedName>
    <definedName name="_IPB1" localSheetId="0">#REF!</definedName>
    <definedName name="_IPB1" localSheetId="1">#REF!</definedName>
    <definedName name="_IPB1">#REF!</definedName>
    <definedName name="_K1" localSheetId="0">#REF!</definedName>
    <definedName name="_K1" localSheetId="1">#REF!</definedName>
    <definedName name="_K1">#REF!</definedName>
    <definedName name="_K2" localSheetId="0">#REF!</definedName>
    <definedName name="_K2" localSheetId="1">#REF!</definedName>
    <definedName name="_K2">#REF!</definedName>
    <definedName name="_K3" localSheetId="0">#REF!</definedName>
    <definedName name="_K3" localSheetId="1">#REF!</definedName>
    <definedName name="_K3">#REF!</definedName>
    <definedName name="_K5" localSheetId="0">#REF!</definedName>
    <definedName name="_K5" localSheetId="1">#REF!</definedName>
    <definedName name="_K5">#REF!</definedName>
    <definedName name="_K6" localSheetId="0">#REF!</definedName>
    <definedName name="_K6" localSheetId="1">#REF!</definedName>
    <definedName name="_K6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KH1" localSheetId="0">#REF!</definedName>
    <definedName name="_KH1" localSheetId="1">#REF!</definedName>
    <definedName name="_KH1">#REF!</definedName>
    <definedName name="_Ki1" localSheetId="0">#REF!</definedName>
    <definedName name="_Ki1" localSheetId="1">#REF!</definedName>
    <definedName name="_Ki1">#REF!</definedName>
    <definedName name="_Ki2" localSheetId="0">#REF!</definedName>
    <definedName name="_Ki2" localSheetId="1">#REF!</definedName>
    <definedName name="_Ki2">#REF!</definedName>
    <definedName name="_lb1" localSheetId="0">#REF!</definedName>
    <definedName name="_lb1" localSheetId="1">#REF!</definedName>
    <definedName name="_lb1">#REF!</definedName>
    <definedName name="_lb2" localSheetId="0">#REF!</definedName>
    <definedName name="_lb2" localSheetId="1">#REF!</definedName>
    <definedName name="_lb2">#REF!</definedName>
    <definedName name="_LV1" localSheetId="0">#REF!</definedName>
    <definedName name="_LV1" localSheetId="1">#REF!</definedName>
    <definedName name="_LV1">#REF!</definedName>
    <definedName name="_mac2">200</definedName>
    <definedName name="_MAN1" localSheetId="0">#REF!</definedName>
    <definedName name="_MAN1" localSheetId="1">#REF!</definedName>
    <definedName name="_MAN1">#REF!</definedName>
    <definedName name="_MIX10" localSheetId="0">#REF!</definedName>
    <definedName name="_MIX10" localSheetId="1">#REF!</definedName>
    <definedName name="_MIX10">#REF!</definedName>
    <definedName name="_MIX15" localSheetId="0">#REF!</definedName>
    <definedName name="_MIX15" localSheetId="1">#REF!</definedName>
    <definedName name="_MIX15">#REF!</definedName>
    <definedName name="_MIX20" localSheetId="0">#REF!</definedName>
    <definedName name="_MIX20" localSheetId="1">#REF!</definedName>
    <definedName name="_MIX20">#REF!</definedName>
    <definedName name="_MIX25" localSheetId="0">#REF!</definedName>
    <definedName name="_MIX25" localSheetId="1">#REF!</definedName>
    <definedName name="_MIX25">#REF!</definedName>
    <definedName name="_MIX30" localSheetId="0">#REF!</definedName>
    <definedName name="_MIX30" localSheetId="1">#REF!</definedName>
    <definedName name="_MIX30">#REF!</definedName>
    <definedName name="_MIX35" localSheetId="0">#REF!</definedName>
    <definedName name="_MIX35" localSheetId="1">#REF!</definedName>
    <definedName name="_MIX35">#REF!</definedName>
    <definedName name="_MIX40" localSheetId="0">#REF!</definedName>
    <definedName name="_MIX40" localSheetId="1">#REF!</definedName>
    <definedName name="_MIX40">#REF!</definedName>
    <definedName name="_mm1" localSheetId="0">#REF!</definedName>
    <definedName name="_mm1" localSheetId="1">#REF!</definedName>
    <definedName name="_mm1">#REF!</definedName>
    <definedName name="_mm2" localSheetId="0">#REF!</definedName>
    <definedName name="_mm2" localSheetId="1">#REF!</definedName>
    <definedName name="_mm2">#REF!</definedName>
    <definedName name="_mm3" localSheetId="0">#REF!</definedName>
    <definedName name="_mm3" localSheetId="1">#REF!</definedName>
    <definedName name="_mm3">#REF!</definedName>
    <definedName name="_MUR5" localSheetId="0">#REF!</definedName>
    <definedName name="_MUR5" localSheetId="1">#REF!</definedName>
    <definedName name="_MUR5">#REF!</definedName>
    <definedName name="_MUR8" localSheetId="0">#REF!</definedName>
    <definedName name="_MUR8" localSheetId="1">#REF!</definedName>
    <definedName name="_MUR8">#REF!</definedName>
    <definedName name="_OPC43" localSheetId="0">#REF!</definedName>
    <definedName name="_OPC43" localSheetId="1">#REF!</definedName>
    <definedName name="_OPC43">#REF!</definedName>
    <definedName name="_Order1" hidden="1">255</definedName>
    <definedName name="_Order2" hidden="1">0</definedName>
    <definedName name="_p1" localSheetId="0">#REF!</definedName>
    <definedName name="_p1" localSheetId="1">#REF!</definedName>
    <definedName name="_p1">#REF!</definedName>
    <definedName name="_Parse_In" localSheetId="0" hidden="1">#REF!</definedName>
    <definedName name="_Parse_In" localSheetId="1" hidden="1">#REF!</definedName>
    <definedName name="_Parse_In" hidden="1">#REF!</definedName>
    <definedName name="_PB1" localSheetId="0">#REF!</definedName>
    <definedName name="_PB1" localSheetId="1">#REF!</definedName>
    <definedName name="_PB1">#REF!</definedName>
    <definedName name="_PIN1" localSheetId="0">#REF!</definedName>
    <definedName name="_PIN1" localSheetId="1">#REF!</definedName>
    <definedName name="_PIN1">#REF!</definedName>
    <definedName name="_RE100" localSheetId="0">#REF!</definedName>
    <definedName name="_RE100" localSheetId="1">#REF!</definedName>
    <definedName name="_RE100">#REF!</definedName>
    <definedName name="_RE104" localSheetId="0">#REF!</definedName>
    <definedName name="_RE104" localSheetId="1">#REF!</definedName>
    <definedName name="_RE104">#REF!</definedName>
    <definedName name="_RE112" localSheetId="0">#REF!</definedName>
    <definedName name="_RE112" localSheetId="1">#REF!</definedName>
    <definedName name="_RE112">#REF!</definedName>
    <definedName name="_RE26" localSheetId="0">#REF!</definedName>
    <definedName name="_RE26" localSheetId="1">#REF!</definedName>
    <definedName name="_RE26">#REF!</definedName>
    <definedName name="_RE28" localSheetId="0">#REF!</definedName>
    <definedName name="_RE28" localSheetId="1">#REF!</definedName>
    <definedName name="_RE28">#REF!</definedName>
    <definedName name="_RE30" localSheetId="0">#REF!</definedName>
    <definedName name="_RE30" localSheetId="1">#REF!</definedName>
    <definedName name="_RE30">#REF!</definedName>
    <definedName name="_RE32" localSheetId="0">#REF!</definedName>
    <definedName name="_RE32" localSheetId="1">#REF!</definedName>
    <definedName name="_RE32">#REF!</definedName>
    <definedName name="_RE34" localSheetId="0">#REF!</definedName>
    <definedName name="_RE34" localSheetId="1">#REF!</definedName>
    <definedName name="_RE34">#REF!</definedName>
    <definedName name="_RE36" localSheetId="0">#REF!</definedName>
    <definedName name="_RE36" localSheetId="1">#REF!</definedName>
    <definedName name="_RE36">#REF!</definedName>
    <definedName name="_RE38" localSheetId="0">#REF!</definedName>
    <definedName name="_RE38" localSheetId="1">#REF!</definedName>
    <definedName name="_RE38">#REF!</definedName>
    <definedName name="_RE40" localSheetId="0">#REF!</definedName>
    <definedName name="_RE40" localSheetId="1">#REF!</definedName>
    <definedName name="_RE40">#REF!</definedName>
    <definedName name="_RE42" localSheetId="0">#REF!</definedName>
    <definedName name="_RE42" localSheetId="1">#REF!</definedName>
    <definedName name="_RE42">#REF!</definedName>
    <definedName name="_RE44" localSheetId="0">#REF!</definedName>
    <definedName name="_RE44" localSheetId="1">#REF!</definedName>
    <definedName name="_RE44">#REF!</definedName>
    <definedName name="_RE48" localSheetId="0">#REF!</definedName>
    <definedName name="_RE48" localSheetId="1">#REF!</definedName>
    <definedName name="_RE48">#REF!</definedName>
    <definedName name="_RE52" localSheetId="0">#REF!</definedName>
    <definedName name="_RE52" localSheetId="1">#REF!</definedName>
    <definedName name="_RE52">#REF!</definedName>
    <definedName name="_RE56" localSheetId="0">#REF!</definedName>
    <definedName name="_RE56" localSheetId="1">#REF!</definedName>
    <definedName name="_RE56">#REF!</definedName>
    <definedName name="_RE60" localSheetId="0">#REF!</definedName>
    <definedName name="_RE60" localSheetId="1">#REF!</definedName>
    <definedName name="_RE60">#REF!</definedName>
    <definedName name="_RE64" localSheetId="0">#REF!</definedName>
    <definedName name="_RE64" localSheetId="1">#REF!</definedName>
    <definedName name="_RE64">#REF!</definedName>
    <definedName name="_RE68" localSheetId="0">#REF!</definedName>
    <definedName name="_RE68" localSheetId="1">#REF!</definedName>
    <definedName name="_RE68">#REF!</definedName>
    <definedName name="_RE72" localSheetId="0">#REF!</definedName>
    <definedName name="_RE72" localSheetId="1">#REF!</definedName>
    <definedName name="_RE72">#REF!</definedName>
    <definedName name="_RE76" localSheetId="0">#REF!</definedName>
    <definedName name="_RE76" localSheetId="1">#REF!</definedName>
    <definedName name="_RE76">#REF!</definedName>
    <definedName name="_RE80" localSheetId="0">#REF!</definedName>
    <definedName name="_RE80" localSheetId="1">#REF!</definedName>
    <definedName name="_RE80">#REF!</definedName>
    <definedName name="_RE88" localSheetId="0">#REF!</definedName>
    <definedName name="_RE88" localSheetId="1">#REF!</definedName>
    <definedName name="_RE88">#REF!</definedName>
    <definedName name="_RE92" localSheetId="0">#REF!</definedName>
    <definedName name="_RE92" localSheetId="1">#REF!</definedName>
    <definedName name="_RE92">#REF!</definedName>
    <definedName name="_RE96" localSheetId="0">#REF!</definedName>
    <definedName name="_RE96" localSheetId="1">#REF!</definedName>
    <definedName name="_RE96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h1">90</definedName>
    <definedName name="_sh2">120</definedName>
    <definedName name="_sh3">150</definedName>
    <definedName name="_sh4">180</definedName>
    <definedName name="_SMG1">#N/A</definedName>
    <definedName name="_SMG2">#N/A</definedName>
    <definedName name="_Sort" localSheetId="0" hidden="1">#REF!</definedName>
    <definedName name="_Sort" localSheetId="1" hidden="1">#REF!</definedName>
    <definedName name="_Sort" hidden="1">#REF!</definedName>
    <definedName name="_t1" localSheetId="0">#REF!</definedName>
    <definedName name="_t1" localSheetId="1">#REF!</definedName>
    <definedName name="_t1">#REF!</definedName>
    <definedName name="_tab1" localSheetId="0">#REF!</definedName>
    <definedName name="_tab1" localSheetId="1">#REF!</definedName>
    <definedName name="_tab1">#REF!</definedName>
    <definedName name="_tab2" localSheetId="0">#REF!</definedName>
    <definedName name="_tab2" localSheetId="1">#REF!</definedName>
    <definedName name="_tab2">#REF!</definedName>
    <definedName name="_TB2" localSheetId="0">#REF!</definedName>
    <definedName name="_TB2" localSheetId="1">#REF!</definedName>
    <definedName name="_TB2">#REF!</definedName>
    <definedName name="_tem1">#N/A</definedName>
    <definedName name="_TIP1" localSheetId="0">#REF!</definedName>
    <definedName name="_TIP1" localSheetId="1">#REF!</definedName>
    <definedName name="_TIP1">#REF!</definedName>
    <definedName name="_TIP2" localSheetId="0">#REF!</definedName>
    <definedName name="_TIP2" localSheetId="1">#REF!</definedName>
    <definedName name="_TIP2">#REF!</definedName>
    <definedName name="_TIP3" localSheetId="0">#REF!</definedName>
    <definedName name="_TIP3" localSheetId="1">#REF!</definedName>
    <definedName name="_TIP3">#REF!</definedName>
    <definedName name="√">"SQRT"</definedName>
    <definedName name="◈002MONO현황" localSheetId="0">#REF!</definedName>
    <definedName name="◈002MONO현황" localSheetId="1">#REF!</definedName>
    <definedName name="◈002MONO현황">#REF!</definedName>
    <definedName name="a___0" localSheetId="0">#REF!</definedName>
    <definedName name="a___0" localSheetId="1">#REF!</definedName>
    <definedName name="a___0">#REF!</definedName>
    <definedName name="a___13" localSheetId="0">#REF!</definedName>
    <definedName name="a___13" localSheetId="1">#REF!</definedName>
    <definedName name="a___13">#REF!</definedName>
    <definedName name="a_dash" localSheetId="0">#REF!</definedName>
    <definedName name="a_dash" localSheetId="1">#REF!</definedName>
    <definedName name="a_dash">#REF!</definedName>
    <definedName name="A1_" localSheetId="0">#REF!</definedName>
    <definedName name="A1_" localSheetId="1">#REF!</definedName>
    <definedName name="A1_">#REF!</definedName>
    <definedName name="A1____0" localSheetId="0">#REF!</definedName>
    <definedName name="A1____0" localSheetId="1">#REF!</definedName>
    <definedName name="A1____0">#REF!</definedName>
    <definedName name="A1____13" localSheetId="0">#REF!</definedName>
    <definedName name="A1____13" localSheetId="1">#REF!</definedName>
    <definedName name="A1____13">#REF!</definedName>
    <definedName name="A10_" localSheetId="0">#REF!</definedName>
    <definedName name="A10_" localSheetId="1">#REF!</definedName>
    <definedName name="A10_">#REF!</definedName>
    <definedName name="A10____0" localSheetId="0">#REF!</definedName>
    <definedName name="A10____0" localSheetId="1">#REF!</definedName>
    <definedName name="A10____0">#REF!</definedName>
    <definedName name="A10____13" localSheetId="0">#REF!</definedName>
    <definedName name="A10____13" localSheetId="1">#REF!</definedName>
    <definedName name="A10____13">#REF!</definedName>
    <definedName name="A13_" localSheetId="0">#REF!</definedName>
    <definedName name="A13_" localSheetId="1">#REF!</definedName>
    <definedName name="A13_">#REF!</definedName>
    <definedName name="A13____0" localSheetId="0">#REF!</definedName>
    <definedName name="A13____0" localSheetId="1">#REF!</definedName>
    <definedName name="A13____0">#REF!</definedName>
    <definedName name="A13____13" localSheetId="0">#REF!</definedName>
    <definedName name="A13____13" localSheetId="1">#REF!</definedName>
    <definedName name="A13____13">#REF!</definedName>
    <definedName name="a1o" localSheetId="0">#REF!</definedName>
    <definedName name="a1o" localSheetId="1">#REF!</definedName>
    <definedName name="a1o">#REF!</definedName>
    <definedName name="A2_" localSheetId="0">#REF!</definedName>
    <definedName name="A2_" localSheetId="1">#REF!</definedName>
    <definedName name="A2_">#REF!</definedName>
    <definedName name="A2____0" localSheetId="0">#REF!</definedName>
    <definedName name="A2____0" localSheetId="1">#REF!</definedName>
    <definedName name="A2____0">#REF!</definedName>
    <definedName name="A2____13" localSheetId="0">#REF!</definedName>
    <definedName name="A2____13" localSheetId="1">#REF!</definedName>
    <definedName name="A2____13">#REF!</definedName>
    <definedName name="A3_" localSheetId="0">#REF!</definedName>
    <definedName name="A3_" localSheetId="1">#REF!</definedName>
    <definedName name="A3_">#REF!</definedName>
    <definedName name="A3____0" localSheetId="0">#REF!</definedName>
    <definedName name="A3____0" localSheetId="1">#REF!</definedName>
    <definedName name="A3____0">#REF!</definedName>
    <definedName name="A3____13" localSheetId="0">#REF!</definedName>
    <definedName name="A3____13" localSheetId="1">#REF!</definedName>
    <definedName name="A3____13">#REF!</definedName>
    <definedName name="A4_" localSheetId="0">#REF!</definedName>
    <definedName name="A4_" localSheetId="1">#REF!</definedName>
    <definedName name="A4_">#REF!</definedName>
    <definedName name="A4____0" localSheetId="0">#REF!</definedName>
    <definedName name="A4____0" localSheetId="1">#REF!</definedName>
    <definedName name="A4____0">#REF!</definedName>
    <definedName name="A4____13" localSheetId="0">#REF!</definedName>
    <definedName name="A4____13" localSheetId="1">#REF!</definedName>
    <definedName name="A4____13">#REF!</definedName>
    <definedName name="A5_" localSheetId="0">#REF!</definedName>
    <definedName name="A5_" localSheetId="1">#REF!</definedName>
    <definedName name="A5_">#REF!</definedName>
    <definedName name="A5____0" localSheetId="0">#REF!</definedName>
    <definedName name="A5____0" localSheetId="1">#REF!</definedName>
    <definedName name="A5____0">#REF!</definedName>
    <definedName name="A5____13" localSheetId="0">#REF!</definedName>
    <definedName name="A5____13" localSheetId="1">#REF!</definedName>
    <definedName name="A5____13">#REF!</definedName>
    <definedName name="A6_" localSheetId="0">#REF!</definedName>
    <definedName name="A6_" localSheetId="1">#REF!</definedName>
    <definedName name="A6_">#REF!</definedName>
    <definedName name="A6____0" localSheetId="0">#REF!</definedName>
    <definedName name="A6____0" localSheetId="1">#REF!</definedName>
    <definedName name="A6____0">#REF!</definedName>
    <definedName name="A6____13" localSheetId="0">#REF!</definedName>
    <definedName name="A6____13" localSheetId="1">#REF!</definedName>
    <definedName name="A6____13">#REF!</definedName>
    <definedName name="A7_" localSheetId="0">#REF!</definedName>
    <definedName name="A7_" localSheetId="1">#REF!</definedName>
    <definedName name="A7_">#REF!</definedName>
    <definedName name="A7____0" localSheetId="0">#REF!</definedName>
    <definedName name="A7____0" localSheetId="1">#REF!</definedName>
    <definedName name="A7____0">#REF!</definedName>
    <definedName name="A7____13" localSheetId="0">#REF!</definedName>
    <definedName name="A7____13" localSheetId="1">#REF!</definedName>
    <definedName name="A7____13">#REF!</definedName>
    <definedName name="A73.1" localSheetId="0">#REF!</definedName>
    <definedName name="A73.1" localSheetId="1">#REF!</definedName>
    <definedName name="A73.1">#REF!</definedName>
    <definedName name="A8_" localSheetId="0">#REF!</definedName>
    <definedName name="A8_" localSheetId="1">#REF!</definedName>
    <definedName name="A8_">#REF!</definedName>
    <definedName name="A8____0" localSheetId="0">#REF!</definedName>
    <definedName name="A8____0" localSheetId="1">#REF!</definedName>
    <definedName name="A8____0">#REF!</definedName>
    <definedName name="A8____13" localSheetId="0">#REF!</definedName>
    <definedName name="A8____13" localSheetId="1">#REF!</definedName>
    <definedName name="A8____13">#REF!</definedName>
    <definedName name="A9_" localSheetId="0">#REF!</definedName>
    <definedName name="A9_" localSheetId="1">#REF!</definedName>
    <definedName name="A9_">#REF!</definedName>
    <definedName name="A9____0" localSheetId="0">#REF!</definedName>
    <definedName name="A9____0" localSheetId="1">#REF!</definedName>
    <definedName name="A9____0">#REF!</definedName>
    <definedName name="A9____13" localSheetId="0">#REF!</definedName>
    <definedName name="A9____13" localSheetId="1">#REF!</definedName>
    <definedName name="A9____13">#REF!</definedName>
    <definedName name="aa" localSheetId="0">#REF!</definedName>
    <definedName name="aa" localSheetId="1">#REF!</definedName>
    <definedName name="aa">#REF!</definedName>
    <definedName name="AAAA" localSheetId="5" hidden="1">{"form-D1",#N/A,FALSE,"FORM-D1";"form-D1_amt",#N/A,FALSE,"FORM-D1"}</definedName>
    <definedName name="AAAA" localSheetId="3" hidden="1">{"form-D1",#N/A,FALSE,"FORM-D1";"form-D1_amt",#N/A,FALSE,"FORM-D1"}</definedName>
    <definedName name="AAAA" localSheetId="2" hidden="1">{"form-D1",#N/A,FALSE,"FORM-D1";"form-D1_amt",#N/A,FALSE,"FORM-D1"}</definedName>
    <definedName name="AAAA" localSheetId="0" hidden="1">{"form-D1",#N/A,FALSE,"FORM-D1";"form-D1_amt",#N/A,FALSE,"FORM-D1"}</definedName>
    <definedName name="AAAA" localSheetId="1" hidden="1">{"form-D1",#N/A,FALSE,"FORM-D1";"form-D1_amt",#N/A,FALSE,"FORM-D1"}</definedName>
    <definedName name="AAAA" hidden="1">{"form-D1",#N/A,FALSE,"FORM-D1";"form-D1_amt",#N/A,FALSE,"FORM-D1"}</definedName>
    <definedName name="ab" localSheetId="0">#REF!</definedName>
    <definedName name="ab" localSheetId="1">#REF!</definedName>
    <definedName name="ab">#REF!</definedName>
    <definedName name="abc" localSheetId="0">#REF!</definedName>
    <definedName name="abc" localSheetId="1">#REF!</definedName>
    <definedName name="abc">#REF!</definedName>
    <definedName name="abcd" localSheetId="0">#REF!</definedName>
    <definedName name="abcd" localSheetId="1">#REF!</definedName>
    <definedName name="abcd">#REF!</definedName>
    <definedName name="abg" localSheetId="0">#REF!</definedName>
    <definedName name="abg" localSheetId="1">#REF!</definedName>
    <definedName name="abg">#REF!</definedName>
    <definedName name="ABS" localSheetId="0">#REF!</definedName>
    <definedName name="ABS" localSheetId="1">#REF!</definedName>
    <definedName name="ABS">#REF!</definedName>
    <definedName name="AbsEst_10000" localSheetId="0">#REF!</definedName>
    <definedName name="AbsEst_10000" localSheetId="1">#REF!</definedName>
    <definedName name="AbsEst_10000">#REF!</definedName>
    <definedName name="Absest_1LL_12" localSheetId="0">#REF!</definedName>
    <definedName name="Absest_1LL_12" localSheetId="1">#REF!</definedName>
    <definedName name="Absest_1LL_12">#REF!</definedName>
    <definedName name="Absest_1LL_7.5" localSheetId="0">#REF!</definedName>
    <definedName name="Absest_1LL_7.5" localSheetId="1">#REF!</definedName>
    <definedName name="Absest_1LL_7.5">#REF!</definedName>
    <definedName name="Absest_30000" localSheetId="0">#REF!</definedName>
    <definedName name="Absest_30000" localSheetId="1">#REF!</definedName>
    <definedName name="Absest_30000">#REF!</definedName>
    <definedName name="Absest_60000" localSheetId="0">#REF!</definedName>
    <definedName name="Absest_60000" localSheetId="1">#REF!</definedName>
    <definedName name="Absest_60000">#REF!</definedName>
    <definedName name="ABSTRACT" localSheetId="0">#REF!</definedName>
    <definedName name="ABSTRACT" localSheetId="1">#REF!</definedName>
    <definedName name="ABSTRACT">#REF!</definedName>
    <definedName name="ABSTRACT_ESTIMATE" localSheetId="0">#REF!</definedName>
    <definedName name="ABSTRACT_ESTIMATE" localSheetId="1">#REF!</definedName>
    <definedName name="ABSTRACT_ESTIMATE">#REF!</definedName>
    <definedName name="ABUTCAP1" localSheetId="0">#REF!</definedName>
    <definedName name="ABUTCAP1" localSheetId="1">#REF!</definedName>
    <definedName name="ABUTCAP1">#REF!</definedName>
    <definedName name="ABUTCAP2" localSheetId="0">#REF!</definedName>
    <definedName name="ABUTCAP2" localSheetId="1">#REF!</definedName>
    <definedName name="ABUTCAP2">#REF!</definedName>
    <definedName name="ac" localSheetId="0">#REF!</definedName>
    <definedName name="ac" localSheetId="1">#REF!</definedName>
    <definedName name="ac">#REF!</definedName>
    <definedName name="AD" localSheetId="5" hidden="1">{"'Sheet1'!$A$4386:$N$4591"}</definedName>
    <definedName name="AD" localSheetId="3" hidden="1">{"'Sheet1'!$A$4386:$N$4591"}</definedName>
    <definedName name="AD" localSheetId="2" hidden="1">{"'Sheet1'!$A$4386:$N$4591"}</definedName>
    <definedName name="AD" localSheetId="0" hidden="1">{"'Sheet1'!$A$4386:$N$4591"}</definedName>
    <definedName name="AD" localSheetId="1" hidden="1">{"'Sheet1'!$A$4386:$N$4591"}</definedName>
    <definedName name="AD" hidden="1">{"'Sheet1'!$A$4386:$N$4591"}</definedName>
    <definedName name="adfsdf" localSheetId="0">#REF!</definedName>
    <definedName name="adfsdf" localSheetId="1">#REF!</definedName>
    <definedName name="adfsdf">#REF!</definedName>
    <definedName name="ADITION" localSheetId="5" hidden="1">{"'장비'!$A$3:$M$12"}</definedName>
    <definedName name="ADITION" localSheetId="3" hidden="1">{"'장비'!$A$3:$M$12"}</definedName>
    <definedName name="ADITION" localSheetId="2" hidden="1">{"'장비'!$A$3:$M$12"}</definedName>
    <definedName name="ADITION" localSheetId="0" hidden="1">{"'장비'!$A$3:$M$12"}</definedName>
    <definedName name="ADITION" localSheetId="1" hidden="1">{"'장비'!$A$3:$M$12"}</definedName>
    <definedName name="ADITION" hidden="1">{"'장비'!$A$3:$M$12"}</definedName>
    <definedName name="Admixture" localSheetId="0">#REF!</definedName>
    <definedName name="Admixture" localSheetId="1">#REF!</definedName>
    <definedName name="Admixture">#REF!</definedName>
    <definedName name="adssss" localSheetId="0">#REF!</definedName>
    <definedName name="adssss" localSheetId="1">#REF!</definedName>
    <definedName name="adssss">#REF!</definedName>
    <definedName name="ae" localSheetId="0">#REF!</definedName>
    <definedName name="ae" localSheetId="1">#REF!</definedName>
    <definedName name="ae">#REF!</definedName>
    <definedName name="Ag" localSheetId="0">#REF!</definedName>
    <definedName name="Ag" localSheetId="1">#REF!</definedName>
    <definedName name="Ag">#REF!</definedName>
    <definedName name="Ag___0" localSheetId="0">#REF!</definedName>
    <definedName name="Ag___0" localSheetId="1">#REF!</definedName>
    <definedName name="Ag___0">#REF!</definedName>
    <definedName name="Ag___13" localSheetId="0">#REF!</definedName>
    <definedName name="Ag___13" localSheetId="1">#REF!</definedName>
    <definedName name="Ag___13">#REF!</definedName>
    <definedName name="agdump" localSheetId="0">#REF!</definedName>
    <definedName name="agdump" localSheetId="1">#REF!</definedName>
    <definedName name="agdump">#REF!</definedName>
    <definedName name="agedump" localSheetId="0">#REF!</definedName>
    <definedName name="agedump" localSheetId="1">#REF!</definedName>
    <definedName name="agedump">#REF!</definedName>
    <definedName name="agencydump" localSheetId="0">#REF!</definedName>
    <definedName name="agencydump" localSheetId="1">#REF!</definedName>
    <definedName name="agencydump">#REF!</definedName>
    <definedName name="AGENCYLY" localSheetId="0">#REF!</definedName>
    <definedName name="AGENCYLY" localSheetId="1">#REF!</definedName>
    <definedName name="AGENCYLY">#REF!</definedName>
    <definedName name="AGENCYPLAN" localSheetId="0">#REF!</definedName>
    <definedName name="AGENCYPLAN" localSheetId="1">#REF!</definedName>
    <definedName name="AGENCYPLAN">#REF!</definedName>
    <definedName name="AGGTS" localSheetId="0">#REF!</definedName>
    <definedName name="AGGTS" localSheetId="1">#REF!</definedName>
    <definedName name="AGGTS">#REF!</definedName>
    <definedName name="Agr12mm" localSheetId="0">#REF!</definedName>
    <definedName name="Agr12mm" localSheetId="1">#REF!</definedName>
    <definedName name="Agr12mm">#REF!</definedName>
    <definedName name="Agr20mm" localSheetId="0">#REF!</definedName>
    <definedName name="Agr20mm" localSheetId="1">#REF!</definedName>
    <definedName name="Agr20mm">#REF!</definedName>
    <definedName name="Agr40mm" localSheetId="0">#REF!</definedName>
    <definedName name="Agr40mm" localSheetId="1">#REF!</definedName>
    <definedName name="Agr40mm">#REF!</definedName>
    <definedName name="Agr53mm" localSheetId="0">#REF!</definedName>
    <definedName name="Agr53mm" localSheetId="1">#REF!</definedName>
    <definedName name="Agr53mm">#REF!</definedName>
    <definedName name="Agr6mm" localSheetId="0">#REF!</definedName>
    <definedName name="Agr6mm" localSheetId="1">#REF!</definedName>
    <definedName name="Agr6mm">#REF!</definedName>
    <definedName name="agrP" localSheetId="0">#REF!</definedName>
    <definedName name="agrP" localSheetId="1">#REF!</definedName>
    <definedName name="agrP">#REF!</definedName>
    <definedName name="AH" localSheetId="5" hidden="1">{#N/A,#N/A,FALSE,"CCTV"}</definedName>
    <definedName name="AH" localSheetId="3" hidden="1">{#N/A,#N/A,FALSE,"CCTV"}</definedName>
    <definedName name="AH" localSheetId="2" hidden="1">{#N/A,#N/A,FALSE,"CCTV"}</definedName>
    <definedName name="AH" localSheetId="0" hidden="1">{#N/A,#N/A,FALSE,"CCTV"}</definedName>
    <definedName name="AH" localSheetId="1" hidden="1">{#N/A,#N/A,FALSE,"CCTV"}</definedName>
    <definedName name="AH" hidden="1">{#N/A,#N/A,FALSE,"CCTV"}</definedName>
    <definedName name="ai" localSheetId="0">#REF!</definedName>
    <definedName name="ai" localSheetId="1">#REF!</definedName>
    <definedName name="ai">#REF!</definedName>
    <definedName name="AIR" localSheetId="0">#REF!</definedName>
    <definedName name="AIR" localSheetId="1">#REF!</definedName>
    <definedName name="AIR">#REF!</definedName>
    <definedName name="air_trap" localSheetId="0">#REF!</definedName>
    <definedName name="air_trap" localSheetId="1">#REF!</definedName>
    <definedName name="air_trap">#REF!</definedName>
    <definedName name="AIRC" localSheetId="0">#REF!</definedName>
    <definedName name="AIRC" localSheetId="1">#REF!</definedName>
    <definedName name="AIRC">#REF!</definedName>
    <definedName name="ajartjr" localSheetId="0">#REF!</definedName>
    <definedName name="ajartjr" localSheetId="1">#REF!</definedName>
    <definedName name="ajartjr">#REF!</definedName>
    <definedName name="alfa" localSheetId="0">#REF!</definedName>
    <definedName name="alfa" localSheetId="1">#REF!</definedName>
    <definedName name="alfa">#REF!</definedName>
    <definedName name="alfa1" localSheetId="0">#REF!</definedName>
    <definedName name="alfa1" localSheetId="1">#REF!</definedName>
    <definedName name="alfa1">#REF!</definedName>
    <definedName name="ALPHA" localSheetId="0">#REF!</definedName>
    <definedName name="ALPHA" localSheetId="1">#REF!</definedName>
    <definedName name="ALPHA">#REF!</definedName>
    <definedName name="Alw" localSheetId="0">#REF!</definedName>
    <definedName name="Alw" localSheetId="1">#REF!</definedName>
    <definedName name="Alw">#REF!</definedName>
    <definedName name="alwarsump" localSheetId="0">#REF!</definedName>
    <definedName name="alwarsump" localSheetId="1">#REF!</definedName>
    <definedName name="alwarsump">#REF!</definedName>
    <definedName name="Analysis" localSheetId="0">#REF!</definedName>
    <definedName name="Analysis" localSheetId="1">#REF!</definedName>
    <definedName name="Analysis">#REF!</definedName>
    <definedName name="anch" localSheetId="0">#REF!</definedName>
    <definedName name="anch" localSheetId="1">#REF!</definedName>
    <definedName name="anch">#REF!</definedName>
    <definedName name="anchalik" localSheetId="0">#REF!</definedName>
    <definedName name="anchalik" localSheetId="1">#REF!</definedName>
    <definedName name="anchalik">#REF!</definedName>
    <definedName name="anchor" localSheetId="0">#REF!</definedName>
    <definedName name="anchor" localSheetId="1">#REF!</definedName>
    <definedName name="anchor">#REF!</definedName>
    <definedName name="angle" localSheetId="0">#REF!</definedName>
    <definedName name="angle" localSheetId="1">#REF!</definedName>
    <definedName name="angle">#REF!</definedName>
    <definedName name="anj" localSheetId="0">#REF!</definedName>
    <definedName name="anj" localSheetId="1">#REF!</definedName>
    <definedName name="anj">#REF!</definedName>
    <definedName name="annex7ll" localSheetId="0">#REF!</definedName>
    <definedName name="annex7ll" localSheetId="1">#REF!</definedName>
    <definedName name="annex7ll">#REF!</definedName>
    <definedName name="annex7llsump" localSheetId="0">#REF!</definedName>
    <definedName name="annex7llsump" localSheetId="1">#REF!</definedName>
    <definedName name="annex7llsump">#REF!</definedName>
    <definedName name="annexsump7" localSheetId="0">#REF!</definedName>
    <definedName name="annexsump7" localSheetId="1">#REF!</definedName>
    <definedName name="annexsump7">#REF!</definedName>
    <definedName name="annexsump7." localSheetId="0">#REF!</definedName>
    <definedName name="annexsump7." localSheetId="1">#REF!</definedName>
    <definedName name="annexsump7.">#REF!</definedName>
    <definedName name="annexsump7.1" localSheetId="0">#REF!</definedName>
    <definedName name="annexsump7.1" localSheetId="1">#REF!</definedName>
    <definedName name="annexsump7.1">#REF!</definedName>
    <definedName name="ANNX18" localSheetId="0">#REF!</definedName>
    <definedName name="ANNX18" localSheetId="1">#REF!</definedName>
    <definedName name="ANNX18">#REF!</definedName>
    <definedName name="anscount" hidden="1">1</definedName>
    <definedName name="APLANT" localSheetId="0">#REF!</definedName>
    <definedName name="APLANT" localSheetId="1">#REF!</definedName>
    <definedName name="APLANT">#REF!</definedName>
    <definedName name="APPLI" localSheetId="0">#REF!</definedName>
    <definedName name="APPLI" localSheetId="1">#REF!</definedName>
    <definedName name="APPLI">#REF!</definedName>
    <definedName name="APR" localSheetId="5" hidden="1">{"form-D1",#N/A,FALSE,"FORM-D1";"form-D1_amt",#N/A,FALSE,"FORM-D1"}</definedName>
    <definedName name="APR" localSheetId="3" hidden="1">{"form-D1",#N/A,FALSE,"FORM-D1";"form-D1_amt",#N/A,FALSE,"FORM-D1"}</definedName>
    <definedName name="APR" localSheetId="2" hidden="1">{"form-D1",#N/A,FALSE,"FORM-D1";"form-D1_amt",#N/A,FALSE,"FORM-D1"}</definedName>
    <definedName name="APR" localSheetId="0" hidden="1">{"form-D1",#N/A,FALSE,"FORM-D1";"form-D1_amt",#N/A,FALSE,"FORM-D1"}</definedName>
    <definedName name="APR" localSheetId="1" hidden="1">{"form-D1",#N/A,FALSE,"FORM-D1";"form-D1_amt",#N/A,FALSE,"FORM-D1"}</definedName>
    <definedName name="APR" hidden="1">{"form-D1",#N/A,FALSE,"FORM-D1";"form-D1_amt",#N/A,FALSE,"FORM-D1"}</definedName>
    <definedName name="april_qty" localSheetId="0">#REF!</definedName>
    <definedName name="april_qty" localSheetId="1">#REF!</definedName>
    <definedName name="april_qty">#REF!</definedName>
    <definedName name="aq" localSheetId="0">#REF!</definedName>
    <definedName name="aq" localSheetId="1">#REF!</definedName>
    <definedName name="aq">#REF!</definedName>
    <definedName name="Architect" localSheetId="0">#REF!</definedName>
    <definedName name="Architect" localSheetId="1">#REF!</definedName>
    <definedName name="Architect">#REF!</definedName>
    <definedName name="AREA_CODE" localSheetId="0">#REF!</definedName>
    <definedName name="AREA_CODE" localSheetId="1">#REF!</definedName>
    <definedName name="AREA_CODE">#REF!</definedName>
    <definedName name="arunan">#N/A</definedName>
    <definedName name="asd" localSheetId="0">#REF!</definedName>
    <definedName name="asd" localSheetId="1">#REF!</definedName>
    <definedName name="asd">#REF!</definedName>
    <definedName name="ASH" localSheetId="0">#REF!</definedName>
    <definedName name="ASH" localSheetId="1">#REF!</definedName>
    <definedName name="ASH">#REF!</definedName>
    <definedName name="ASHOKA" localSheetId="0">#REF!</definedName>
    <definedName name="ASHOKA" localSheetId="1">#REF!</definedName>
    <definedName name="ASHOKA">#REF!</definedName>
    <definedName name="ASPAV" localSheetId="0">#REF!</definedName>
    <definedName name="ASPAV" localSheetId="1">#REF!</definedName>
    <definedName name="ASPAV">#REF!</definedName>
    <definedName name="At" localSheetId="0">#REF!</definedName>
    <definedName name="At" localSheetId="1">#REF!</definedName>
    <definedName name="At">#REF!</definedName>
    <definedName name="Attachment_C_3" localSheetId="0">#REF!</definedName>
    <definedName name="Attachment_C_3" localSheetId="1">#REF!</definedName>
    <definedName name="Attachment_C_3">#REF!</definedName>
    <definedName name="autofill_data" localSheetId="0">#REF!</definedName>
    <definedName name="autofill_data" localSheetId="1">#REF!</definedName>
    <definedName name="autofill_data">#REF!</definedName>
    <definedName name="aw" localSheetId="0">#REF!</definedName>
    <definedName name="aw" localSheetId="1">#REF!</definedName>
    <definedName name="aw">#REF!</definedName>
    <definedName name="B" localSheetId="0">#REF!</definedName>
    <definedName name="B" localSheetId="1">#REF!</definedName>
    <definedName name="B">#REF!</definedName>
    <definedName name="B___0" localSheetId="0">#REF!</definedName>
    <definedName name="B___0" localSheetId="1">#REF!</definedName>
    <definedName name="B___0">#REF!</definedName>
    <definedName name="B___13" localSheetId="0">#REF!</definedName>
    <definedName name="B___13" localSheetId="1">#REF!</definedName>
    <definedName name="B___13">#REF!</definedName>
    <definedName name="b_dash" localSheetId="0">#REF!</definedName>
    <definedName name="b_dash" localSheetId="1">#REF!</definedName>
    <definedName name="b_dash">#REF!</definedName>
    <definedName name="B_FLG" localSheetId="0">#REF!</definedName>
    <definedName name="B_FLG" localSheetId="1">#REF!</definedName>
    <definedName name="B_FLG">#REF!</definedName>
    <definedName name="back_pressure" localSheetId="0">#REF!</definedName>
    <definedName name="back_pressure" localSheetId="1">#REF!</definedName>
    <definedName name="back_pressure">#REF!</definedName>
    <definedName name="BADWE" localSheetId="5">{#N/A,#N/A,FALSE,"mpph1";#N/A,#N/A,FALSE,"mpmseb";#N/A,#N/A,FALSE,"mpph2"}</definedName>
    <definedName name="BADWE" localSheetId="3">{#N/A,#N/A,FALSE,"mpph1";#N/A,#N/A,FALSE,"mpmseb";#N/A,#N/A,FALSE,"mpph2"}</definedName>
    <definedName name="BADWE" localSheetId="2">{#N/A,#N/A,FALSE,"mpph1";#N/A,#N/A,FALSE,"mpmseb";#N/A,#N/A,FALSE,"mpph2"}</definedName>
    <definedName name="BADWE" localSheetId="0">{#N/A,#N/A,FALSE,"mpph1";#N/A,#N/A,FALSE,"mpmseb";#N/A,#N/A,FALSE,"mpph2"}</definedName>
    <definedName name="BADWE" localSheetId="1">{#N/A,#N/A,FALSE,"mpph1";#N/A,#N/A,FALSE,"mpmseb";#N/A,#N/A,FALSE,"mpph2"}</definedName>
    <definedName name="BADWE">{#N/A,#N/A,FALSE,"mpph1";#N/A,#N/A,FALSE,"mpmseb";#N/A,#N/A,FALSE,"mpph2"}</definedName>
    <definedName name="ball" localSheetId="0">#REF!</definedName>
    <definedName name="ball" localSheetId="1">#REF!</definedName>
    <definedName name="ball">#REF!</definedName>
    <definedName name="BAS" localSheetId="0">#REF!</definedName>
    <definedName name="BAS" localSheetId="1">#REF!</definedName>
    <definedName name="BAS">#REF!</definedName>
    <definedName name="BASE_PLATE" localSheetId="0">#REF!</definedName>
    <definedName name="BASE_PLATE" localSheetId="1">#REF!</definedName>
    <definedName name="BASE_PLATE">#REF!</definedName>
    <definedName name="basew" localSheetId="0">#REF!</definedName>
    <definedName name="basew" localSheetId="1">#REF!</definedName>
    <definedName name="basew">#REF!</definedName>
    <definedName name="BATCH" localSheetId="0">#REF!</definedName>
    <definedName name="BATCH" localSheetId="1">#REF!</definedName>
    <definedName name="BATCH">#REF!</definedName>
    <definedName name="BATCH20" localSheetId="0">#REF!</definedName>
    <definedName name="BATCH20" localSheetId="1">#REF!</definedName>
    <definedName name="BATCH20">#REF!</definedName>
    <definedName name="BATCH30" localSheetId="0">#REF!</definedName>
    <definedName name="BATCH30" localSheetId="1">#REF!</definedName>
    <definedName name="BATCH30">#REF!</definedName>
    <definedName name="BBOF" localSheetId="0">#REF!</definedName>
    <definedName name="BBOF" localSheetId="1">#REF!</definedName>
    <definedName name="BBOF">#REF!</definedName>
    <definedName name="BC" localSheetId="0">#REF!</definedName>
    <definedName name="BC" localSheetId="1">#REF!</definedName>
    <definedName name="BC">#REF!</definedName>
    <definedName name="BDCODE">#N/A</definedName>
    <definedName name="beee" localSheetId="0">#REF!</definedName>
    <definedName name="beee" localSheetId="1">#REF!</definedName>
    <definedName name="beee">#REF!</definedName>
    <definedName name="beegbegge" localSheetId="0">#REF!</definedName>
    <definedName name="beegbegge" localSheetId="1">#REF!</definedName>
    <definedName name="beegbegge">#REF!</definedName>
    <definedName name="begbeg" localSheetId="0">#REF!</definedName>
    <definedName name="begbeg" localSheetId="1">#REF!</definedName>
    <definedName name="begbeg">#REF!</definedName>
    <definedName name="beta" localSheetId="0">#REF!</definedName>
    <definedName name="beta" localSheetId="1">#REF!</definedName>
    <definedName name="beta">#REF!</definedName>
    <definedName name="BGrP" localSheetId="0">#REF!</definedName>
    <definedName name="BGrP" localSheetId="1">#REF!</definedName>
    <definedName name="BGrP">#REF!</definedName>
    <definedName name="bheel" localSheetId="0">#REF!</definedName>
    <definedName name="bheel" localSheetId="1">#REF!</definedName>
    <definedName name="bheel">#REF!</definedName>
    <definedName name="BHIS" localSheetId="0">#REF!</definedName>
    <definedName name="BHIS" localSheetId="1">#REF!</definedName>
    <definedName name="BHIS">#REF!</definedName>
    <definedName name="BIND" localSheetId="0">#REF!</definedName>
    <definedName name="BIND" localSheetId="1">#REF!</definedName>
    <definedName name="BIND">#REF!</definedName>
    <definedName name="Bindingwire" localSheetId="0">#REF!</definedName>
    <definedName name="Bindingwire" localSheetId="1">#REF!</definedName>
    <definedName name="Bindingwire">#REF!</definedName>
    <definedName name="BIT" localSheetId="0">#REF!</definedName>
    <definedName name="BIT" localSheetId="1">#REF!</definedName>
    <definedName name="BIT">#REF!</definedName>
    <definedName name="BITDIST" localSheetId="0">#REF!</definedName>
    <definedName name="BITDIST" localSheetId="1">#REF!</definedName>
    <definedName name="BITDIST">#REF!</definedName>
    <definedName name="bkd" localSheetId="5" hidden="1">{"'Sheet1'!$L$16"}</definedName>
    <definedName name="bkd" localSheetId="3" hidden="1">{"'Sheet1'!$L$16"}</definedName>
    <definedName name="bkd" localSheetId="2" hidden="1">{"'Sheet1'!$L$16"}</definedName>
    <definedName name="bkd" localSheetId="0" hidden="1">{"'Sheet1'!$L$16"}</definedName>
    <definedName name="bkd" localSheetId="1" hidden="1">{"'Sheet1'!$L$16"}</definedName>
    <definedName name="bkd" hidden="1">{"'Sheet1'!$L$16"}</definedName>
    <definedName name="BLACKH" localSheetId="0">#REF!</definedName>
    <definedName name="BLACKH" localSheetId="1">#REF!</definedName>
    <definedName name="BLACKH">#REF!</definedName>
    <definedName name="Blank1" localSheetId="0">OR(ISBLANK(#REF!),ISBLANK(#REF!))</definedName>
    <definedName name="Blank1" localSheetId="1">OR(ISBLANK(#REF!),ISBLANK(#REF!))</definedName>
    <definedName name="Blank1">OR(ISBLANK(#REF!),ISBLANK(#REF!))</definedName>
    <definedName name="Block01_1" localSheetId="0">#REF!</definedName>
    <definedName name="Block01_1" localSheetId="1">#REF!</definedName>
    <definedName name="Block01_1">#REF!</definedName>
    <definedName name="bm" localSheetId="5" hidden="1">{"'Sheet1'!$L$16"}</definedName>
    <definedName name="bm" localSheetId="3" hidden="1">{"'Sheet1'!$L$16"}</definedName>
    <definedName name="bm" localSheetId="2" hidden="1">{"'Sheet1'!$L$16"}</definedName>
    <definedName name="bm" localSheetId="0" hidden="1">{"'Sheet1'!$L$16"}</definedName>
    <definedName name="bm" localSheetId="1" hidden="1">{"'Sheet1'!$L$16"}</definedName>
    <definedName name="bm" hidden="1">{"'Sheet1'!$L$16"}</definedName>
    <definedName name="bn" localSheetId="5" hidden="1">{"'Sheet1'!$L$16"}</definedName>
    <definedName name="bn" localSheetId="3" hidden="1">{"'Sheet1'!$L$16"}</definedName>
    <definedName name="bn" localSheetId="2" hidden="1">{"'Sheet1'!$L$16"}</definedName>
    <definedName name="bn" localSheetId="0" hidden="1">{"'Sheet1'!$L$16"}</definedName>
    <definedName name="bn" localSheetId="1" hidden="1">{"'Sheet1'!$L$16"}</definedName>
    <definedName name="bn" hidden="1">{"'Sheet1'!$L$16"}</definedName>
    <definedName name="bol" localSheetId="0">#REF!</definedName>
    <definedName name="bol" localSheetId="1">#REF!</definedName>
    <definedName name="bol">#REF!</definedName>
    <definedName name="BOLT" localSheetId="0">#REF!</definedName>
    <definedName name="BOLT" localSheetId="1">#REF!</definedName>
    <definedName name="BOLT">#REF!</definedName>
    <definedName name="boml" localSheetId="0">#REF!</definedName>
    <definedName name="boml" localSheetId="1">#REF!</definedName>
    <definedName name="boml">#REF!</definedName>
    <definedName name="BOQ" localSheetId="0">#REF!</definedName>
    <definedName name="BOQ" localSheetId="1">#REF!</definedName>
    <definedName name="BOQ">#REF!</definedName>
    <definedName name="BORE_HOLE_DATA" localSheetId="0">#REF!</definedName>
    <definedName name="BORE_HOLE_DATA" localSheetId="1">#REF!</definedName>
    <definedName name="BORE_HOLE_DATA">#REF!</definedName>
    <definedName name="BOSS" localSheetId="0">#REF!</definedName>
    <definedName name="BOSS" localSheetId="1">#REF!</definedName>
    <definedName name="BOSS">#REF!</definedName>
    <definedName name="botl" localSheetId="0">#REF!</definedName>
    <definedName name="botl" localSheetId="1">#REF!</definedName>
    <definedName name="botl">#REF!</definedName>
    <definedName name="botn" localSheetId="0">#REF!</definedName>
    <definedName name="botn" localSheetId="1">#REF!</definedName>
    <definedName name="botn">#REF!</definedName>
    <definedName name="BOULD" localSheetId="0">#REF!</definedName>
    <definedName name="BOULD" localSheetId="1">#REF!</definedName>
    <definedName name="BOULD">#REF!</definedName>
    <definedName name="BOX" localSheetId="0">#REF!</definedName>
    <definedName name="BOX" localSheetId="1">#REF!</definedName>
    <definedName name="BOX">#REF!</definedName>
    <definedName name="Breaks" localSheetId="0">#REF!</definedName>
    <definedName name="Breaks" localSheetId="1">#REF!</definedName>
    <definedName name="Breaks">#REF!</definedName>
    <definedName name="BRICKS" localSheetId="0">#REF!</definedName>
    <definedName name="BRICKS" localSheetId="1">#REF!</definedName>
    <definedName name="BRICKS">#REF!</definedName>
    <definedName name="BROM" localSheetId="0">#REF!</definedName>
    <definedName name="BROM" localSheetId="1">#REF!</definedName>
    <definedName name="BROM">#REF!</definedName>
    <definedName name="broom" localSheetId="0">#REF!</definedName>
    <definedName name="broom" localSheetId="1">#REF!</definedName>
    <definedName name="broom">#REF!</definedName>
    <definedName name="btoe" localSheetId="0">#REF!</definedName>
    <definedName name="btoe" localSheetId="1">#REF!</definedName>
    <definedName name="btoe">#REF!</definedName>
    <definedName name="bua" localSheetId="0">#REF!</definedName>
    <definedName name="bua" localSheetId="1">#REF!</definedName>
    <definedName name="bua">#REF!</definedName>
    <definedName name="BUDDHA" localSheetId="0">#REF!</definedName>
    <definedName name="BUDDHA" localSheetId="1">#REF!</definedName>
    <definedName name="BUDDHA">#REF!</definedName>
    <definedName name="building___0" localSheetId="0">#REF!</definedName>
    <definedName name="building___0" localSheetId="1">#REF!</definedName>
    <definedName name="building___0">#REF!</definedName>
    <definedName name="building___11" localSheetId="0">#REF!</definedName>
    <definedName name="building___11" localSheetId="1">#REF!</definedName>
    <definedName name="building___11">#REF!</definedName>
    <definedName name="building___12" localSheetId="0">#REF!</definedName>
    <definedName name="building___12" localSheetId="1">#REF!</definedName>
    <definedName name="building___12">#REF!</definedName>
    <definedName name="BuiltIn_Print_Area___0" localSheetId="0">#REF!</definedName>
    <definedName name="BuiltIn_Print_Area___0" localSheetId="1">#REF!</definedName>
    <definedName name="BuiltIn_Print_Area___0">#REF!</definedName>
    <definedName name="BuiltIn_Print_Area___0___0___0___0___0___0" localSheetId="0">#REF!</definedName>
    <definedName name="BuiltIn_Print_Area___0___0___0___0___0___0" localSheetId="1">#REF!</definedName>
    <definedName name="BuiltIn_Print_Area___0___0___0___0___0___0">#REF!</definedName>
    <definedName name="BuiltIn_Print_Titles___0">#N/A</definedName>
    <definedName name="BuiltIn_Print_Titles___0___0___0___0" localSheetId="0">#REF!</definedName>
    <definedName name="BuiltIn_Print_Titles___0___0___0___0" localSheetId="1">#REF!</definedName>
    <definedName name="BuiltIn_Print_Titles___0___0___0___0">#REF!</definedName>
    <definedName name="butterfly" localSheetId="0">#REF!</definedName>
    <definedName name="butterfly" localSheetId="1">#REF!</definedName>
    <definedName name="butterfly">#REF!</definedName>
    <definedName name="bw" localSheetId="0">#REF!</definedName>
    <definedName name="bw" localSheetId="1">#REF!</definedName>
    <definedName name="bw">#REF!</definedName>
    <definedName name="bwf" localSheetId="0">#REF!</definedName>
    <definedName name="bwf" localSheetId="1">#REF!</definedName>
    <definedName name="bwf">#REF!</definedName>
    <definedName name="bwfbfwb" localSheetId="0">#REF!</definedName>
    <definedName name="bwfbfwb" localSheetId="1">#REF!</definedName>
    <definedName name="bwfbfwb">#REF!</definedName>
    <definedName name="BWIRE" localSheetId="0">#REF!</definedName>
    <definedName name="BWIRE" localSheetId="1">#REF!</definedName>
    <definedName name="BWIRE">#REF!</definedName>
    <definedName name="BWORK" localSheetId="0">#REF!</definedName>
    <definedName name="BWORK" localSheetId="1">#REF!</definedName>
    <definedName name="BWORK">#REF!</definedName>
    <definedName name="Bx" localSheetId="0">#REF!</definedName>
    <definedName name="Bx" localSheetId="1">#REF!</definedName>
    <definedName name="Bx">#REF!</definedName>
    <definedName name="Bx___0" localSheetId="0">#REF!</definedName>
    <definedName name="Bx___0" localSheetId="1">#REF!</definedName>
    <definedName name="Bx___0">#REF!</definedName>
    <definedName name="Bx___13" localSheetId="0">#REF!</definedName>
    <definedName name="Bx___13" localSheetId="1">#REF!</definedName>
    <definedName name="Bx___13">#REF!</definedName>
    <definedName name="C_">#N/A</definedName>
    <definedName name="c_margin" localSheetId="0">#REF!</definedName>
    <definedName name="c_margin" localSheetId="1">#REF!</definedName>
    <definedName name="c_margin">#REF!</definedName>
    <definedName name="ca0" localSheetId="0">#REF!</definedName>
    <definedName name="ca0" localSheetId="1">#REF!</definedName>
    <definedName name="ca0">#REF!</definedName>
    <definedName name="ca10.3" localSheetId="0">#REF!</definedName>
    <definedName name="ca10.3" localSheetId="1">#REF!</definedName>
    <definedName name="ca10.3">#REF!</definedName>
    <definedName name="ca11.3" localSheetId="0">#REF!</definedName>
    <definedName name="ca11.3" localSheetId="1">#REF!</definedName>
    <definedName name="ca11.3">#REF!</definedName>
    <definedName name="ca12.3" localSheetId="0">#REF!</definedName>
    <definedName name="ca12.3" localSheetId="1">#REF!</definedName>
    <definedName name="ca12.3">#REF!</definedName>
    <definedName name="ca13.3" localSheetId="0">#REF!</definedName>
    <definedName name="ca13.3" localSheetId="1">#REF!</definedName>
    <definedName name="ca13.3">#REF!</definedName>
    <definedName name="ca14.3" localSheetId="0">#REF!</definedName>
    <definedName name="ca14.3" localSheetId="1">#REF!</definedName>
    <definedName name="ca14.3">#REF!</definedName>
    <definedName name="ca15.3" localSheetId="0">#REF!</definedName>
    <definedName name="ca15.3" localSheetId="1">#REF!</definedName>
    <definedName name="ca15.3">#REF!</definedName>
    <definedName name="ca16.3" localSheetId="0">#REF!</definedName>
    <definedName name="ca16.3" localSheetId="1">#REF!</definedName>
    <definedName name="ca16.3">#REF!</definedName>
    <definedName name="ca17.3" localSheetId="0">#REF!</definedName>
    <definedName name="ca17.3" localSheetId="1">#REF!</definedName>
    <definedName name="ca17.3">#REF!</definedName>
    <definedName name="ca18.3" localSheetId="0">#REF!</definedName>
    <definedName name="ca18.3" localSheetId="1">#REF!</definedName>
    <definedName name="ca18.3">#REF!</definedName>
    <definedName name="ca19.3" localSheetId="0">#REF!</definedName>
    <definedName name="ca19.3" localSheetId="1">#REF!</definedName>
    <definedName name="ca19.3">#REF!</definedName>
    <definedName name="ca20.3" localSheetId="0">#REF!</definedName>
    <definedName name="ca20.3" localSheetId="1">#REF!</definedName>
    <definedName name="ca20.3">#REF!</definedName>
    <definedName name="ca3.3" localSheetId="0">#REF!</definedName>
    <definedName name="ca3.3" localSheetId="1">#REF!</definedName>
    <definedName name="ca3.3">#REF!</definedName>
    <definedName name="ca4.3" localSheetId="0">#REF!</definedName>
    <definedName name="ca4.3" localSheetId="1">#REF!</definedName>
    <definedName name="ca4.3">#REF!</definedName>
    <definedName name="ca5.3" localSheetId="0">#REF!</definedName>
    <definedName name="ca5.3" localSheetId="1">#REF!</definedName>
    <definedName name="ca5.3">#REF!</definedName>
    <definedName name="ca6.3" localSheetId="0">#REF!</definedName>
    <definedName name="ca6.3" localSheetId="1">#REF!</definedName>
    <definedName name="ca6.3">#REF!</definedName>
    <definedName name="ca7.3" localSheetId="0">#REF!</definedName>
    <definedName name="ca7.3" localSheetId="1">#REF!</definedName>
    <definedName name="ca7.3">#REF!</definedName>
    <definedName name="ca8.3" localSheetId="0">#REF!</definedName>
    <definedName name="ca8.3" localSheetId="1">#REF!</definedName>
    <definedName name="ca8.3">#REF!</definedName>
    <definedName name="ca9.3" localSheetId="0">#REF!</definedName>
    <definedName name="ca9.3" localSheetId="1">#REF!</definedName>
    <definedName name="ca9.3">#REF!</definedName>
    <definedName name="CABLE1" localSheetId="0">#REF!</definedName>
    <definedName name="CABLE1" localSheetId="1">#REF!</definedName>
    <definedName name="CABLE1">#REF!</definedName>
    <definedName name="CalcAgencyPrice" localSheetId="0">#REF!</definedName>
    <definedName name="CalcAgencyPrice" localSheetId="1">#REF!</definedName>
    <definedName name="CalcAgencyPrice">#REF!</definedName>
    <definedName name="CAP" localSheetId="0">#REF!</definedName>
    <definedName name="CAP" localSheetId="1">#REF!</definedName>
    <definedName name="CAP">#REF!</definedName>
    <definedName name="CAPAPR" localSheetId="0">#REF!</definedName>
    <definedName name="CAPAPR" localSheetId="1">#REF!</definedName>
    <definedName name="CAPAPR">#REF!</definedName>
    <definedName name="CAPAUG" localSheetId="0">#REF!</definedName>
    <definedName name="CAPAUG" localSheetId="1">#REF!</definedName>
    <definedName name="CAPAUG">#REF!</definedName>
    <definedName name="CAPDEC" localSheetId="0">#REF!</definedName>
    <definedName name="CAPDEC" localSheetId="1">#REF!</definedName>
    <definedName name="CAPDEC">#REF!</definedName>
    <definedName name="CAPFEB" localSheetId="0">#REF!</definedName>
    <definedName name="CAPFEB" localSheetId="1">#REF!</definedName>
    <definedName name="CAPFEB">#REF!</definedName>
    <definedName name="capital" localSheetId="0">#REF!</definedName>
    <definedName name="capital" localSheetId="1">#REF!</definedName>
    <definedName name="capital">#REF!</definedName>
    <definedName name="CAPITALA" localSheetId="0">#REF!</definedName>
    <definedName name="CAPITALA" localSheetId="1">#REF!</definedName>
    <definedName name="CAPITALA">#REF!</definedName>
    <definedName name="CAPJAN" localSheetId="0">#REF!</definedName>
    <definedName name="CAPJAN" localSheetId="1">#REF!</definedName>
    <definedName name="CAPJAN">#REF!</definedName>
    <definedName name="CAPJUL" localSheetId="0">#REF!</definedName>
    <definedName name="CAPJUL" localSheetId="1">#REF!</definedName>
    <definedName name="CAPJUL">#REF!</definedName>
    <definedName name="CAPJUN" localSheetId="0">#REF!</definedName>
    <definedName name="CAPJUN" localSheetId="1">#REF!</definedName>
    <definedName name="CAPJUN">#REF!</definedName>
    <definedName name="CAPMAR" localSheetId="0">#REF!</definedName>
    <definedName name="CAPMAR" localSheetId="1">#REF!</definedName>
    <definedName name="CAPMAR">#REF!</definedName>
    <definedName name="CAPMAY" localSheetId="0">#REF!</definedName>
    <definedName name="CAPMAY" localSheetId="1">#REF!</definedName>
    <definedName name="CAPMAY">#REF!</definedName>
    <definedName name="CAPNOV" localSheetId="0">#REF!</definedName>
    <definedName name="CAPNOV" localSheetId="1">#REF!</definedName>
    <definedName name="CAPNOV">#REF!</definedName>
    <definedName name="CAPOCT" localSheetId="0">#REF!</definedName>
    <definedName name="CAPOCT" localSheetId="1">#REF!</definedName>
    <definedName name="CAPOCT">#REF!</definedName>
    <definedName name="CAPSEP" localSheetId="0">#REF!</definedName>
    <definedName name="CAPSEP" localSheetId="1">#REF!</definedName>
    <definedName name="CAPSEP">#REF!</definedName>
    <definedName name="CAR" localSheetId="0">#REF!</definedName>
    <definedName name="CAR" localSheetId="1">#REF!</definedName>
    <definedName name="CAR">#REF!</definedName>
    <definedName name="carpet" localSheetId="0">#REF!</definedName>
    <definedName name="carpet" localSheetId="1">#REF!</definedName>
    <definedName name="carpet">#REF!</definedName>
    <definedName name="carpet___0" localSheetId="0">#REF!</definedName>
    <definedName name="carpet___0" localSheetId="1">#REF!</definedName>
    <definedName name="carpet___0">#REF!</definedName>
    <definedName name="carpet___11" localSheetId="0">#REF!</definedName>
    <definedName name="carpet___11" localSheetId="1">#REF!</definedName>
    <definedName name="carpet___11">#REF!</definedName>
    <definedName name="carpet___12" localSheetId="0">#REF!</definedName>
    <definedName name="carpet___12" localSheetId="1">#REF!</definedName>
    <definedName name="carpet___12">#REF!</definedName>
    <definedName name="cash" localSheetId="5" hidden="1">{"'Sheet1'!$A$4386:$N$4591"}</definedName>
    <definedName name="cash" localSheetId="3" hidden="1">{"'Sheet1'!$A$4386:$N$4591"}</definedName>
    <definedName name="cash" localSheetId="2" hidden="1">{"'Sheet1'!$A$4386:$N$4591"}</definedName>
    <definedName name="cash" localSheetId="0" hidden="1">{"'Sheet1'!$A$4386:$N$4591"}</definedName>
    <definedName name="cash" localSheetId="1" hidden="1">{"'Sheet1'!$A$4386:$N$4591"}</definedName>
    <definedName name="cash" hidden="1">{"'Sheet1'!$A$4386:$N$4591"}</definedName>
    <definedName name="CCBP" localSheetId="0">#REF!</definedName>
    <definedName name="CCBP" localSheetId="1">#REF!</definedName>
    <definedName name="CCBP">#REF!</definedName>
    <definedName name="CCRUSH" localSheetId="0">#REF!</definedName>
    <definedName name="CCRUSH" localSheetId="1">#REF!</definedName>
    <definedName name="CCRUSH">#REF!</definedName>
    <definedName name="cdds" localSheetId="0">#REF!</definedName>
    <definedName name="cdds" localSheetId="1">#REF!</definedName>
    <definedName name="cdds">#REF!</definedName>
    <definedName name="CDOZ" localSheetId="0">#REF!</definedName>
    <definedName name="CDOZ" localSheetId="1">#REF!</definedName>
    <definedName name="CDOZ">#REF!</definedName>
    <definedName name="CDT" localSheetId="0">#REF!</definedName>
    <definedName name="CDT" localSheetId="1">#REF!</definedName>
    <definedName name="CDT">#REF!</definedName>
    <definedName name="CE" localSheetId="0">#REF!</definedName>
    <definedName name="CE" localSheetId="1">#REF!</definedName>
    <definedName name="CE">#REF!</definedName>
    <definedName name="cem" localSheetId="0">#REF!</definedName>
    <definedName name="cem" localSheetId="1">#REF!</definedName>
    <definedName name="cem">#REF!</definedName>
    <definedName name="Cement" localSheetId="0">#REF!</definedName>
    <definedName name="Cement" localSheetId="1">#REF!</definedName>
    <definedName name="Cement">#REF!</definedName>
    <definedName name="cementpaint" localSheetId="0">#REF!</definedName>
    <definedName name="cementpaint" localSheetId="1">#REF!</definedName>
    <definedName name="cementpaint">#REF!</definedName>
    <definedName name="CEXC" localSheetId="0">#REF!</definedName>
    <definedName name="CEXC" localSheetId="1">#REF!</definedName>
    <definedName name="CEXC">#REF!</definedName>
    <definedName name="CGRD" localSheetId="0">#REF!</definedName>
    <definedName name="CGRD" localSheetId="1">#REF!</definedName>
    <definedName name="CGRD">#REF!</definedName>
    <definedName name="CGW" localSheetId="0">#REF!</definedName>
    <definedName name="CGW" localSheetId="1">#REF!</definedName>
    <definedName name="CGW">#REF!</definedName>
    <definedName name="CHAINAGE" localSheetId="0">#REF!</definedName>
    <definedName name="CHAINAGE" localSheetId="1">#REF!</definedName>
    <definedName name="CHAINAGE">#REF!</definedName>
    <definedName name="Chandramauli" localSheetId="0">#REF!</definedName>
    <definedName name="Chandramauli" localSheetId="1">#REF!</definedName>
    <definedName name="Chandramauli">#REF!</definedName>
    <definedName name="chandramauli1" localSheetId="0">#REF!</definedName>
    <definedName name="chandramauli1" localSheetId="1">#REF!</definedName>
    <definedName name="chandramauli1">#REF!</definedName>
    <definedName name="chandramauli3" localSheetId="0">#REF!</definedName>
    <definedName name="chandramauli3" localSheetId="1">#REF!</definedName>
    <definedName name="chandramauli3">#REF!</definedName>
    <definedName name="check" localSheetId="0">#REF!</definedName>
    <definedName name="check" localSheetId="1">#REF!</definedName>
    <definedName name="check">#REF!</definedName>
    <definedName name="checked" localSheetId="0">#REF!</definedName>
    <definedName name="checked" localSheetId="1">#REF!</definedName>
    <definedName name="checked">#REF!</definedName>
    <definedName name="CHMP" localSheetId="0">#REF!</definedName>
    <definedName name="CHMP" localSheetId="1">#REF!</definedName>
    <definedName name="CHMP">#REF!</definedName>
    <definedName name="CHW" localSheetId="0">#REF!</definedName>
    <definedName name="CHW" localSheetId="1">#REF!</definedName>
    <definedName name="CHW">#REF!</definedName>
    <definedName name="CJCB" localSheetId="0">#REF!</definedName>
    <definedName name="CJCB" localSheetId="1">#REF!</definedName>
    <definedName name="CJCB">#REF!</definedName>
    <definedName name="ck" localSheetId="0">#REF!</definedName>
    <definedName name="ck" localSheetId="1">#REF!</definedName>
    <definedName name="ck">#REF!</definedName>
    <definedName name="cl">150</definedName>
    <definedName name="CLAY" localSheetId="0">#REF!</definedName>
    <definedName name="CLAY" localSheetId="1">#REF!</definedName>
    <definedName name="CLAY">#REF!</definedName>
    <definedName name="clearspan11" localSheetId="0">#REF!</definedName>
    <definedName name="clearspan11" localSheetId="1">#REF!</definedName>
    <definedName name="clearspan11">#REF!</definedName>
    <definedName name="CLOAD" localSheetId="0">#REF!</definedName>
    <definedName name="CLOAD" localSheetId="1">#REF!</definedName>
    <definedName name="CLOAD">#REF!</definedName>
    <definedName name="cmain" localSheetId="0">#REF!</definedName>
    <definedName name="cmain" localSheetId="1">#REF!</definedName>
    <definedName name="cmain">#REF!</definedName>
    <definedName name="CMIX" localSheetId="0">#REF!</definedName>
    <definedName name="CMIX" localSheetId="1">#REF!</definedName>
    <definedName name="CMIX">#REF!</definedName>
    <definedName name="CmpJakOpo" localSheetId="0">#REF!</definedName>
    <definedName name="CmpJakOpo" localSheetId="1">#REF!</definedName>
    <definedName name="CmpJakOpo">#REF!</definedName>
    <definedName name="cn" localSheetId="5" hidden="1">{"'Sheet1'!$L$16"}</definedName>
    <definedName name="cn" localSheetId="3" hidden="1">{"'Sheet1'!$L$16"}</definedName>
    <definedName name="cn" localSheetId="2" hidden="1">{"'Sheet1'!$L$16"}</definedName>
    <definedName name="cn" localSheetId="0" hidden="1">{"'Sheet1'!$L$16"}</definedName>
    <definedName name="cn" localSheetId="1" hidden="1">{"'Sheet1'!$L$16"}</definedName>
    <definedName name="cn" hidden="1">{"'Sheet1'!$L$16"}</definedName>
    <definedName name="cnvert">#N/A</definedName>
    <definedName name="COARSE" localSheetId="0">#REF!</definedName>
    <definedName name="COARSE" localSheetId="1">#REF!</definedName>
    <definedName name="COARSE">#REF!</definedName>
    <definedName name="Coarsesand" localSheetId="0">#REF!</definedName>
    <definedName name="Coarsesand" localSheetId="1">#REF!</definedName>
    <definedName name="Coarsesand">#REF!</definedName>
    <definedName name="coat" localSheetId="0">#REF!</definedName>
    <definedName name="coat" localSheetId="1">#REF!</definedName>
    <definedName name="coat">#REF!</definedName>
    <definedName name="col" localSheetId="0">#REF!</definedName>
    <definedName name="col" localSheetId="1">#REF!</definedName>
    <definedName name="col">#REF!</definedName>
    <definedName name="col___0" localSheetId="0">#REF!</definedName>
    <definedName name="col___0" localSheetId="1">#REF!</definedName>
    <definedName name="col___0">#REF!</definedName>
    <definedName name="col___11" localSheetId="0">#REF!</definedName>
    <definedName name="col___11" localSheetId="1">#REF!</definedName>
    <definedName name="col___11">#REF!</definedName>
    <definedName name="col___12" localSheetId="0">#REF!</definedName>
    <definedName name="col___12" localSheetId="1">#REF!</definedName>
    <definedName name="col___12">#REF!</definedName>
    <definedName name="Columns" localSheetId="0">#REF!</definedName>
    <definedName name="Columns" localSheetId="1">#REF!</definedName>
    <definedName name="Columns">#REF!</definedName>
    <definedName name="COM" localSheetId="0">#REF!</definedName>
    <definedName name="COM" localSheetId="1">#REF!</definedName>
    <definedName name="COM">#REF!</definedName>
    <definedName name="Commission" localSheetId="0">#REF!</definedName>
    <definedName name="Commission" localSheetId="1">#REF!</definedName>
    <definedName name="Commission">#REF!</definedName>
    <definedName name="COMP" localSheetId="0">#REF!</definedName>
    <definedName name="COMP" localSheetId="1">#REF!</definedName>
    <definedName name="COMP">#REF!</definedName>
    <definedName name="Company" localSheetId="0">#REF!</definedName>
    <definedName name="Company" localSheetId="1">#REF!</definedName>
    <definedName name="Company">#REF!</definedName>
    <definedName name="COMPARISON" localSheetId="5">{#N/A,#N/A,FALSE,"mpph1";#N/A,#N/A,FALSE,"mpmseb";#N/A,#N/A,FALSE,"mpph2"}</definedName>
    <definedName name="COMPARISON" localSheetId="3">{#N/A,#N/A,FALSE,"mpph1";#N/A,#N/A,FALSE,"mpmseb";#N/A,#N/A,FALSE,"mpph2"}</definedName>
    <definedName name="COMPARISON" localSheetId="2">{#N/A,#N/A,FALSE,"mpph1";#N/A,#N/A,FALSE,"mpmseb";#N/A,#N/A,FALSE,"mpph2"}</definedName>
    <definedName name="COMPARISON" localSheetId="0">{#N/A,#N/A,FALSE,"mpph1";#N/A,#N/A,FALSE,"mpmseb";#N/A,#N/A,FALSE,"mpph2"}</definedName>
    <definedName name="COMPARISON" localSheetId="1">{#N/A,#N/A,FALSE,"mpph1";#N/A,#N/A,FALSE,"mpmseb";#N/A,#N/A,FALSE,"mpph2"}</definedName>
    <definedName name="COMPARISON">{#N/A,#N/A,FALSE,"mpph1";#N/A,#N/A,FALSE,"mpmseb";#N/A,#N/A,FALSE,"mpph2"}</definedName>
    <definedName name="conc_dens" localSheetId="0">#REF!</definedName>
    <definedName name="conc_dens" localSheetId="1">#REF!</definedName>
    <definedName name="conc_dens">#REF!</definedName>
    <definedName name="conden" localSheetId="0">#REF!</definedName>
    <definedName name="conden" localSheetId="1">#REF!</definedName>
    <definedName name="conden">#REF!</definedName>
    <definedName name="condition" localSheetId="5" hidden="1">{"'장비'!$A$3:$M$12"}</definedName>
    <definedName name="condition" localSheetId="3" hidden="1">{"'장비'!$A$3:$M$12"}</definedName>
    <definedName name="condition" localSheetId="2" hidden="1">{"'장비'!$A$3:$M$12"}</definedName>
    <definedName name="condition" localSheetId="0" hidden="1">{"'장비'!$A$3:$M$12"}</definedName>
    <definedName name="condition" localSheetId="1" hidden="1">{"'장비'!$A$3:$M$12"}</definedName>
    <definedName name="condition" hidden="1">{"'장비'!$A$3:$M$12"}</definedName>
    <definedName name="CONDUIT" localSheetId="0">#REF!</definedName>
    <definedName name="CONDUIT" localSheetId="1">#REF!</definedName>
    <definedName name="CONDUIT">#REF!</definedName>
    <definedName name="CONT" localSheetId="0">#REF!</definedName>
    <definedName name="CONT" localSheetId="1">#REF!</definedName>
    <definedName name="CONT">#REF!</definedName>
    <definedName name="CONT1" localSheetId="0">#REF!</definedName>
    <definedName name="CONT1" localSheetId="1">#REF!</definedName>
    <definedName name="CONT1">#REF!</definedName>
    <definedName name="Convent." localSheetId="0">#REF!</definedName>
    <definedName name="Convent." localSheetId="1">#REF!</definedName>
    <definedName name="Convent.">#REF!</definedName>
    <definedName name="COS" localSheetId="0">#REF!</definedName>
    <definedName name="COS" localSheetId="1">#REF!</definedName>
    <definedName name="COS">#REF!</definedName>
    <definedName name="costcod" localSheetId="0">#REF!</definedName>
    <definedName name="costcod" localSheetId="1">#REF!</definedName>
    <definedName name="costcod">#REF!</definedName>
    <definedName name="costcode" localSheetId="0">#REF!</definedName>
    <definedName name="costcode" localSheetId="1">#REF!</definedName>
    <definedName name="costcode">#REF!</definedName>
    <definedName name="costing" localSheetId="0">#REF!</definedName>
    <definedName name="costing" localSheetId="1">#REF!</definedName>
    <definedName name="costing">#REF!</definedName>
    <definedName name="COU" localSheetId="0">#REF!</definedName>
    <definedName name="COU" localSheetId="1">#REF!</definedName>
    <definedName name="COU">#REF!</definedName>
    <definedName name="COU___0" localSheetId="0">#REF!</definedName>
    <definedName name="COU___0" localSheetId="1">#REF!</definedName>
    <definedName name="COU___0">#REF!</definedName>
    <definedName name="COU___13" localSheetId="0">#REF!</definedName>
    <definedName name="COU___13" localSheetId="1">#REF!</definedName>
    <definedName name="COU___13">#REF!</definedName>
    <definedName name="CPFM" localSheetId="0">#REF!</definedName>
    <definedName name="CPFM" localSheetId="1">#REF!</definedName>
    <definedName name="CPFM">#REF!</definedName>
    <definedName name="CPFS" localSheetId="0">#REF!</definedName>
    <definedName name="CPFS" localSheetId="1">#REF!</definedName>
    <definedName name="CPFS">#REF!</definedName>
    <definedName name="CPLG" localSheetId="0">#REF!</definedName>
    <definedName name="CPLG" localSheetId="1">#REF!</definedName>
    <definedName name="CPLG">#REF!</definedName>
    <definedName name="CPM" localSheetId="0">#REF!</definedName>
    <definedName name="CPM" localSheetId="1">#REF!</definedName>
    <definedName name="CPM">#REF!</definedName>
    <definedName name="CPUMP" localSheetId="0">#REF!</definedName>
    <definedName name="CPUMP" localSheetId="1">#REF!</definedName>
    <definedName name="CPUMP">#REF!</definedName>
    <definedName name="CP새단가" localSheetId="0">#REF!</definedName>
    <definedName name="CP새단가" localSheetId="1">#REF!</definedName>
    <definedName name="CP새단가">#REF!</definedName>
    <definedName name="CRMB60" localSheetId="0">#REF!</definedName>
    <definedName name="CRMB60" localSheetId="1">#REF!</definedName>
    <definedName name="CRMB60">#REF!</definedName>
    <definedName name="CRUSH" localSheetId="0">#REF!</definedName>
    <definedName name="CRUSH" localSheetId="1">#REF!</definedName>
    <definedName name="CRUSH">#REF!</definedName>
    <definedName name="crush_s" localSheetId="0">#REF!</definedName>
    <definedName name="crush_s" localSheetId="1">#REF!</definedName>
    <definedName name="crush_s">#REF!</definedName>
    <definedName name="CRUSH1" localSheetId="0">#REF!</definedName>
    <definedName name="CRUSH1" localSheetId="1">#REF!</definedName>
    <definedName name="CRUSH1">#REF!</definedName>
    <definedName name="CRUSH2" localSheetId="0">#REF!</definedName>
    <definedName name="CRUSH2" localSheetId="1">#REF!</definedName>
    <definedName name="CRUSH2">#REF!</definedName>
    <definedName name="Cs" localSheetId="0">#REF!</definedName>
    <definedName name="Cs" localSheetId="1">#REF!</definedName>
    <definedName name="Cs">#REF!</definedName>
    <definedName name="Cs___0" localSheetId="0">#REF!</definedName>
    <definedName name="Cs___0" localSheetId="1">#REF!</definedName>
    <definedName name="Cs___0">#REF!</definedName>
    <definedName name="Cs___13" localSheetId="0">#REF!</definedName>
    <definedName name="Cs___13" localSheetId="1">#REF!</definedName>
    <definedName name="Cs___13">#REF!</definedName>
    <definedName name="CSAND" localSheetId="0">#REF!</definedName>
    <definedName name="CSAND" localSheetId="1">#REF!</definedName>
    <definedName name="CSAND">#REF!</definedName>
    <definedName name="CSCP" localSheetId="0">#REF!</definedName>
    <definedName name="CSCP" localSheetId="1">#REF!</definedName>
    <definedName name="CSCP">#REF!</definedName>
    <definedName name="CSFP" localSheetId="0">#REF!</definedName>
    <definedName name="CSFP" localSheetId="1">#REF!</definedName>
    <definedName name="CSFP">#REF!</definedName>
    <definedName name="CSPREAD" localSheetId="0">#REF!</definedName>
    <definedName name="CSPREAD" localSheetId="1">#REF!</definedName>
    <definedName name="CSPREAD">#REF!</definedName>
    <definedName name="CSWP" localSheetId="0">#REF!</definedName>
    <definedName name="CSWP" localSheetId="1">#REF!</definedName>
    <definedName name="CSWP">#REF!</definedName>
    <definedName name="CTIP10" localSheetId="0">#REF!</definedName>
    <definedName name="CTIP10" localSheetId="1">#REF!</definedName>
    <definedName name="CTIP10">#REF!</definedName>
    <definedName name="CTIP20" localSheetId="0">#REF!</definedName>
    <definedName name="CTIP20" localSheetId="1">#REF!</definedName>
    <definedName name="CTIP20">#REF!</definedName>
    <definedName name="CTM" localSheetId="0">#REF!</definedName>
    <definedName name="CTM" localSheetId="1">#REF!</definedName>
    <definedName name="CTM">#REF!</definedName>
    <definedName name="CTROL" localSheetId="0">#REF!</definedName>
    <definedName name="CTROL" localSheetId="1">#REF!</definedName>
    <definedName name="CTROL">#REF!</definedName>
    <definedName name="cu0" localSheetId="0">#REF!</definedName>
    <definedName name="cu0" localSheetId="1">#REF!</definedName>
    <definedName name="cu0">#REF!</definedName>
    <definedName name="cu10.3" localSheetId="0">#REF!</definedName>
    <definedName name="cu10.3" localSheetId="1">#REF!</definedName>
    <definedName name="cu10.3">#REF!</definedName>
    <definedName name="cu11.3" localSheetId="0">#REF!</definedName>
    <definedName name="cu11.3" localSheetId="1">#REF!</definedName>
    <definedName name="cu11.3">#REF!</definedName>
    <definedName name="cu12.3" localSheetId="0">#REF!</definedName>
    <definedName name="cu12.3" localSheetId="1">#REF!</definedName>
    <definedName name="cu12.3">#REF!</definedName>
    <definedName name="cu13.3" localSheetId="0">#REF!</definedName>
    <definedName name="cu13.3" localSheetId="1">#REF!</definedName>
    <definedName name="cu13.3">#REF!</definedName>
    <definedName name="cu14.3" localSheetId="0">#REF!</definedName>
    <definedName name="cu14.3" localSheetId="1">#REF!</definedName>
    <definedName name="cu14.3">#REF!</definedName>
    <definedName name="cu15.3" localSheetId="0">#REF!</definedName>
    <definedName name="cu15.3" localSheetId="1">#REF!</definedName>
    <definedName name="cu15.3">#REF!</definedName>
    <definedName name="cu16.3" localSheetId="0">#REF!</definedName>
    <definedName name="cu16.3" localSheetId="1">#REF!</definedName>
    <definedName name="cu16.3">#REF!</definedName>
    <definedName name="cu17.3" localSheetId="0">#REF!</definedName>
    <definedName name="cu17.3" localSheetId="1">#REF!</definedName>
    <definedName name="cu17.3">#REF!</definedName>
    <definedName name="cu18.3" localSheetId="0">#REF!</definedName>
    <definedName name="cu18.3" localSheetId="1">#REF!</definedName>
    <definedName name="cu18.3">#REF!</definedName>
    <definedName name="cu19.3" localSheetId="0">#REF!</definedName>
    <definedName name="cu19.3" localSheetId="1">#REF!</definedName>
    <definedName name="cu19.3">#REF!</definedName>
    <definedName name="cu20.3" localSheetId="0">#REF!</definedName>
    <definedName name="cu20.3" localSheetId="1">#REF!</definedName>
    <definedName name="cu20.3">#REF!</definedName>
    <definedName name="cu3.3" localSheetId="0">#REF!</definedName>
    <definedName name="cu3.3" localSheetId="1">#REF!</definedName>
    <definedName name="cu3.3">#REF!</definedName>
    <definedName name="cu4.3" localSheetId="0">#REF!</definedName>
    <definedName name="cu4.3" localSheetId="1">#REF!</definedName>
    <definedName name="cu4.3">#REF!</definedName>
    <definedName name="cu5.3" localSheetId="0">#REF!</definedName>
    <definedName name="cu5.3" localSheetId="1">#REF!</definedName>
    <definedName name="cu5.3">#REF!</definedName>
    <definedName name="cu6.3" localSheetId="0">#REF!</definedName>
    <definedName name="cu6.3" localSheetId="1">#REF!</definedName>
    <definedName name="cu6.3">#REF!</definedName>
    <definedName name="cu7.3" localSheetId="0">#REF!</definedName>
    <definedName name="cu7.3" localSheetId="1">#REF!</definedName>
    <definedName name="cu7.3">#REF!</definedName>
    <definedName name="cu8.3" localSheetId="0">#REF!</definedName>
    <definedName name="cu8.3" localSheetId="1">#REF!</definedName>
    <definedName name="cu8.3">#REF!</definedName>
    <definedName name="cu9.3" localSheetId="0">#REF!</definedName>
    <definedName name="cu9.3" localSheetId="1">#REF!</definedName>
    <definedName name="cu9.3">#REF!</definedName>
    <definedName name="cummeas_may1006" localSheetId="0">#REF!</definedName>
    <definedName name="cummeas_may1006" localSheetId="1">#REF!</definedName>
    <definedName name="cummeas_may1006">#REF!</definedName>
    <definedName name="cummeas_up_to_mar" localSheetId="0">#REF!</definedName>
    <definedName name="cummeas_up_to_mar" localSheetId="1">#REF!</definedName>
    <definedName name="cummeas_up_to_mar">#REF!</definedName>
    <definedName name="current1" localSheetId="0">#REF!</definedName>
    <definedName name="current1" localSheetId="1">#REF!</definedName>
    <definedName name="current1">#REF!</definedName>
    <definedName name="current2" localSheetId="0">#REF!</definedName>
    <definedName name="current2" localSheetId="1">#REF!</definedName>
    <definedName name="current2">#REF!</definedName>
    <definedName name="current3" localSheetId="0">#REF!</definedName>
    <definedName name="current3" localSheetId="1">#REF!</definedName>
    <definedName name="current3">#REF!</definedName>
    <definedName name="current4" localSheetId="0">#REF!</definedName>
    <definedName name="current4" localSheetId="1">#REF!</definedName>
    <definedName name="current4">#REF!</definedName>
    <definedName name="current5" localSheetId="0">#REF!</definedName>
    <definedName name="current5" localSheetId="1">#REF!</definedName>
    <definedName name="current5">#REF!</definedName>
    <definedName name="cutstone" localSheetId="0">#REF!</definedName>
    <definedName name="cutstone" localSheetId="1">#REF!</definedName>
    <definedName name="cutstone">#REF!</definedName>
    <definedName name="cvr" localSheetId="0">#REF!</definedName>
    <definedName name="cvr" localSheetId="1">#REF!</definedName>
    <definedName name="cvr">#REF!</definedName>
    <definedName name="cvrheel" localSheetId="0">#REF!</definedName>
    <definedName name="cvrheel" localSheetId="1">#REF!</definedName>
    <definedName name="cvrheel">#REF!</definedName>
    <definedName name="CVROL" localSheetId="0">#REF!</definedName>
    <definedName name="CVROL" localSheetId="1">#REF!</definedName>
    <definedName name="CVROL">#REF!</definedName>
    <definedName name="cvrtoe" localSheetId="0">#REF!</definedName>
    <definedName name="cvrtoe" localSheetId="1">#REF!</definedName>
    <definedName name="cvrtoe">#REF!</definedName>
    <definedName name="cw">20</definedName>
    <definedName name="CWMM" localSheetId="0">#REF!</definedName>
    <definedName name="CWMM" localSheetId="1">#REF!</definedName>
    <definedName name="CWMM">#REF!</definedName>
    <definedName name="czvnzcvnz" localSheetId="0">#REF!</definedName>
    <definedName name="czvnzcvnz" localSheetId="1">#REF!</definedName>
    <definedName name="czvnzcvnz">#REF!</definedName>
    <definedName name="d" localSheetId="0">#REF!</definedName>
    <definedName name="d" localSheetId="1">#REF!</definedName>
    <definedName name="d">#REF!</definedName>
    <definedName name="D.L.R.B.___Km.8.395_of_Left_Main_Canal" localSheetId="0">#REF!</definedName>
    <definedName name="D.L.R.B.___Km.8.395_of_Left_Main_Canal" localSheetId="1">#REF!</definedName>
    <definedName name="D.L.R.B.___Km.8.395_of_Left_Main_Canal">#REF!</definedName>
    <definedName name="D_" localSheetId="0">#REF!</definedName>
    <definedName name="D_" localSheetId="1">#REF!</definedName>
    <definedName name="D_">#REF!</definedName>
    <definedName name="d___0" localSheetId="0">#REF!</definedName>
    <definedName name="d___0" localSheetId="1">#REF!</definedName>
    <definedName name="d___0">#REF!</definedName>
    <definedName name="d___13" localSheetId="0">#REF!</definedName>
    <definedName name="d___13" localSheetId="1">#REF!</definedName>
    <definedName name="d___13">#REF!</definedName>
    <definedName name="d_jp" localSheetId="5" hidden="1">{"'Sheet1'!$A$4386:$N$4591"}</definedName>
    <definedName name="d_jp" localSheetId="3" hidden="1">{"'Sheet1'!$A$4386:$N$4591"}</definedName>
    <definedName name="d_jp" localSheetId="2" hidden="1">{"'Sheet1'!$A$4386:$N$4591"}</definedName>
    <definedName name="d_jp" localSheetId="0" hidden="1">{"'Sheet1'!$A$4386:$N$4591"}</definedName>
    <definedName name="d_jp" localSheetId="1" hidden="1">{"'Sheet1'!$A$4386:$N$4591"}</definedName>
    <definedName name="d_jp" hidden="1">{"'Sheet1'!$A$4386:$N$4591"}</definedName>
    <definedName name="D65536A1" localSheetId="0">#REF!</definedName>
    <definedName name="D65536A1" localSheetId="1">#REF!</definedName>
    <definedName name="D65536A1">#REF!</definedName>
    <definedName name="DAGG" localSheetId="0">#REF!</definedName>
    <definedName name="DAGG" localSheetId="1">#REF!</definedName>
    <definedName name="DAGG">#REF!</definedName>
    <definedName name="dara" localSheetId="0">#REF!</definedName>
    <definedName name="dara" localSheetId="1">#REF!</definedName>
    <definedName name="dara">#REF!</definedName>
    <definedName name="DaRWk1" localSheetId="0">#REF!</definedName>
    <definedName name="DaRWk1" localSheetId="1">#REF!</definedName>
    <definedName name="DaRWk1">#REF!</definedName>
    <definedName name="DaRWk10" localSheetId="0">#REF!</definedName>
    <definedName name="DaRWk10" localSheetId="1">#REF!</definedName>
    <definedName name="DaRWk10">#REF!</definedName>
    <definedName name="DaRWk11" localSheetId="0">#REF!</definedName>
    <definedName name="DaRWk11" localSheetId="1">#REF!</definedName>
    <definedName name="DaRWk11">#REF!</definedName>
    <definedName name="DaRWk12" localSheetId="0">#REF!</definedName>
    <definedName name="DaRWk12" localSheetId="1">#REF!</definedName>
    <definedName name="DaRWk12">#REF!</definedName>
    <definedName name="DaRWk2" localSheetId="0">#REF!</definedName>
    <definedName name="DaRWk2" localSheetId="1">#REF!</definedName>
    <definedName name="DaRWk2">#REF!</definedName>
    <definedName name="DaRWk3" localSheetId="0">#REF!</definedName>
    <definedName name="DaRWk3" localSheetId="1">#REF!</definedName>
    <definedName name="DaRWk3">#REF!</definedName>
    <definedName name="DaRWk4" localSheetId="0">#REF!</definedName>
    <definedName name="DaRWk4" localSheetId="1">#REF!</definedName>
    <definedName name="DaRWk4">#REF!</definedName>
    <definedName name="DaRWk5" localSheetId="0">#REF!</definedName>
    <definedName name="DaRWk5" localSheetId="1">#REF!</definedName>
    <definedName name="DaRWk5">#REF!</definedName>
    <definedName name="DaRWk6" localSheetId="0">#REF!</definedName>
    <definedName name="DaRWk6" localSheetId="1">#REF!</definedName>
    <definedName name="DaRWk6">#REF!</definedName>
    <definedName name="DaRWk8" localSheetId="0">#REF!</definedName>
    <definedName name="DaRWk8" localSheetId="1">#REF!</definedName>
    <definedName name="DaRWk8">#REF!</definedName>
    <definedName name="DaRwk9" localSheetId="0">#REF!</definedName>
    <definedName name="DaRwk9" localSheetId="1">#REF!</definedName>
    <definedName name="DaRwk9">#REF!</definedName>
    <definedName name="dasdfds" localSheetId="0">#REF!</definedName>
    <definedName name="dasdfds" localSheetId="1">#REF!</definedName>
    <definedName name="dasdfds">#REF!</definedName>
    <definedName name="DASP" localSheetId="0">#REF!</definedName>
    <definedName name="DASP" localSheetId="1">#REF!</definedName>
    <definedName name="DASP">#REF!</definedName>
    <definedName name="data" localSheetId="0">#REF!</definedName>
    <definedName name="data" localSheetId="1">#REF!</definedName>
    <definedName name="data">#REF!</definedName>
    <definedName name="DATA1" localSheetId="0">#REF!</definedName>
    <definedName name="DATA1" localSheetId="1">#REF!</definedName>
    <definedName name="DATA1">#REF!</definedName>
    <definedName name="data2" localSheetId="0">#REF!</definedName>
    <definedName name="data2" localSheetId="1">#REF!</definedName>
    <definedName name="data2">#REF!</definedName>
    <definedName name="_xlnm.Database" localSheetId="0">#REF!</definedName>
    <definedName name="_xlnm.Database" localSheetId="1">#REF!</definedName>
    <definedName name="_xlnm.Database">#REF!</definedName>
    <definedName name="datalist" localSheetId="0">#REF!</definedName>
    <definedName name="datalist" localSheetId="1">#REF!</definedName>
    <definedName name="datalist">#REF!</definedName>
    <definedName name="Datum" localSheetId="0">#REF!</definedName>
    <definedName name="Datum" localSheetId="1">#REF!</definedName>
    <definedName name="Datum">#REF!</definedName>
    <definedName name="DaWk7" localSheetId="0">#REF!</definedName>
    <definedName name="DaWk7" localSheetId="1">#REF!</definedName>
    <definedName name="DaWk7">#REF!</definedName>
    <definedName name="db" localSheetId="0">#REF!</definedName>
    <definedName name="db" localSheetId="1">#REF!</definedName>
    <definedName name="db">#REF!</definedName>
    <definedName name="db___0" localSheetId="0">#REF!</definedName>
    <definedName name="db___0" localSheetId="1">#REF!</definedName>
    <definedName name="db___0">#REF!</definedName>
    <definedName name="db___13" localSheetId="0">#REF!</definedName>
    <definedName name="db___13" localSheetId="1">#REF!</definedName>
    <definedName name="db___13">#REF!</definedName>
    <definedName name="DBIT" localSheetId="0">#REF!</definedName>
    <definedName name="DBIT" localSheetId="1">#REF!</definedName>
    <definedName name="DBIT">#REF!</definedName>
    <definedName name="dbrwk1" localSheetId="0">#REF!</definedName>
    <definedName name="dbrwk1" localSheetId="1">#REF!</definedName>
    <definedName name="dbrwk1">#REF!</definedName>
    <definedName name="dbrwk10" localSheetId="0">#REF!</definedName>
    <definedName name="dbrwk10" localSheetId="1">#REF!</definedName>
    <definedName name="dbrwk10">#REF!</definedName>
    <definedName name="dbrwk11" localSheetId="0">#REF!</definedName>
    <definedName name="dbrwk11" localSheetId="1">#REF!</definedName>
    <definedName name="dbrwk11">#REF!</definedName>
    <definedName name="dbrwk12" localSheetId="0">#REF!</definedName>
    <definedName name="dbrwk12" localSheetId="1">#REF!</definedName>
    <definedName name="dbrwk12">#REF!</definedName>
    <definedName name="dbrwk2" localSheetId="0">#REF!</definedName>
    <definedName name="dbrwk2" localSheetId="1">#REF!</definedName>
    <definedName name="dbrwk2">#REF!</definedName>
    <definedName name="dbrwk3" localSheetId="0">#REF!</definedName>
    <definedName name="dbrwk3" localSheetId="1">#REF!</definedName>
    <definedName name="dbrwk3">#REF!</definedName>
    <definedName name="dbrwk4" localSheetId="0">#REF!</definedName>
    <definedName name="dbrwk4" localSheetId="1">#REF!</definedName>
    <definedName name="dbrwk4">#REF!</definedName>
    <definedName name="dbrwk5" localSheetId="0">#REF!</definedName>
    <definedName name="dbrwk5" localSheetId="1">#REF!</definedName>
    <definedName name="dbrwk5">#REF!</definedName>
    <definedName name="dbrwk6" localSheetId="0">#REF!</definedName>
    <definedName name="dbrwk6" localSheetId="1">#REF!</definedName>
    <definedName name="dbrwk6">#REF!</definedName>
    <definedName name="dbrwk7" localSheetId="0">#REF!</definedName>
    <definedName name="dbrwk7" localSheetId="1">#REF!</definedName>
    <definedName name="dbrwk7">#REF!</definedName>
    <definedName name="dbrwk8" localSheetId="0">#REF!</definedName>
    <definedName name="dbrwk8" localSheetId="1">#REF!</definedName>
    <definedName name="dbrwk8">#REF!</definedName>
    <definedName name="dbrwk9" localSheetId="0">#REF!</definedName>
    <definedName name="dbrwk9" localSheetId="1">#REF!</definedName>
    <definedName name="dbrwk9">#REF!</definedName>
    <definedName name="dbssb" localSheetId="0">#REF!</definedName>
    <definedName name="dbssb" localSheetId="1">#REF!</definedName>
    <definedName name="dbssb">#REF!</definedName>
    <definedName name="dceff" localSheetId="0">#REF!</definedName>
    <definedName name="dceff" localSheetId="1">#REF!</definedName>
    <definedName name="dceff">#REF!</definedName>
    <definedName name="DCOARSE" localSheetId="0">#REF!</definedName>
    <definedName name="DCOARSE" localSheetId="1">#REF!</definedName>
    <definedName name="DCOARSE">#REF!</definedName>
    <definedName name="dcrw" localSheetId="0">#REF!</definedName>
    <definedName name="dcrw" localSheetId="1">#REF!</definedName>
    <definedName name="dcrw">#REF!</definedName>
    <definedName name="dcrwk1" localSheetId="0">#REF!</definedName>
    <definedName name="dcrwk1" localSheetId="1">#REF!</definedName>
    <definedName name="dcrwk1">#REF!</definedName>
    <definedName name="dcrwk10" localSheetId="0">#REF!</definedName>
    <definedName name="dcrwk10" localSheetId="1">#REF!</definedName>
    <definedName name="dcrwk10">#REF!</definedName>
    <definedName name="dcrwk11" localSheetId="0">#REF!</definedName>
    <definedName name="dcrwk11" localSheetId="1">#REF!</definedName>
    <definedName name="dcrwk11">#REF!</definedName>
    <definedName name="dcrwk12" localSheetId="0">#REF!</definedName>
    <definedName name="dcrwk12" localSheetId="1">#REF!</definedName>
    <definedName name="dcrwk12">#REF!</definedName>
    <definedName name="dcrwk2" localSheetId="0">#REF!</definedName>
    <definedName name="dcrwk2" localSheetId="1">#REF!</definedName>
    <definedName name="dcrwk2">#REF!</definedName>
    <definedName name="dcrwk3" localSheetId="0">#REF!</definedName>
    <definedName name="dcrwk3" localSheetId="1">#REF!</definedName>
    <definedName name="dcrwk3">#REF!</definedName>
    <definedName name="dcrwk4" localSheetId="0">#REF!</definedName>
    <definedName name="dcrwk4" localSheetId="1">#REF!</definedName>
    <definedName name="dcrwk4">#REF!</definedName>
    <definedName name="dcrwk5" localSheetId="0">#REF!</definedName>
    <definedName name="dcrwk5" localSheetId="1">#REF!</definedName>
    <definedName name="dcrwk5">#REF!</definedName>
    <definedName name="dcrwk6" localSheetId="0">#REF!</definedName>
    <definedName name="dcrwk6" localSheetId="1">#REF!</definedName>
    <definedName name="dcrwk6">#REF!</definedName>
    <definedName name="dcrwk7" localSheetId="0">#REF!</definedName>
    <definedName name="dcrwk7" localSheetId="1">#REF!</definedName>
    <definedName name="dcrwk7">#REF!</definedName>
    <definedName name="dcrwk8" localSheetId="0">#REF!</definedName>
    <definedName name="dcrwk8" localSheetId="1">#REF!</definedName>
    <definedName name="dcrwk8">#REF!</definedName>
    <definedName name="dcrwk9" localSheetId="0">#REF!</definedName>
    <definedName name="dcrwk9" localSheetId="1">#REF!</definedName>
    <definedName name="dcrwk9">#REF!</definedName>
    <definedName name="DCSAND" localSheetId="0">#REF!</definedName>
    <definedName name="DCSAND" localSheetId="1">#REF!</definedName>
    <definedName name="DCSAND">#REF!</definedName>
    <definedName name="DDD" localSheetId="0">#REF!</definedName>
    <definedName name="DDD" localSheetId="1">#REF!</definedName>
    <definedName name="DDD">#REF!</definedName>
    <definedName name="DDDD" localSheetId="5" hidden="1">{"form-D1",#N/A,FALSE,"FORM-D1";"form-D1_amt",#N/A,FALSE,"FORM-D1"}</definedName>
    <definedName name="DDDD" localSheetId="3" hidden="1">{"form-D1",#N/A,FALSE,"FORM-D1";"form-D1_amt",#N/A,FALSE,"FORM-D1"}</definedName>
    <definedName name="DDDD" localSheetId="2" hidden="1">{"form-D1",#N/A,FALSE,"FORM-D1";"form-D1_amt",#N/A,FALSE,"FORM-D1"}</definedName>
    <definedName name="DDDD" localSheetId="0" hidden="1">{"form-D1",#N/A,FALSE,"FORM-D1";"form-D1_amt",#N/A,FALSE,"FORM-D1"}</definedName>
    <definedName name="DDDD" localSheetId="1" hidden="1">{"form-D1",#N/A,FALSE,"FORM-D1";"form-D1_amt",#N/A,FALSE,"FORM-D1"}</definedName>
    <definedName name="DDDD" hidden="1">{"form-D1",#N/A,FALSE,"FORM-D1";"form-D1_amt",#N/A,FALSE,"FORM-D1"}</definedName>
    <definedName name="de" localSheetId="5" hidden="1">{"form-D1",#N/A,FALSE,"FORM-D1";"form-D1_amt",#N/A,FALSE,"FORM-D1"}</definedName>
    <definedName name="de" localSheetId="3" hidden="1">{"form-D1",#N/A,FALSE,"FORM-D1";"form-D1_amt",#N/A,FALSE,"FORM-D1"}</definedName>
    <definedName name="de" localSheetId="2" hidden="1">{"form-D1",#N/A,FALSE,"FORM-D1";"form-D1_amt",#N/A,FALSE,"FORM-D1"}</definedName>
    <definedName name="de" localSheetId="0" hidden="1">{"form-D1",#N/A,FALSE,"FORM-D1";"form-D1_amt",#N/A,FALSE,"FORM-D1"}</definedName>
    <definedName name="de" localSheetId="1" hidden="1">{"form-D1",#N/A,FALSE,"FORM-D1";"form-D1_amt",#N/A,FALSE,"FORM-D1"}</definedName>
    <definedName name="de" hidden="1">{"form-D1",#N/A,FALSE,"FORM-D1";"form-D1_amt",#N/A,FALSE,"FORM-D1"}</definedName>
    <definedName name="Deck_hh" localSheetId="0">#REF!</definedName>
    <definedName name="Deck_hh" localSheetId="1">#REF!</definedName>
    <definedName name="Deck_hh">#REF!</definedName>
    <definedName name="Deck_hv" localSheetId="0">#REF!</definedName>
    <definedName name="Deck_hv" localSheetId="1">#REF!</definedName>
    <definedName name="Deck_hv">#REF!</definedName>
    <definedName name="DEL" localSheetId="0">#REF!</definedName>
    <definedName name="DEL" localSheetId="1">#REF!</definedName>
    <definedName name="DEL">#REF!</definedName>
    <definedName name="DelDC" localSheetId="0">#REF!</definedName>
    <definedName name="DelDC" localSheetId="1">#REF!</definedName>
    <definedName name="DelDC">#REF!</definedName>
    <definedName name="DelDm" localSheetId="0">#REF!</definedName>
    <definedName name="DelDm" localSheetId="1">#REF!</definedName>
    <definedName name="DelDm">#REF!</definedName>
    <definedName name="Delivery" localSheetId="0">#REF!</definedName>
    <definedName name="Delivery" localSheetId="1">#REF!</definedName>
    <definedName name="Delivery">#REF!</definedName>
    <definedName name="delta" localSheetId="0">#REF!</definedName>
    <definedName name="delta" localSheetId="1">#REF!</definedName>
    <definedName name="delta">#REF!</definedName>
    <definedName name="DELTA20" localSheetId="0">#REF!</definedName>
    <definedName name="DELTA20" localSheetId="1">#REF!</definedName>
    <definedName name="DELTA20">#REF!</definedName>
    <definedName name="DELTA20___0" localSheetId="0">#REF!</definedName>
    <definedName name="DELTA20___0" localSheetId="1">#REF!</definedName>
    <definedName name="DELTA20___0">#REF!</definedName>
    <definedName name="DELTA20___13" localSheetId="0">#REF!</definedName>
    <definedName name="DELTA20___13" localSheetId="1">#REF!</definedName>
    <definedName name="DELTA20___13">#REF!</definedName>
    <definedName name="DelType" localSheetId="0">#REF!</definedName>
    <definedName name="DelType" localSheetId="1">#REF!</definedName>
    <definedName name="DelType">#REF!</definedName>
    <definedName name="Density" localSheetId="0">#REF!</definedName>
    <definedName name="Density" localSheetId="1">#REF!</definedName>
    <definedName name="Density">#REF!</definedName>
    <definedName name="depth" localSheetId="0">#REF!</definedName>
    <definedName name="depth" localSheetId="1">#REF!</definedName>
    <definedName name="depth">#REF!</definedName>
    <definedName name="deptLookup" localSheetId="0">#REF!</definedName>
    <definedName name="deptLookup" localSheetId="1">#REF!</definedName>
    <definedName name="deptLookup">#REF!</definedName>
    <definedName name="des" localSheetId="0">#REF!</definedName>
    <definedName name="des" localSheetId="1">#REF!</definedName>
    <definedName name="des">#REF!</definedName>
    <definedName name="designed" localSheetId="0">#REF!</definedName>
    <definedName name="designed" localSheetId="1">#REF!</definedName>
    <definedName name="designed">#REF!</definedName>
    <definedName name="Detest_10000" localSheetId="0">#REF!</definedName>
    <definedName name="Detest_10000" localSheetId="1">#REF!</definedName>
    <definedName name="Detest_10000">#REF!</definedName>
    <definedName name="Detest_1LL_12" localSheetId="0">#REF!</definedName>
    <definedName name="Detest_1LL_12" localSheetId="1">#REF!</definedName>
    <definedName name="Detest_1LL_12">#REF!</definedName>
    <definedName name="Detest_1LL_7.5" localSheetId="0">#REF!</definedName>
    <definedName name="Detest_1LL_7.5" localSheetId="1">#REF!</definedName>
    <definedName name="Detest_1LL_7.5">#REF!</definedName>
    <definedName name="Detest_30000" localSheetId="0">#REF!</definedName>
    <definedName name="Detest_30000" localSheetId="1">#REF!</definedName>
    <definedName name="Detest_30000">#REF!</definedName>
    <definedName name="Detest_60000" localSheetId="0">#REF!</definedName>
    <definedName name="Detest_60000" localSheetId="1">#REF!</definedName>
    <definedName name="Detest_60000">#REF!</definedName>
    <definedName name="df" localSheetId="0">#REF!</definedName>
    <definedName name="df" localSheetId="1">#REF!</definedName>
    <definedName name="df">#REF!</definedName>
    <definedName name="dfaf" localSheetId="5" hidden="1">{"'장비'!$A$3:$M$12"}</definedName>
    <definedName name="dfaf" localSheetId="3" hidden="1">{"'장비'!$A$3:$M$12"}</definedName>
    <definedName name="dfaf" localSheetId="2" hidden="1">{"'장비'!$A$3:$M$12"}</definedName>
    <definedName name="dfaf" localSheetId="0" hidden="1">{"'장비'!$A$3:$M$12"}</definedName>
    <definedName name="dfaf" localSheetId="1" hidden="1">{"'장비'!$A$3:$M$12"}</definedName>
    <definedName name="dfaf" hidden="1">{"'장비'!$A$3:$M$12"}</definedName>
    <definedName name="dfdfs" localSheetId="5" hidden="1">{"'Sheet1'!$A$4386:$N$4591"}</definedName>
    <definedName name="dfdfs" localSheetId="3" hidden="1">{"'Sheet1'!$A$4386:$N$4591"}</definedName>
    <definedName name="dfdfs" localSheetId="2" hidden="1">{"'Sheet1'!$A$4386:$N$4591"}</definedName>
    <definedName name="dfdfs" localSheetId="0" hidden="1">{"'Sheet1'!$A$4386:$N$4591"}</definedName>
    <definedName name="dfdfs" localSheetId="1" hidden="1">{"'Sheet1'!$A$4386:$N$4591"}</definedName>
    <definedName name="dfdfs" hidden="1">{"'Sheet1'!$A$4386:$N$4591"}</definedName>
    <definedName name="dfgddz" localSheetId="0">#REF!</definedName>
    <definedName name="dfgddz" localSheetId="1">#REF!</definedName>
    <definedName name="dfgddz">#REF!</definedName>
    <definedName name="dfghs" localSheetId="0">#REF!</definedName>
    <definedName name="dfghs" localSheetId="1">#REF!</definedName>
    <definedName name="dfghs">#REF!</definedName>
    <definedName name="dfsdfafd" localSheetId="0">#REF!</definedName>
    <definedName name="dfsdfafd" localSheetId="1">#REF!</definedName>
    <definedName name="dfsdfafd">#REF!</definedName>
    <definedName name="dg" localSheetId="0" hidden="1">#REF!</definedName>
    <definedName name="dg" localSheetId="1" hidden="1">#REF!</definedName>
    <definedName name="dg" hidden="1">#REF!</definedName>
    <definedName name="DGSB" localSheetId="0">#REF!</definedName>
    <definedName name="DGSB" localSheetId="1">#REF!</definedName>
    <definedName name="DGSB">#REF!</definedName>
    <definedName name="DHROCK" localSheetId="0">#REF!</definedName>
    <definedName name="DHROCK" localSheetId="1">#REF!</definedName>
    <definedName name="DHROCK">#REF!</definedName>
    <definedName name="DHTML" localSheetId="5" hidden="1">{"'Sheet1'!$A$4386:$N$4591"}</definedName>
    <definedName name="DHTML" localSheetId="3" hidden="1">{"'Sheet1'!$A$4386:$N$4591"}</definedName>
    <definedName name="DHTML" localSheetId="2" hidden="1">{"'Sheet1'!$A$4386:$N$4591"}</definedName>
    <definedName name="DHTML" localSheetId="0" hidden="1">{"'Sheet1'!$A$4386:$N$4591"}</definedName>
    <definedName name="DHTML" localSheetId="1" hidden="1">{"'Sheet1'!$A$4386:$N$4591"}</definedName>
    <definedName name="DHTML" hidden="1">{"'Sheet1'!$A$4386:$N$4591"}</definedName>
    <definedName name="Di" localSheetId="0">#REF!</definedName>
    <definedName name="Di" localSheetId="1">#REF!</definedName>
    <definedName name="Di">#REF!</definedName>
    <definedName name="DIA" localSheetId="0">#REF!</definedName>
    <definedName name="DIA" localSheetId="1">#REF!</definedName>
    <definedName name="DIA">#REF!</definedName>
    <definedName name="diameter" localSheetId="0">#REF!</definedName>
    <definedName name="diameter" localSheetId="1">#REF!</definedName>
    <definedName name="diameter">#REF!</definedName>
    <definedName name="diaphragm" localSheetId="0">#REF!</definedName>
    <definedName name="diaphragm" localSheetId="1">#REF!</definedName>
    <definedName name="diaphragm">#REF!</definedName>
    <definedName name="DIns" localSheetId="0">#REF!</definedName>
    <definedName name="DIns" localSheetId="1">#REF!</definedName>
    <definedName name="DIns">#REF!</definedName>
    <definedName name="djfgjhdh" localSheetId="0">#REF!</definedName>
    <definedName name="djfgjhdh" localSheetId="1">#REF!</definedName>
    <definedName name="djfgjhdh">#REF!</definedName>
    <definedName name="dk" localSheetId="0">#REF!</definedName>
    <definedName name="dk" localSheetId="1">#REF!</definedName>
    <definedName name="dk">#REF!</definedName>
    <definedName name="dl" localSheetId="0">#REF!</definedName>
    <definedName name="dl" localSheetId="1">#REF!</definedName>
    <definedName name="dl">#REF!</definedName>
    <definedName name="dl___0" localSheetId="0">#REF!</definedName>
    <definedName name="dl___0" localSheetId="1">#REF!</definedName>
    <definedName name="dl___0">#REF!</definedName>
    <definedName name="dl___13" localSheetId="0">#REF!</definedName>
    <definedName name="dl___13" localSheetId="1">#REF!</definedName>
    <definedName name="dl___13">#REF!</definedName>
    <definedName name="dlq">#N/A</definedName>
    <definedName name="dlqckf2">#N/A</definedName>
    <definedName name="DMUR" localSheetId="0">#REF!</definedName>
    <definedName name="DMUR" localSheetId="1">#REF!</definedName>
    <definedName name="DMUR">#REF!</definedName>
    <definedName name="Do" localSheetId="0">#REF!</definedName>
    <definedName name="Do" localSheetId="1">#REF!</definedName>
    <definedName name="Do">#REF!</definedName>
    <definedName name="docu" localSheetId="0">#REF!</definedName>
    <definedName name="docu" localSheetId="1">#REF!</definedName>
    <definedName name="docu">#REF!</definedName>
    <definedName name="DOW_CORNING_789_SILICONE_SEALANT" localSheetId="0">#REF!</definedName>
    <definedName name="DOW_CORNING_789_SILICONE_SEALANT" localSheetId="1">#REF!</definedName>
    <definedName name="DOW_CORNING_789_SILICONE_SEALANT">#REF!</definedName>
    <definedName name="DOZ" localSheetId="0">#REF!</definedName>
    <definedName name="DOZ" localSheetId="1">#REF!</definedName>
    <definedName name="DOZ">#REF!</definedName>
    <definedName name="dq" localSheetId="0">#REF!</definedName>
    <definedName name="dq" localSheetId="1">#REF!</definedName>
    <definedName name="dq">#REF!</definedName>
    <definedName name="drain_trap" localSheetId="0">#REF!</definedName>
    <definedName name="drain_trap" localSheetId="1">#REF!</definedName>
    <definedName name="drain_trap">#REF!</definedName>
    <definedName name="DRES" localSheetId="0">#REF!</definedName>
    <definedName name="DRES" localSheetId="1">#REF!</definedName>
    <definedName name="DRES">#REF!</definedName>
    <definedName name="DRILL" localSheetId="0">#REF!</definedName>
    <definedName name="DRILL" localSheetId="1">#REF!</definedName>
    <definedName name="DRILL">#REF!</definedName>
    <definedName name="DRIV" localSheetId="0">#REF!</definedName>
    <definedName name="DRIV" localSheetId="1">#REF!</definedName>
    <definedName name="DRIV">#REF!</definedName>
    <definedName name="DROCK" localSheetId="0">#REF!</definedName>
    <definedName name="DROCK" localSheetId="1">#REF!</definedName>
    <definedName name="DROCK">#REF!</definedName>
    <definedName name="ds">#N/A</definedName>
    <definedName name="Ds___0" localSheetId="0">#REF!</definedName>
    <definedName name="Ds___0" localSheetId="1">#REF!</definedName>
    <definedName name="Ds___0">#REF!</definedName>
    <definedName name="Ds___13" localSheetId="0">#REF!</definedName>
    <definedName name="Ds___13" localSheetId="1">#REF!</definedName>
    <definedName name="Ds___13">#REF!</definedName>
    <definedName name="DSAND" localSheetId="0">#REF!</definedName>
    <definedName name="DSAND" localSheetId="1">#REF!</definedName>
    <definedName name="DSAND">#REF!</definedName>
    <definedName name="dsgdf" localSheetId="0">#REF!</definedName>
    <definedName name="dsgdf" localSheetId="1">#REF!</definedName>
    <definedName name="dsgdf">#REF!</definedName>
    <definedName name="DSOIL" localSheetId="0">#REF!</definedName>
    <definedName name="DSOIL" localSheetId="1">#REF!</definedName>
    <definedName name="DSOIL">#REF!</definedName>
    <definedName name="DSROCK" localSheetId="0">#REF!</definedName>
    <definedName name="DSROCK" localSheetId="1">#REF!</definedName>
    <definedName name="DSROCK">#REF!</definedName>
    <definedName name="dual_plate_check" localSheetId="0">#REF!</definedName>
    <definedName name="dual_plate_check" localSheetId="1">#REF!</definedName>
    <definedName name="dual_plate_check">#REF!</definedName>
    <definedName name="DUB" localSheetId="0">#REF!</definedName>
    <definedName name="DUB" localSheetId="1">#REF!</definedName>
    <definedName name="DUB">#REF!</definedName>
    <definedName name="DUMP" localSheetId="0">#REF!</definedName>
    <definedName name="DUMP" localSheetId="1">#REF!</definedName>
    <definedName name="DUMP">#REF!</definedName>
    <definedName name="dumppr" localSheetId="0">#REF!</definedName>
    <definedName name="dumppr" localSheetId="1">#REF!</definedName>
    <definedName name="dumppr">#REF!</definedName>
    <definedName name="duplex_strainer" localSheetId="0">#REF!</definedName>
    <definedName name="duplex_strainer" localSheetId="1">#REF!</definedName>
    <definedName name="duplex_strainer">#REF!</definedName>
    <definedName name="Dust" localSheetId="0">#REF!</definedName>
    <definedName name="Dust" localSheetId="1">#REF!</definedName>
    <definedName name="Dust">#REF!</definedName>
    <definedName name="Dv" localSheetId="0">#REF!</definedName>
    <definedName name="Dv" localSheetId="1">#REF!</definedName>
    <definedName name="Dv">#REF!</definedName>
    <definedName name="dvv" localSheetId="0">#REF!</definedName>
    <definedName name="dvv" localSheetId="1">#REF!</definedName>
    <definedName name="dvv">#REF!</definedName>
    <definedName name="dw" localSheetId="5" hidden="1">{"'Sheet1'!$L$16"}</definedName>
    <definedName name="dw" localSheetId="3" hidden="1">{"'Sheet1'!$L$16"}</definedName>
    <definedName name="dw" localSheetId="2" hidden="1">{"'Sheet1'!$L$16"}</definedName>
    <definedName name="dw" localSheetId="0" hidden="1">{"'Sheet1'!$L$16"}</definedName>
    <definedName name="dw" localSheetId="1" hidden="1">{"'Sheet1'!$L$16"}</definedName>
    <definedName name="dw" hidden="1">{"'Sheet1'!$L$16"}</definedName>
    <definedName name="Dx" localSheetId="0">#REF!</definedName>
    <definedName name="Dx" localSheetId="1">#REF!</definedName>
    <definedName name="Dx">#REF!</definedName>
    <definedName name="dx_shape" localSheetId="0">#REF!</definedName>
    <definedName name="dx_shape" localSheetId="1">#REF!</definedName>
    <definedName name="dx_shape">#REF!</definedName>
    <definedName name="Dy" localSheetId="0">#REF!</definedName>
    <definedName name="Dy" localSheetId="1">#REF!</definedName>
    <definedName name="Dy">#REF!</definedName>
    <definedName name="e_margin" localSheetId="0">#REF!</definedName>
    <definedName name="e_margin" localSheetId="1">#REF!</definedName>
    <definedName name="e_margin">#REF!</definedName>
    <definedName name="E_span" localSheetId="0">#REF!</definedName>
    <definedName name="E_span" localSheetId="1">#REF!</definedName>
    <definedName name="E_span">#REF!</definedName>
    <definedName name="EAGG" localSheetId="0">#REF!</definedName>
    <definedName name="EAGG" localSheetId="1">#REF!</definedName>
    <definedName name="EAGG">#REF!</definedName>
    <definedName name="Earth" localSheetId="0">#REF!</definedName>
    <definedName name="Earth" localSheetId="1">#REF!</definedName>
    <definedName name="Earth">#REF!</definedName>
    <definedName name="EARTH1" localSheetId="0">#REF!</definedName>
    <definedName name="EARTH1" localSheetId="1">#REF!</definedName>
    <definedName name="EARTH1">#REF!</definedName>
    <definedName name="ECLAY" localSheetId="0">#REF!</definedName>
    <definedName name="ECLAY" localSheetId="1">#REF!</definedName>
    <definedName name="ECLAY">#REF!</definedName>
    <definedName name="ECOARSE" localSheetId="0">#REF!</definedName>
    <definedName name="ECOARSE" localSheetId="1">#REF!</definedName>
    <definedName name="ECOARSE">#REF!</definedName>
    <definedName name="ECON" localSheetId="0">#REF!</definedName>
    <definedName name="ECON" localSheetId="1">#REF!</definedName>
    <definedName name="ECON">#REF!</definedName>
    <definedName name="ECSAND" localSheetId="0">#REF!</definedName>
    <definedName name="ECSAND" localSheetId="1">#REF!</definedName>
    <definedName name="ECSAND">#REF!</definedName>
    <definedName name="ED" localSheetId="0">#REF!</definedName>
    <definedName name="ED" localSheetId="1">#REF!</definedName>
    <definedName name="ED">#REF!</definedName>
    <definedName name="EEEE" localSheetId="5" hidden="1">{"form-D1",#N/A,FALSE,"FORM-D1";"form-D1_amt",#N/A,FALSE,"FORM-D1"}</definedName>
    <definedName name="EEEE" localSheetId="3" hidden="1">{"form-D1",#N/A,FALSE,"FORM-D1";"form-D1_amt",#N/A,FALSE,"FORM-D1"}</definedName>
    <definedName name="EEEE" localSheetId="2" hidden="1">{"form-D1",#N/A,FALSE,"FORM-D1";"form-D1_amt",#N/A,FALSE,"FORM-D1"}</definedName>
    <definedName name="EEEE" localSheetId="0" hidden="1">{"form-D1",#N/A,FALSE,"FORM-D1";"form-D1_amt",#N/A,FALSE,"FORM-D1"}</definedName>
    <definedName name="EEEE" localSheetId="1" hidden="1">{"form-D1",#N/A,FALSE,"FORM-D1";"form-D1_amt",#N/A,FALSE,"FORM-D1"}</definedName>
    <definedName name="EEEE" hidden="1">{"form-D1",#N/A,FALSE,"FORM-D1";"form-D1_amt",#N/A,FALSE,"FORM-D1"}</definedName>
    <definedName name="eehr" localSheetId="0">#REF!</definedName>
    <definedName name="eehr" localSheetId="1">#REF!</definedName>
    <definedName name="eehr">#REF!</definedName>
    <definedName name="eehrw" localSheetId="0">#REF!</definedName>
    <definedName name="eehrw" localSheetId="1">#REF!</definedName>
    <definedName name="eehrw">#REF!</definedName>
    <definedName name="eg" localSheetId="0">#REF!</definedName>
    <definedName name="eg" localSheetId="1">#REF!</definedName>
    <definedName name="eg">#REF!</definedName>
    <definedName name="egbe" localSheetId="0">#REF!</definedName>
    <definedName name="egbe" localSheetId="1">#REF!</definedName>
    <definedName name="egbe">#REF!</definedName>
    <definedName name="EGSB" localSheetId="0">#REF!</definedName>
    <definedName name="EGSB" localSheetId="1">#REF!</definedName>
    <definedName name="EGSB">#REF!</definedName>
    <definedName name="EHM" localSheetId="0">#REF!</definedName>
    <definedName name="EHM" localSheetId="1">#REF!</definedName>
    <definedName name="EHM">#REF!</definedName>
    <definedName name="EHROCK" localSheetId="0">#REF!</definedName>
    <definedName name="EHROCK" localSheetId="1">#REF!</definedName>
    <definedName name="EHROCK">#REF!</definedName>
    <definedName name="ELEMENT_CODE" localSheetId="0">#REF!</definedName>
    <definedName name="ELEMENT_CODE" localSheetId="1">#REF!</definedName>
    <definedName name="ELEMENT_CODE">#REF!</definedName>
    <definedName name="Em" localSheetId="0">#REF!</definedName>
    <definedName name="Em" localSheetId="1">#REF!</definedName>
    <definedName name="Em">#REF!</definedName>
    <definedName name="Em___0" localSheetId="0">#REF!</definedName>
    <definedName name="Em___0" localSheetId="1">#REF!</definedName>
    <definedName name="Em___0">#REF!</definedName>
    <definedName name="Em___13" localSheetId="0">#REF!</definedName>
    <definedName name="Em___13" localSheetId="1">#REF!</definedName>
    <definedName name="Em___13">#REF!</definedName>
    <definedName name="EMB" localSheetId="0">#REF!</definedName>
    <definedName name="EMB" localSheetId="1">#REF!</definedName>
    <definedName name="EMB">#REF!</definedName>
    <definedName name="EMDIST" localSheetId="0">#REF!</definedName>
    <definedName name="EMDIST" localSheetId="1">#REF!</definedName>
    <definedName name="EMDIST">#REF!</definedName>
    <definedName name="EMUL" localSheetId="0">#REF!</definedName>
    <definedName name="EMUL" localSheetId="1">#REF!</definedName>
    <definedName name="EMUL">#REF!</definedName>
    <definedName name="EMUR" localSheetId="0">#REF!</definedName>
    <definedName name="EMUR" localSheetId="1">#REF!</definedName>
    <definedName name="EMUR">#REF!</definedName>
    <definedName name="enter" localSheetId="0">#REF!</definedName>
    <definedName name="enter" localSheetId="1">#REF!</definedName>
    <definedName name="enter">#REF!</definedName>
    <definedName name="EOL" localSheetId="0">#REF!</definedName>
    <definedName name="EOL" localSheetId="1">#REF!</definedName>
    <definedName name="EOL">#REF!</definedName>
    <definedName name="eq_index" localSheetId="0">#REF!</definedName>
    <definedName name="eq_index" localSheetId="1">#REF!</definedName>
    <definedName name="eq_index">#REF!</definedName>
    <definedName name="EQMOB" localSheetId="0">#REF!</definedName>
    <definedName name="EQMOB" localSheetId="1">#REF!</definedName>
    <definedName name="EQMOB">#REF!</definedName>
    <definedName name="EQUIPLIST" localSheetId="0">#REF!</definedName>
    <definedName name="EQUIPLIST" localSheetId="1">#REF!</definedName>
    <definedName name="EQUIPLIST">#REF!</definedName>
    <definedName name="ERECT" localSheetId="0">#REF!</definedName>
    <definedName name="ERECT" localSheetId="1">#REF!</definedName>
    <definedName name="ERECT">#REF!</definedName>
    <definedName name="EROCK" localSheetId="0">#REF!</definedName>
    <definedName name="EROCK" localSheetId="1">#REF!</definedName>
    <definedName name="EROCK">#REF!</definedName>
    <definedName name="ErrName410073220" localSheetId="0">#REF!</definedName>
    <definedName name="ErrName410073220" localSheetId="1">#REF!</definedName>
    <definedName name="ErrName410073220">#REF!</definedName>
    <definedName name="ErrName646587132">"SQRT"</definedName>
    <definedName name="ERUB" localSheetId="0">#REF!</definedName>
    <definedName name="ERUB" localSheetId="1">#REF!</definedName>
    <definedName name="ERUB">#REF!</definedName>
    <definedName name="es" localSheetId="5" hidden="1">{"'Sheet1'!$L$16"}</definedName>
    <definedName name="es" localSheetId="3" hidden="1">{"'Sheet1'!$L$16"}</definedName>
    <definedName name="es" localSheetId="2" hidden="1">{"'Sheet1'!$L$16"}</definedName>
    <definedName name="es" localSheetId="0" hidden="1">{"'Sheet1'!$L$16"}</definedName>
    <definedName name="es" localSheetId="1" hidden="1">{"'Sheet1'!$L$16"}</definedName>
    <definedName name="es" hidden="1">{"'Sheet1'!$L$16"}</definedName>
    <definedName name="Es___0" localSheetId="0">#REF!</definedName>
    <definedName name="Es___0" localSheetId="1">#REF!</definedName>
    <definedName name="Es___0">#REF!</definedName>
    <definedName name="Es___13" localSheetId="0">#REF!</definedName>
    <definedName name="Es___13" localSheetId="1">#REF!</definedName>
    <definedName name="Es___13">#REF!</definedName>
    <definedName name="ESAND" localSheetId="0">#REF!</definedName>
    <definedName name="ESAND" localSheetId="1">#REF!</definedName>
    <definedName name="ESAND">#REF!</definedName>
    <definedName name="ESC" localSheetId="0">#REF!</definedName>
    <definedName name="ESC" localSheetId="1">#REF!</definedName>
    <definedName name="ESC">#REF!</definedName>
    <definedName name="ESOIL" localSheetId="0">#REF!</definedName>
    <definedName name="ESOIL" localSheetId="1">#REF!</definedName>
    <definedName name="ESOIL">#REF!</definedName>
    <definedName name="ESROCK" localSheetId="0">#REF!</definedName>
    <definedName name="ESROCK" localSheetId="1">#REF!</definedName>
    <definedName name="ESROCK">#REF!</definedName>
    <definedName name="et" localSheetId="5" hidden="1">{"'Sheet1'!$L$16"}</definedName>
    <definedName name="et" localSheetId="3" hidden="1">{"'Sheet1'!$L$16"}</definedName>
    <definedName name="et" localSheetId="2" hidden="1">{"'Sheet1'!$L$16"}</definedName>
    <definedName name="et" localSheetId="0" hidden="1">{"'Sheet1'!$L$16"}</definedName>
    <definedName name="et" localSheetId="1" hidden="1">{"'Sheet1'!$L$16"}</definedName>
    <definedName name="et" hidden="1">{"'Sheet1'!$L$16"}</definedName>
    <definedName name="Et___0" localSheetId="0">#REF!</definedName>
    <definedName name="Et___0" localSheetId="1">#REF!</definedName>
    <definedName name="Et___0">#REF!</definedName>
    <definedName name="Et___13" localSheetId="0">#REF!</definedName>
    <definedName name="Et___13" localSheetId="1">#REF!</definedName>
    <definedName name="Et___13">#REF!</definedName>
    <definedName name="EVA" localSheetId="0">#REF!</definedName>
    <definedName name="EVA" localSheetId="1">#REF!</definedName>
    <definedName name="EVA">#REF!</definedName>
    <definedName name="ex_joint" localSheetId="0">#REF!</definedName>
    <definedName name="ex_joint" localSheetId="1">#REF!</definedName>
    <definedName name="ex_joint">#REF!</definedName>
    <definedName name="EXC" localSheetId="0">#REF!</definedName>
    <definedName name="EXC" localSheetId="1">#REF!</definedName>
    <definedName name="EXC">#REF!</definedName>
    <definedName name="excavcl" localSheetId="0">#REF!</definedName>
    <definedName name="excavcl" localSheetId="1">#REF!</definedName>
    <definedName name="excavcl">#REF!</definedName>
    <definedName name="_xlnm.Extract" localSheetId="0">#REF!</definedName>
    <definedName name="_xlnm.Extract" localSheetId="1">#REF!</definedName>
    <definedName name="_xlnm.Extract">#REF!</definedName>
    <definedName name="F" localSheetId="0">#REF!</definedName>
    <definedName name="F" localSheetId="1">#REF!</definedName>
    <definedName name="F">#REF!</definedName>
    <definedName name="F_AREA" localSheetId="0">#REF!</definedName>
    <definedName name="F_AREA" localSheetId="1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 localSheetId="0">#REF!</definedName>
    <definedName name="f_shape" localSheetId="1">#REF!</definedName>
    <definedName name="f_shape">#REF!</definedName>
    <definedName name="F_SIZE">#N/A</definedName>
    <definedName name="F_THICK" localSheetId="0">#REF!</definedName>
    <definedName name="F_THICK" localSheetId="1">#REF!</definedName>
    <definedName name="F_THICK">#REF!</definedName>
    <definedName name="F_UNIT">#N/A</definedName>
    <definedName name="fa">35.31*13</definedName>
    <definedName name="FabricatedTMT" localSheetId="0">#REF!</definedName>
    <definedName name="FabricatedTMT" localSheetId="1">#REF!</definedName>
    <definedName name="FabricatedTMT">#REF!</definedName>
    <definedName name="Fb" localSheetId="0">#REF!</definedName>
    <definedName name="Fb" localSheetId="1">#REF!</definedName>
    <definedName name="Fb">#REF!</definedName>
    <definedName name="FBLbearing14" localSheetId="0">#REF!</definedName>
    <definedName name="FBLbearing14" localSheetId="1">#REF!</definedName>
    <definedName name="FBLbearing14">#REF!</definedName>
    <definedName name="FBLclearspan11" localSheetId="0">#REF!</definedName>
    <definedName name="FBLclearspan11" localSheetId="1">#REF!</definedName>
    <definedName name="FBLclearspan11">#REF!</definedName>
    <definedName name="FBLeffectivespan12" localSheetId="0">#REF!</definedName>
    <definedName name="FBLeffectivespan12" localSheetId="1">#REF!</definedName>
    <definedName name="FBLeffectivespan12">#REF!</definedName>
    <definedName name="FBLoverallspan13" localSheetId="0">#REF!</definedName>
    <definedName name="FBLoverallspan13" localSheetId="1">#REF!</definedName>
    <definedName name="FBLoverallspan13">#REF!</definedName>
    <definedName name="fc" localSheetId="0">#REF!</definedName>
    <definedName name="fc" localSheetId="1">#REF!</definedName>
    <definedName name="fc">#REF!</definedName>
    <definedName name="FCON" localSheetId="0">#REF!</definedName>
    <definedName name="FCON" localSheetId="1">#REF!</definedName>
    <definedName name="FCON">#REF!</definedName>
    <definedName name="fd" localSheetId="5" hidden="1">{"'Sheet1'!$L$16"}</definedName>
    <definedName name="fd" localSheetId="3" hidden="1">{"'Sheet1'!$L$16"}</definedName>
    <definedName name="fd" localSheetId="2" hidden="1">{"'Sheet1'!$L$16"}</definedName>
    <definedName name="fd" localSheetId="0" hidden="1">{"'Sheet1'!$L$16"}</definedName>
    <definedName name="fd" localSheetId="1" hidden="1">{"'Sheet1'!$L$16"}</definedName>
    <definedName name="fd" hidden="1">{"'Sheet1'!$L$16"}</definedName>
    <definedName name="fdgk" localSheetId="5" hidden="1">{"'Sheet1'!$L$16"}</definedName>
    <definedName name="fdgk" localSheetId="3" hidden="1">{"'Sheet1'!$L$16"}</definedName>
    <definedName name="fdgk" localSheetId="2" hidden="1">{"'Sheet1'!$L$16"}</definedName>
    <definedName name="fdgk" localSheetId="0" hidden="1">{"'Sheet1'!$L$16"}</definedName>
    <definedName name="fdgk" localSheetId="1" hidden="1">{"'Sheet1'!$L$16"}</definedName>
    <definedName name="fdgk" hidden="1">{"'Sheet1'!$L$16"}</definedName>
    <definedName name="fdn_no" localSheetId="0">#REF!</definedName>
    <definedName name="fdn_no" localSheetId="1">#REF!</definedName>
    <definedName name="fdn_no">#REF!</definedName>
    <definedName name="FDNDATA" localSheetId="0">#REF!</definedName>
    <definedName name="FDNDATA" localSheetId="1">#REF!</definedName>
    <definedName name="FDNDATA">#REF!</definedName>
    <definedName name="FDNKe" localSheetId="0">#REF!</definedName>
    <definedName name="FDNKe" localSheetId="1">#REF!</definedName>
    <definedName name="FDNKe">#REF!</definedName>
    <definedName name="fe" localSheetId="5" hidden="1">{"'Sheet1'!$L$16"}</definedName>
    <definedName name="fe" localSheetId="3" hidden="1">{"'Sheet1'!$L$16"}</definedName>
    <definedName name="fe" localSheetId="2" hidden="1">{"'Sheet1'!$L$16"}</definedName>
    <definedName name="fe" localSheetId="0" hidden="1">{"'Sheet1'!$L$16"}</definedName>
    <definedName name="fe" localSheetId="1" hidden="1">{"'Sheet1'!$L$16"}</definedName>
    <definedName name="fe" hidden="1">{"'Sheet1'!$L$16"}</definedName>
    <definedName name="feb_qty_rev_3" localSheetId="0">#REF!</definedName>
    <definedName name="feb_qty_rev_3" localSheetId="1">#REF!</definedName>
    <definedName name="feb_qty_rev_3">#REF!</definedName>
    <definedName name="feb_rev4_qty" localSheetId="0">#REF!</definedName>
    <definedName name="feb_rev4_qty" localSheetId="1">#REF!</definedName>
    <definedName name="feb_rev4_qty">#REF!</definedName>
    <definedName name="FF" localSheetId="0">#REF!</definedName>
    <definedName name="FF" localSheetId="1">#REF!</definedName>
    <definedName name="FF">#REF!</definedName>
    <definedName name="fg" localSheetId="0">#REF!</definedName>
    <definedName name="fg" localSheetId="1">#REF!</definedName>
    <definedName name="fg">#REF!</definedName>
    <definedName name="Fh" localSheetId="0">#REF!</definedName>
    <definedName name="Fh" localSheetId="1">#REF!</definedName>
    <definedName name="Fh">#REF!</definedName>
    <definedName name="FHM" localSheetId="0">#REF!</definedName>
    <definedName name="FHM" localSheetId="1">#REF!</definedName>
    <definedName name="FHM">#REF!</definedName>
    <definedName name="Fhwl" localSheetId="0">#REF!</definedName>
    <definedName name="Fhwl" localSheetId="1">#REF!</definedName>
    <definedName name="Fhwl">#REF!</definedName>
    <definedName name="fi" localSheetId="0">#REF!</definedName>
    <definedName name="fi" localSheetId="1">#REF!</definedName>
    <definedName name="fi">#REF!</definedName>
    <definedName name="filename1" localSheetId="0">#REF!</definedName>
    <definedName name="filename1" localSheetId="1">#REF!</definedName>
    <definedName name="filename1">#REF!</definedName>
    <definedName name="FILM" localSheetId="0">#REF!</definedName>
    <definedName name="FILM" localSheetId="1">#REF!</definedName>
    <definedName name="FILM">#REF!</definedName>
    <definedName name="final_report" localSheetId="0">#REF!</definedName>
    <definedName name="final_report" localSheetId="1">#REF!</definedName>
    <definedName name="final_report">#REF!</definedName>
    <definedName name="final_report1" localSheetId="0">#REF!</definedName>
    <definedName name="final_report1" localSheetId="1">#REF!</definedName>
    <definedName name="final_report1">#REF!</definedName>
    <definedName name="FINE" localSheetId="0">#REF!</definedName>
    <definedName name="FINE" localSheetId="1">#REF!</definedName>
    <definedName name="FINE">#REF!</definedName>
    <definedName name="FIT" localSheetId="0">#REF!</definedName>
    <definedName name="FIT" localSheetId="1">#REF!</definedName>
    <definedName name="FIT">#REF!</definedName>
    <definedName name="FIT___0" localSheetId="0">#REF!</definedName>
    <definedName name="FIT___0" localSheetId="1">#REF!</definedName>
    <definedName name="FIT___0">#REF!</definedName>
    <definedName name="FIT___13" localSheetId="0">#REF!</definedName>
    <definedName name="FIT___13" localSheetId="1">#REF!</definedName>
    <definedName name="FIT___13">#REF!</definedName>
    <definedName name="FITH" localSheetId="0">#REF!</definedName>
    <definedName name="FITH" localSheetId="1">#REF!</definedName>
    <definedName name="FITH">#REF!</definedName>
    <definedName name="fjhgfd" localSheetId="5" hidden="1">{"'Sheet1'!$A$4386:$N$4591"}</definedName>
    <definedName name="fjhgfd" localSheetId="3" hidden="1">{"'Sheet1'!$A$4386:$N$4591"}</definedName>
    <definedName name="fjhgfd" localSheetId="2" hidden="1">{"'Sheet1'!$A$4386:$N$4591"}</definedName>
    <definedName name="fjhgfd" localSheetId="0" hidden="1">{"'Sheet1'!$A$4386:$N$4591"}</definedName>
    <definedName name="fjhgfd" localSheetId="1" hidden="1">{"'Sheet1'!$A$4386:$N$4591"}</definedName>
    <definedName name="fjhgfd" hidden="1">{"'Sheet1'!$A$4386:$N$4591"}</definedName>
    <definedName name="FLG" localSheetId="0">#REF!</definedName>
    <definedName name="FLG" localSheetId="1">#REF!</definedName>
    <definedName name="FLG">#REF!</definedName>
    <definedName name="FLG_Orifice" localSheetId="0">#REF!</definedName>
    <definedName name="FLG_Orifice" localSheetId="1">#REF!</definedName>
    <definedName name="FLG_Orifice">#REF!</definedName>
    <definedName name="FLK" localSheetId="0">#REF!</definedName>
    <definedName name="FLK" localSheetId="1">#REF!</definedName>
    <definedName name="FLK">#REF!</definedName>
    <definedName name="Floor" localSheetId="0">#REF!</definedName>
    <definedName name="Floor" localSheetId="1">#REF!</definedName>
    <definedName name="Floor">#REF!</definedName>
    <definedName name="FMAZ" localSheetId="0">#REF!</definedName>
    <definedName name="FMAZ" localSheetId="1">#REF!</definedName>
    <definedName name="FMAZ">#REF!</definedName>
    <definedName name="fme" localSheetId="0">#REF!</definedName>
    <definedName name="fme" localSheetId="1">#REF!</definedName>
    <definedName name="fme">#REF!</definedName>
    <definedName name="fmw" localSheetId="0">#REF!</definedName>
    <definedName name="fmw" localSheetId="1">#REF!</definedName>
    <definedName name="fmw">#REF!</definedName>
    <definedName name="fo" localSheetId="0">#REF!</definedName>
    <definedName name="fo" localSheetId="1">#REF!</definedName>
    <definedName name="fo">#REF!</definedName>
    <definedName name="FOOTERLFT" localSheetId="0">#REF!</definedName>
    <definedName name="FOOTERLFT" localSheetId="1">#REF!</definedName>
    <definedName name="FOOTERLFT">#REF!</definedName>
    <definedName name="FOOTERLFT1" localSheetId="0">#REF!</definedName>
    <definedName name="FOOTERLFT1" localSheetId="1">#REF!</definedName>
    <definedName name="FOOTERLFT1">#REF!</definedName>
    <definedName name="FOOTERLFT2" localSheetId="0">#REF!</definedName>
    <definedName name="FOOTERLFT2" localSheetId="1">#REF!</definedName>
    <definedName name="FOOTERLFT2">#REF!</definedName>
    <definedName name="FOOTERLFT3" localSheetId="0">#REF!</definedName>
    <definedName name="FOOTERLFT3" localSheetId="1">#REF!</definedName>
    <definedName name="FOOTERLFT3">#REF!</definedName>
    <definedName name="FOOTERLFTM" localSheetId="0">#REF!</definedName>
    <definedName name="FOOTERLFTM" localSheetId="1">#REF!</definedName>
    <definedName name="FOOTERLFTM">#REF!</definedName>
    <definedName name="FOOTERRGHT" localSheetId="0">#REF!</definedName>
    <definedName name="FOOTERRGHT" localSheetId="1">#REF!</definedName>
    <definedName name="FOOTERRGHT">#REF!</definedName>
    <definedName name="FOOTERRGHT1" localSheetId="0">#REF!</definedName>
    <definedName name="FOOTERRGHT1" localSheetId="1">#REF!</definedName>
    <definedName name="FOOTERRGHT1">#REF!</definedName>
    <definedName name="FOOTERRGT" localSheetId="0">#REF!</definedName>
    <definedName name="FOOTERRGT" localSheetId="1">#REF!</definedName>
    <definedName name="FOOTERRGT">#REF!</definedName>
    <definedName name="form" localSheetId="0">#REF!</definedName>
    <definedName name="form" localSheetId="1">#REF!</definedName>
    <definedName name="form">#REF!</definedName>
    <definedName name="formu" localSheetId="0">#REF!</definedName>
    <definedName name="formu" localSheetId="1">#REF!</definedName>
    <definedName name="formu">#REF!</definedName>
    <definedName name="formula" localSheetId="0">#REF!</definedName>
    <definedName name="formula" localSheetId="1">#REF!</definedName>
    <definedName name="formula">#REF!</definedName>
    <definedName name="FOS" localSheetId="0">#REF!</definedName>
    <definedName name="FOS" localSheetId="1">#REF!</definedName>
    <definedName name="FOS">#REF!</definedName>
    <definedName name="francis" localSheetId="0">#REF!</definedName>
    <definedName name="francis" localSheetId="1">#REF!</definedName>
    <definedName name="francis">#REF!</definedName>
    <definedName name="FROM__BUSAN_KOREA" localSheetId="0">#REF!</definedName>
    <definedName name="FROM__BUSAN_KOREA" localSheetId="1">#REF!</definedName>
    <definedName name="FROM__BUSAN_KOREA">#REF!</definedName>
    <definedName name="fs" localSheetId="5" hidden="1">{"'Sheet1'!$L$16"}</definedName>
    <definedName name="fs" localSheetId="3" hidden="1">{"'Sheet1'!$L$16"}</definedName>
    <definedName name="fs" localSheetId="2" hidden="1">{"'Sheet1'!$L$16"}</definedName>
    <definedName name="fs" localSheetId="0" hidden="1">{"'Sheet1'!$L$16"}</definedName>
    <definedName name="fs" localSheetId="1" hidden="1">{"'Sheet1'!$L$16"}</definedName>
    <definedName name="fs" hidden="1">{"'Sheet1'!$L$16"}</definedName>
    <definedName name="FSLbearing14" localSheetId="0">#REF!</definedName>
    <definedName name="FSLbearing14" localSheetId="1">#REF!</definedName>
    <definedName name="FSLbearing14">#REF!</definedName>
    <definedName name="FSLclearspan11" localSheetId="0">#REF!</definedName>
    <definedName name="FSLclearspan11" localSheetId="1">#REF!</definedName>
    <definedName name="FSLclearspan11">#REF!</definedName>
    <definedName name="FSLeffectivespan12" localSheetId="0">#REF!</definedName>
    <definedName name="FSLeffectivespan12" localSheetId="1">#REF!</definedName>
    <definedName name="FSLeffectivespan12">#REF!</definedName>
    <definedName name="FSLoverallspan13" localSheetId="0">#REF!</definedName>
    <definedName name="FSLoverallspan13" localSheetId="1">#REF!</definedName>
    <definedName name="FSLoverallspan13">#REF!</definedName>
    <definedName name="FST." localSheetId="0">#REF!</definedName>
    <definedName name="FST." localSheetId="1">#REF!</definedName>
    <definedName name="FST.">#REF!</definedName>
    <definedName name="fullview" localSheetId="0">#REF!</definedName>
    <definedName name="fullview" localSheetId="1">#REF!</definedName>
    <definedName name="fullview">#REF!</definedName>
    <definedName name="funds" localSheetId="5" hidden="1">{"'Sheet1'!$A$4386:$N$4591"}</definedName>
    <definedName name="funds" localSheetId="3" hidden="1">{"'Sheet1'!$A$4386:$N$4591"}</definedName>
    <definedName name="funds" localSheetId="2" hidden="1">{"'Sheet1'!$A$4386:$N$4591"}</definedName>
    <definedName name="funds" localSheetId="0" hidden="1">{"'Sheet1'!$A$4386:$N$4591"}</definedName>
    <definedName name="funds" localSheetId="1" hidden="1">{"'Sheet1'!$A$4386:$N$4591"}</definedName>
    <definedName name="funds" hidden="1">{"'Sheet1'!$A$4386:$N$4591"}</definedName>
    <definedName name="fv" localSheetId="0">#REF!</definedName>
    <definedName name="fv" localSheetId="1">#REF!</definedName>
    <definedName name="fv">#REF!</definedName>
    <definedName name="G" localSheetId="0">#REF!</definedName>
    <definedName name="G" localSheetId="1">#REF!</definedName>
    <definedName name="G">#REF!</definedName>
    <definedName name="gama" localSheetId="0">#REF!</definedName>
    <definedName name="gama" localSheetId="1">#REF!</definedName>
    <definedName name="gama">#REF!</definedName>
    <definedName name="gamah" localSheetId="0">#REF!</definedName>
    <definedName name="gamah" localSheetId="1">#REF!</definedName>
    <definedName name="gamah">#REF!</definedName>
    <definedName name="GANESH" localSheetId="0">#REF!</definedName>
    <definedName name="GANESH" localSheetId="1">#REF!</definedName>
    <definedName name="GANESH">#REF!</definedName>
    <definedName name="gate" localSheetId="0">#REF!</definedName>
    <definedName name="gate" localSheetId="1">#REF!</definedName>
    <definedName name="gate">#REF!</definedName>
    <definedName name="gbegb" localSheetId="0">#REF!</definedName>
    <definedName name="gbegb" localSheetId="1">#REF!</definedName>
    <definedName name="gbegb">#REF!</definedName>
    <definedName name="gbgb" localSheetId="0">#REF!</definedName>
    <definedName name="gbgb" localSheetId="1">#REF!</definedName>
    <definedName name="gbgb">#REF!</definedName>
    <definedName name="gbv" localSheetId="0">#REF!</definedName>
    <definedName name="gbv" localSheetId="1">#REF!</definedName>
    <definedName name="gbv">#REF!</definedName>
    <definedName name="GEN" localSheetId="0">#REF!</definedName>
    <definedName name="GEN" localSheetId="1">#REF!</definedName>
    <definedName name="GEN">#REF!</definedName>
    <definedName name="gg" localSheetId="0">#REF!</definedName>
    <definedName name="gg" localSheetId="1">#REF!</definedName>
    <definedName name="gg">#REF!</definedName>
    <definedName name="ggbeb" localSheetId="0">#REF!</definedName>
    <definedName name="ggbeb" localSheetId="1">#REF!</definedName>
    <definedName name="ggbeb">#REF!</definedName>
    <definedName name="GGG" localSheetId="0">#REF!</definedName>
    <definedName name="GGG" localSheetId="1">#REF!</definedName>
    <definedName name="GGG">#REF!</definedName>
    <definedName name="ghldg">#N/A</definedName>
    <definedName name="GI" localSheetId="0">#REF!</definedName>
    <definedName name="GI" localSheetId="1">#REF!</definedName>
    <definedName name="GI">#REF!</definedName>
    <definedName name="gid" localSheetId="5" hidden="1">{"'Sheet1'!$L$16"}</definedName>
    <definedName name="gid" localSheetId="3" hidden="1">{"'Sheet1'!$L$16"}</definedName>
    <definedName name="gid" localSheetId="2" hidden="1">{"'Sheet1'!$L$16"}</definedName>
    <definedName name="gid" localSheetId="0" hidden="1">{"'Sheet1'!$L$16"}</definedName>
    <definedName name="gid" localSheetId="1" hidden="1">{"'Sheet1'!$L$16"}</definedName>
    <definedName name="gid" hidden="1">{"'Sheet1'!$L$16"}</definedName>
    <definedName name="gj" localSheetId="5" hidden="1">{"'Sheet1'!$L$16"}</definedName>
    <definedName name="gj" localSheetId="3" hidden="1">{"'Sheet1'!$L$16"}</definedName>
    <definedName name="gj" localSheetId="2" hidden="1">{"'Sheet1'!$L$16"}</definedName>
    <definedName name="gj" localSheetId="0" hidden="1">{"'Sheet1'!$L$16"}</definedName>
    <definedName name="gj" localSheetId="1" hidden="1">{"'Sheet1'!$L$16"}</definedName>
    <definedName name="gj" hidden="1">{"'Sheet1'!$L$16"}</definedName>
    <definedName name="gkd" localSheetId="5" hidden="1">{"'Sheet1'!$L$16"}</definedName>
    <definedName name="gkd" localSheetId="3" hidden="1">{"'Sheet1'!$L$16"}</definedName>
    <definedName name="gkd" localSheetId="2" hidden="1">{"'Sheet1'!$L$16"}</definedName>
    <definedName name="gkd" localSheetId="0" hidden="1">{"'Sheet1'!$L$16"}</definedName>
    <definedName name="gkd" localSheetId="1" hidden="1">{"'Sheet1'!$L$16"}</definedName>
    <definedName name="gkd" hidden="1">{"'Sheet1'!$L$16"}</definedName>
    <definedName name="globe" localSheetId="0">#REF!</definedName>
    <definedName name="globe" localSheetId="1">#REF!</definedName>
    <definedName name="globe">#REF!</definedName>
    <definedName name="gov" localSheetId="0">#REF!</definedName>
    <definedName name="gov" localSheetId="1">#REF!</definedName>
    <definedName name="gov">#REF!</definedName>
    <definedName name="GRAD" localSheetId="0">#REF!</definedName>
    <definedName name="GRAD" localSheetId="1">#REF!</definedName>
    <definedName name="GRAD">#REF!</definedName>
    <definedName name="GRADE" localSheetId="0">#REF!</definedName>
    <definedName name="GRADE" localSheetId="1">#REF!</definedName>
    <definedName name="GRADE">#REF!</definedName>
    <definedName name="Gravel_incl_transport" localSheetId="0">#REF!</definedName>
    <definedName name="Gravel_incl_transport" localSheetId="1">#REF!</definedName>
    <definedName name="Gravel_incl_transport">#REF!</definedName>
    <definedName name="GRID" localSheetId="0">#REF!</definedName>
    <definedName name="GRID" localSheetId="1">#REF!</definedName>
    <definedName name="GRID">#REF!</definedName>
    <definedName name="grit" localSheetId="0">#REF!</definedName>
    <definedName name="grit" localSheetId="1">#REF!</definedName>
    <definedName name="grit">#REF!</definedName>
    <definedName name="GRLvl" localSheetId="0">#REF!</definedName>
    <definedName name="GRLvl" localSheetId="1">#REF!</definedName>
    <definedName name="GRLvl">#REF!</definedName>
    <definedName name="Group1" localSheetId="0">#REF!</definedName>
    <definedName name="Group1" localSheetId="1">#REF!</definedName>
    <definedName name="Group1">#REF!</definedName>
    <definedName name="Group2" localSheetId="0">#REF!</definedName>
    <definedName name="Group2" localSheetId="1">#REF!</definedName>
    <definedName name="Group2">#REF!</definedName>
    <definedName name="grout_type" localSheetId="0">#REF!</definedName>
    <definedName name="grout_type" localSheetId="1">#REF!</definedName>
    <definedName name="grout_type">#REF!</definedName>
    <definedName name="GrphActSales" localSheetId="0">#REF!</definedName>
    <definedName name="GrphActSales" localSheetId="1">#REF!</definedName>
    <definedName name="GrphActSales">#REF!</definedName>
    <definedName name="GrphActStk" localSheetId="0">#REF!</definedName>
    <definedName name="GrphActStk" localSheetId="1">#REF!</definedName>
    <definedName name="GrphActStk">#REF!</definedName>
    <definedName name="GrphPlanSales" localSheetId="0">#REF!</definedName>
    <definedName name="GrphPlanSales" localSheetId="1">#REF!</definedName>
    <definedName name="GrphPlanSales">#REF!</definedName>
    <definedName name="GrphTgtStk" localSheetId="0">#REF!</definedName>
    <definedName name="GrphTgtStk" localSheetId="1">#REF!</definedName>
    <definedName name="GrphTgtStk">#REF!</definedName>
    <definedName name="gs" localSheetId="0">#REF!</definedName>
    <definedName name="gs" localSheetId="1">#REF!</definedName>
    <definedName name="gs">#REF!</definedName>
    <definedName name="GSB" localSheetId="0">#REF!</definedName>
    <definedName name="GSB" localSheetId="1">#REF!</definedName>
    <definedName name="GSB">#REF!</definedName>
    <definedName name="GSBP" localSheetId="0">#REF!</definedName>
    <definedName name="GSBP" localSheetId="1">#REF!</definedName>
    <definedName name="GSBP">#REF!</definedName>
    <definedName name="gsg" localSheetId="0">#REF!</definedName>
    <definedName name="gsg" localSheetId="1">#REF!</definedName>
    <definedName name="gsg">#REF!</definedName>
    <definedName name="GTTA" localSheetId="0">#REF!</definedName>
    <definedName name="GTTA" localSheetId="1">#REF!</definedName>
    <definedName name="GTTA">#REF!</definedName>
    <definedName name="GTTB" localSheetId="0">#REF!</definedName>
    <definedName name="GTTB" localSheetId="1">#REF!</definedName>
    <definedName name="GTTB">#REF!</definedName>
    <definedName name="GV" localSheetId="5" hidden="1">{#N/A,#N/A,FALSE,"CCTV"}</definedName>
    <definedName name="GV" localSheetId="3" hidden="1">{#N/A,#N/A,FALSE,"CCTV"}</definedName>
    <definedName name="GV" localSheetId="2" hidden="1">{#N/A,#N/A,FALSE,"CCTV"}</definedName>
    <definedName name="GV" localSheetId="0" hidden="1">{#N/A,#N/A,FALSE,"CCTV"}</definedName>
    <definedName name="GV" localSheetId="1" hidden="1">{#N/A,#N/A,FALSE,"CCTV"}</definedName>
    <definedName name="GV" hidden="1">{#N/A,#N/A,FALSE,"CCTV"}</definedName>
    <definedName name="H___0" localSheetId="0">#REF!</definedName>
    <definedName name="H___0" localSheetId="1">#REF!</definedName>
    <definedName name="H___0">#REF!</definedName>
    <definedName name="H___13" localSheetId="0">#REF!</definedName>
    <definedName name="H___13" localSheetId="1">#REF!</definedName>
    <definedName name="H___13">#REF!</definedName>
    <definedName name="h_af" localSheetId="0">#REF!</definedName>
    <definedName name="h_af" localSheetId="1">#REF!</definedName>
    <definedName name="h_af">#REF!</definedName>
    <definedName name="h_bf" localSheetId="0">#REF!</definedName>
    <definedName name="h_bf" localSheetId="1">#REF!</definedName>
    <definedName name="h_bf">#REF!</definedName>
    <definedName name="H0" localSheetId="0">#REF!</definedName>
    <definedName name="H0" localSheetId="1">#REF!</definedName>
    <definedName name="H0">#REF!</definedName>
    <definedName name="H0___0" localSheetId="0">#REF!</definedName>
    <definedName name="H0___0" localSheetId="1">#REF!</definedName>
    <definedName name="H0___0">#REF!</definedName>
    <definedName name="H0___13" localSheetId="0">#REF!</definedName>
    <definedName name="H0___13" localSheetId="1">#REF!</definedName>
    <definedName name="H0___13">#REF!</definedName>
    <definedName name="HAMM" localSheetId="0">#REF!</definedName>
    <definedName name="HAMM" localSheetId="1">#REF!</definedName>
    <definedName name="HAMM">#REF!</definedName>
    <definedName name="HARI" localSheetId="0">#REF!</definedName>
    <definedName name="HARI" localSheetId="1">#REF!</definedName>
    <definedName name="HARI">#REF!</definedName>
    <definedName name="HBLACK" localSheetId="0">#REF!</definedName>
    <definedName name="HBLACK" localSheetId="1">#REF!</definedName>
    <definedName name="HBLACK">#REF!</definedName>
    <definedName name="HCAR" localSheetId="0">#REF!</definedName>
    <definedName name="HCAR" localSheetId="1">#REF!</definedName>
    <definedName name="HCAR">#REF!</definedName>
    <definedName name="HE" localSheetId="0">#REF!</definedName>
    <definedName name="HE" localSheetId="1">#REF!</definedName>
    <definedName name="HE">#REF!</definedName>
    <definedName name="header" localSheetId="0">#REF!</definedName>
    <definedName name="header" localSheetId="1">#REF!</definedName>
    <definedName name="header">#REF!</definedName>
    <definedName name="HEADERGHT" localSheetId="0">#REF!</definedName>
    <definedName name="HEADERGHT" localSheetId="1">#REF!</definedName>
    <definedName name="HEADERGHT">#REF!</definedName>
    <definedName name="HEADERGT" localSheetId="0">#REF!</definedName>
    <definedName name="HEADERGT" localSheetId="1">#REF!</definedName>
    <definedName name="HEADERGT">#REF!</definedName>
    <definedName name="HEADERLFT" localSheetId="0">#REF!</definedName>
    <definedName name="HEADERLFT" localSheetId="1">#REF!</definedName>
    <definedName name="HEADERLFT">#REF!</definedName>
    <definedName name="HEADERLFT2" localSheetId="0">#REF!</definedName>
    <definedName name="HEADERLFT2" localSheetId="1">#REF!</definedName>
    <definedName name="HEADERLFT2">#REF!</definedName>
    <definedName name="HEADERLFT3" localSheetId="0">#REF!</definedName>
    <definedName name="HEADERLFT3" localSheetId="1">#REF!</definedName>
    <definedName name="HEADERLFT3">#REF!</definedName>
    <definedName name="HEADERRGT" localSheetId="0">#REF!</definedName>
    <definedName name="HEADERRGT" localSheetId="1">#REF!</definedName>
    <definedName name="HEADERRGT">#REF!</definedName>
    <definedName name="HEADERRT2" localSheetId="0">#REF!</definedName>
    <definedName name="HEADERRT2" localSheetId="1">#REF!</definedName>
    <definedName name="HEADERRT2">#REF!</definedName>
    <definedName name="hf" localSheetId="0">#REF!</definedName>
    <definedName name="hf" localSheetId="1">#REF!</definedName>
    <definedName name="hf">#REF!</definedName>
    <definedName name="hh" localSheetId="0">#REF!</definedName>
    <definedName name="hh" localSheetId="1">#REF!</definedName>
    <definedName name="hh">#REF!</definedName>
    <definedName name="hh___0" localSheetId="0">#REF!</definedName>
    <definedName name="hh___0" localSheetId="1">#REF!</definedName>
    <definedName name="hh___0">#REF!</definedName>
    <definedName name="hh___13" localSheetId="0">#REF!</definedName>
    <definedName name="hh___13" localSheetId="1">#REF!</definedName>
    <definedName name="hh___13">#REF!</definedName>
    <definedName name="hi" localSheetId="0">#REF!</definedName>
    <definedName name="hi" localSheetId="1">#REF!</definedName>
    <definedName name="hi">#REF!</definedName>
    <definedName name="HINDHUSTAN" localSheetId="0">#REF!</definedName>
    <definedName name="HINDHUSTAN" localSheetId="1">#REF!</definedName>
    <definedName name="HINDHUSTAN">#REF!</definedName>
    <definedName name="HIns" localSheetId="0">#REF!</definedName>
    <definedName name="HIns" localSheetId="1">#REF!</definedName>
    <definedName name="HIns">#REF!</definedName>
    <definedName name="hj" localSheetId="5" hidden="1">{"'Sheet1'!$L$16"}</definedName>
    <definedName name="hj" localSheetId="3" hidden="1">{"'Sheet1'!$L$16"}</definedName>
    <definedName name="hj" localSheetId="2" hidden="1">{"'Sheet1'!$L$16"}</definedName>
    <definedName name="hj" localSheetId="0" hidden="1">{"'Sheet1'!$L$16"}</definedName>
    <definedName name="hj" localSheetId="1" hidden="1">{"'Sheet1'!$L$16"}</definedName>
    <definedName name="hj" hidden="1">{"'Sheet1'!$L$16"}</definedName>
    <definedName name="HM" localSheetId="0">#REF!</definedName>
    <definedName name="HM" localSheetId="1">#REF!</definedName>
    <definedName name="HM">#REF!</definedName>
    <definedName name="ＨＭ_ＨＥ_合__計" localSheetId="0">#REF!</definedName>
    <definedName name="ＨＭ_ＨＥ_合__計" localSheetId="1">#REF!</definedName>
    <definedName name="ＨＭ_ＨＥ_合__計">#REF!</definedName>
    <definedName name="HMAS" localSheetId="0">#REF!</definedName>
    <definedName name="HMAS" localSheetId="1">#REF!</definedName>
    <definedName name="HMAS">#REF!</definedName>
    <definedName name="HN" localSheetId="0">#REF!</definedName>
    <definedName name="HN" localSheetId="1">#REF!</definedName>
    <definedName name="HN">#REF!</definedName>
    <definedName name="ho" localSheetId="0">#REF!</definedName>
    <definedName name="ho" localSheetId="1">#REF!</definedName>
    <definedName name="ho">#REF!</definedName>
    <definedName name="ho___0" localSheetId="0">#REF!</definedName>
    <definedName name="ho___0" localSheetId="1">#REF!</definedName>
    <definedName name="ho___0">#REF!</definedName>
    <definedName name="ho___13" localSheetId="0">#REF!</definedName>
    <definedName name="ho___13" localSheetId="1">#REF!</definedName>
    <definedName name="ho___13">#REF!</definedName>
    <definedName name="hoi" localSheetId="0">#REF!</definedName>
    <definedName name="hoi" localSheetId="1">#REF!</definedName>
    <definedName name="hoi">#REF!</definedName>
    <definedName name="HPC" localSheetId="0">#REF!</definedName>
    <definedName name="HPC" localSheetId="1">#REF!</definedName>
    <definedName name="HPC">#REF!</definedName>
    <definedName name="Hs" localSheetId="0">#REF!</definedName>
    <definedName name="Hs" localSheetId="1">#REF!</definedName>
    <definedName name="Hs">#REF!</definedName>
    <definedName name="hS___0" localSheetId="0">#REF!</definedName>
    <definedName name="hS___0" localSheetId="1">#REF!</definedName>
    <definedName name="hS___0">#REF!</definedName>
    <definedName name="hS___13" localSheetId="0">#REF!</definedName>
    <definedName name="hS___13" localSheetId="1">#REF!</definedName>
    <definedName name="hS___13">#REF!</definedName>
    <definedName name="HSPF" localSheetId="0">#REF!</definedName>
    <definedName name="HSPF" localSheetId="1">#REF!</definedName>
    <definedName name="HSPF">#REF!</definedName>
    <definedName name="HT" localSheetId="0">#REF!</definedName>
    <definedName name="HT" localSheetId="1">#REF!</definedName>
    <definedName name="HT">#REF!</definedName>
    <definedName name="HTA" localSheetId="0">#REF!</definedName>
    <definedName name="HTA" localSheetId="1">#REF!</definedName>
    <definedName name="HTA">#REF!</definedName>
    <definedName name="HTML" localSheetId="5" hidden="1">{"'장비'!$A$3:$M$12"}</definedName>
    <definedName name="HTML" localSheetId="3" hidden="1">{"'장비'!$A$3:$M$12"}</definedName>
    <definedName name="HTML" localSheetId="2" hidden="1">{"'장비'!$A$3:$M$12"}</definedName>
    <definedName name="HTML" localSheetId="0" hidden="1">{"'장비'!$A$3:$M$12"}</definedName>
    <definedName name="HTML" localSheetId="1" hidden="1">{"'장비'!$A$3:$M$12"}</definedName>
    <definedName name="HTML" hidden="1">{"'장비'!$A$3:$M$12"}</definedName>
    <definedName name="HTML_CodePage" hidden="1">1252</definedName>
    <definedName name="HTML_Control" localSheetId="5" hidden="1">{"'Bill No. 7'!$A$1:$G$32"}</definedName>
    <definedName name="HTML_Control" localSheetId="3" hidden="1">{"'Bill No. 7'!$A$1:$G$32"}</definedName>
    <definedName name="HTML_Control" localSheetId="2" hidden="1">{"'Bill No. 7'!$A$1:$G$32"}</definedName>
    <definedName name="HTML_Control" localSheetId="0" hidden="1">{"'Bill No. 7'!$A$1:$G$32"}</definedName>
    <definedName name="HTML_Control" localSheetId="1" hidden="1">{"'Bill No. 7'!$A$1:$G$32"}</definedName>
    <definedName name="HTML_Control" hidden="1">{"'Bill No. 7'!$A$1:$G$32"}</definedName>
    <definedName name="HTML_control2" localSheetId="5" hidden="1">{"'Sheet1'!$A$4386:$N$4591"}</definedName>
    <definedName name="HTML_control2" localSheetId="3" hidden="1">{"'Sheet1'!$A$4386:$N$4591"}</definedName>
    <definedName name="HTML_control2" localSheetId="2" hidden="1">{"'Sheet1'!$A$4386:$N$4591"}</definedName>
    <definedName name="HTML_control2" localSheetId="0" hidden="1">{"'Sheet1'!$A$4386:$N$4591"}</definedName>
    <definedName name="HTML_control2" localSheetId="1" hidden="1">{"'Sheet1'!$A$4386:$N$4591"}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S" localSheetId="0">#REF!</definedName>
    <definedName name="HTS" localSheetId="1">#REF!</definedName>
    <definedName name="HTS">#REF!</definedName>
    <definedName name="Hu" localSheetId="0">#REF!</definedName>
    <definedName name="Hu" localSheetId="1">#REF!</definedName>
    <definedName name="Hu">#REF!</definedName>
    <definedName name="Hu___0" localSheetId="0">#REF!</definedName>
    <definedName name="Hu___0" localSheetId="1">#REF!</definedName>
    <definedName name="Hu___0">#REF!</definedName>
    <definedName name="Hu___13" localSheetId="0">#REF!</definedName>
    <definedName name="Hu___13" localSheetId="1">#REF!</definedName>
    <definedName name="Hu___13">#REF!</definedName>
    <definedName name="HV" localSheetId="0">#REF!</definedName>
    <definedName name="HV" localSheetId="1">#REF!</definedName>
    <definedName name="HV">#REF!</definedName>
    <definedName name="hvacrates" localSheetId="0">#REF!</definedName>
    <definedName name="hvacrates" localSheetId="1">#REF!</definedName>
    <definedName name="hvacrates">#REF!</definedName>
    <definedName name="Hw" localSheetId="0">#REF!</definedName>
    <definedName name="Hw" localSheetId="1">#REF!</definedName>
    <definedName name="Hw">#REF!</definedName>
    <definedName name="hxb" localSheetId="0">#REF!</definedName>
    <definedName name="hxb" localSheetId="1">#REF!</definedName>
    <definedName name="hxb">#REF!</definedName>
    <definedName name="hxi" localSheetId="0">#REF!</definedName>
    <definedName name="hxi" localSheetId="1">#REF!</definedName>
    <definedName name="hxi">#REF!</definedName>
    <definedName name="I">#N/A</definedName>
    <definedName name="I___0" localSheetId="0">#REF!</definedName>
    <definedName name="I___0" localSheetId="1">#REF!</definedName>
    <definedName name="I___0">#REF!</definedName>
    <definedName name="I___13" localSheetId="0">#REF!</definedName>
    <definedName name="I___13" localSheetId="1">#REF!</definedName>
    <definedName name="I___13">#REF!</definedName>
    <definedName name="I_AREA" localSheetId="0">#REF!</definedName>
    <definedName name="I_AREA" localSheetId="1">#REF!</definedName>
    <definedName name="I_AREA">#REF!</definedName>
    <definedName name="I_MATERIAL" localSheetId="0">#REF!</definedName>
    <definedName name="I_MATERIAL" localSheetId="1">#REF!</definedName>
    <definedName name="I_MATERIAL">#REF!</definedName>
    <definedName name="I_THICK" localSheetId="0">#REF!</definedName>
    <definedName name="I_THICK" localSheetId="1">#REF!</definedName>
    <definedName name="I_THICK">#REF!</definedName>
    <definedName name="IAM" localSheetId="5" hidden="1">{"'Sheet1'!$A$4386:$N$4591"}</definedName>
    <definedName name="IAM" localSheetId="3" hidden="1">{"'Sheet1'!$A$4386:$N$4591"}</definedName>
    <definedName name="IAM" localSheetId="2" hidden="1">{"'Sheet1'!$A$4386:$N$4591"}</definedName>
    <definedName name="IAM" localSheetId="0" hidden="1">{"'Sheet1'!$A$4386:$N$4591"}</definedName>
    <definedName name="IAM" localSheetId="1" hidden="1">{"'Sheet1'!$A$4386:$N$4591"}</definedName>
    <definedName name="IAM" hidden="1">{"'Sheet1'!$A$4386:$N$4591"}</definedName>
    <definedName name="ic">5%</definedName>
    <definedName name="ie" localSheetId="5" hidden="1">{"'Sheet1'!$L$16"}</definedName>
    <definedName name="ie" localSheetId="3" hidden="1">{"'Sheet1'!$L$16"}</definedName>
    <definedName name="ie" localSheetId="2" hidden="1">{"'Sheet1'!$L$16"}</definedName>
    <definedName name="ie" localSheetId="0" hidden="1">{"'Sheet1'!$L$16"}</definedName>
    <definedName name="ie" localSheetId="1" hidden="1">{"'Sheet1'!$L$16"}</definedName>
    <definedName name="ie" hidden="1">{"'Sheet1'!$L$16"}</definedName>
    <definedName name="IELWSALES" localSheetId="0">#REF!</definedName>
    <definedName name="IELWSALES" localSheetId="1">#REF!</definedName>
    <definedName name="IELWSALES">#REF!</definedName>
    <definedName name="IELYSALES" localSheetId="0">#REF!</definedName>
    <definedName name="IELYSALES" localSheetId="1">#REF!</definedName>
    <definedName name="IELYSALES">#REF!</definedName>
    <definedName name="IEPLANSALES" localSheetId="0">#REF!</definedName>
    <definedName name="IEPLANSALES" localSheetId="1">#REF!</definedName>
    <definedName name="IEPLANSALES">#REF!</definedName>
    <definedName name="IESP" localSheetId="0">#REF!</definedName>
    <definedName name="IESP" localSheetId="1">#REF!</definedName>
    <definedName name="IESP">#REF!</definedName>
    <definedName name="if" localSheetId="0">#REF!</definedName>
    <definedName name="if" localSheetId="1">#REF!</definedName>
    <definedName name="if">#REF!</definedName>
    <definedName name="Ig" localSheetId="0">#REF!</definedName>
    <definedName name="Ig" localSheetId="1">#REF!</definedName>
    <definedName name="Ig">#REF!</definedName>
    <definedName name="Ig___0" localSheetId="0">#REF!</definedName>
    <definedName name="Ig___0" localSheetId="1">#REF!</definedName>
    <definedName name="Ig___0">#REF!</definedName>
    <definedName name="Ig___13" localSheetId="0">#REF!</definedName>
    <definedName name="Ig___13" localSheetId="1">#REF!</definedName>
    <definedName name="Ig___13">#REF!</definedName>
    <definedName name="ii" localSheetId="5" hidden="1">{#N/A,#N/A,FALSE,"CCTV"}</definedName>
    <definedName name="ii" localSheetId="3" hidden="1">{#N/A,#N/A,FALSE,"CCTV"}</definedName>
    <definedName name="ii" localSheetId="2" hidden="1">{#N/A,#N/A,FALSE,"CCTV"}</definedName>
    <definedName name="ii" localSheetId="0" hidden="1">{#N/A,#N/A,FALSE,"CCTV"}</definedName>
    <definedName name="ii" localSheetId="1" hidden="1">{#N/A,#N/A,FALSE,"CCTV"}</definedName>
    <definedName name="ii" hidden="1">{#N/A,#N/A,FALSE,"CCTV"}</definedName>
    <definedName name="INPUT_VALVE" localSheetId="0">#REF!</definedName>
    <definedName name="INPUT_VALVE" localSheetId="1">#REF!</definedName>
    <definedName name="INPUT_VALVE">#REF!</definedName>
    <definedName name="insertplate_and_exp_joint" localSheetId="0">#REF!</definedName>
    <definedName name="insertplate_and_exp_joint" localSheetId="1">#REF!</definedName>
    <definedName name="insertplate_and_exp_joint">#REF!</definedName>
    <definedName name="inter" localSheetId="0">#REF!</definedName>
    <definedName name="inter" localSheetId="1">#REF!</definedName>
    <definedName name="inter">#REF!</definedName>
    <definedName name="IntFreeCred" localSheetId="0">#REF!</definedName>
    <definedName name="IntFreeCred" localSheetId="1">#REF!</definedName>
    <definedName name="IntFreeCred">#REF!</definedName>
    <definedName name="iop" localSheetId="5" hidden="1">{"'Sheet1'!$L$16"}</definedName>
    <definedName name="iop" localSheetId="3" hidden="1">{"'Sheet1'!$L$16"}</definedName>
    <definedName name="iop" localSheetId="2" hidden="1">{"'Sheet1'!$L$16"}</definedName>
    <definedName name="iop" localSheetId="0" hidden="1">{"'Sheet1'!$L$16"}</definedName>
    <definedName name="iop" localSheetId="1" hidden="1">{"'Sheet1'!$L$16"}</definedName>
    <definedName name="iop" hidden="1">{"'Sheet1'!$L$16"}</definedName>
    <definedName name="IPB" localSheetId="0">#REF!</definedName>
    <definedName name="IPB" localSheetId="1">#REF!</definedName>
    <definedName name="IPB">#REF!</definedName>
    <definedName name="ipc" localSheetId="0">#REF!</definedName>
    <definedName name="ipc" localSheetId="1">#REF!</definedName>
    <definedName name="ipc">#REF!</definedName>
    <definedName name="ipu" localSheetId="0">#REF!</definedName>
    <definedName name="ipu" localSheetId="1">#REF!</definedName>
    <definedName name="ipu">#REF!</definedName>
    <definedName name="ipu___0" localSheetId="0">#REF!</definedName>
    <definedName name="ipu___0" localSheetId="1">#REF!</definedName>
    <definedName name="ipu___0">#REF!</definedName>
    <definedName name="ipu___13" localSheetId="0">#REF!</definedName>
    <definedName name="ipu___13" localSheetId="1">#REF!</definedName>
    <definedName name="ipu___13">#REF!</definedName>
    <definedName name="is" localSheetId="5" hidden="1">{"'Sheet1'!$L$16"}</definedName>
    <definedName name="is" localSheetId="3" hidden="1">{"'Sheet1'!$L$16"}</definedName>
    <definedName name="is" localSheetId="2" hidden="1">{"'Sheet1'!$L$16"}</definedName>
    <definedName name="is" localSheetId="0" hidden="1">{"'Sheet1'!$L$16"}</definedName>
    <definedName name="is" localSheetId="1" hidden="1">{"'Sheet1'!$L$16"}</definedName>
    <definedName name="is" hidden="1">{"'Sheet1'!$L$16"}</definedName>
    <definedName name="it" localSheetId="5" hidden="1">{"'Sheet1'!$L$16"}</definedName>
    <definedName name="it" localSheetId="3" hidden="1">{"'Sheet1'!$L$16"}</definedName>
    <definedName name="it" localSheetId="2" hidden="1">{"'Sheet1'!$L$16"}</definedName>
    <definedName name="it" localSheetId="0" hidden="1">{"'Sheet1'!$L$16"}</definedName>
    <definedName name="it" localSheetId="1" hidden="1">{"'Sheet1'!$L$16"}</definedName>
    <definedName name="it" hidden="1">{"'Sheet1'!$L$16"}</definedName>
    <definedName name="ITEM" localSheetId="0">#REF!</definedName>
    <definedName name="ITEM" localSheetId="1">#REF!</definedName>
    <definedName name="ITEM">#REF!</definedName>
    <definedName name="ITNUM">#N/A</definedName>
    <definedName name="ITRY" localSheetId="0">#REF!</definedName>
    <definedName name="ITRY" localSheetId="1">#REF!</definedName>
    <definedName name="ITRY">#REF!</definedName>
    <definedName name="ITRY1" localSheetId="0">#REF!</definedName>
    <definedName name="ITRY1" localSheetId="1">#REF!</definedName>
    <definedName name="ITRY1">#REF!</definedName>
    <definedName name="J" localSheetId="0">#REF!</definedName>
    <definedName name="J" localSheetId="1">#REF!</definedName>
    <definedName name="J">#REF!</definedName>
    <definedName name="j_filler" localSheetId="0">#REF!</definedName>
    <definedName name="j_filler" localSheetId="1">#REF!</definedName>
    <definedName name="j_filler">#REF!</definedName>
    <definedName name="jartj" localSheetId="0">#REF!</definedName>
    <definedName name="jartj" localSheetId="1">#REF!</definedName>
    <definedName name="jartj">#REF!</definedName>
    <definedName name="JCB" localSheetId="0">#REF!</definedName>
    <definedName name="JCB" localSheetId="1">#REF!</definedName>
    <definedName name="JCB">#REF!</definedName>
    <definedName name="jdrjd" localSheetId="0">#REF!</definedName>
    <definedName name="jdrjd" localSheetId="1">#REF!</definedName>
    <definedName name="jdrjd">#REF!</definedName>
    <definedName name="JEJS" localSheetId="0">#REF!</definedName>
    <definedName name="JEJS" localSheetId="1">#REF!</definedName>
    <definedName name="JEJS">#REF!</definedName>
    <definedName name="JEJS___0" localSheetId="0">#REF!</definedName>
    <definedName name="JEJS___0" localSheetId="1">#REF!</definedName>
    <definedName name="JEJS___0">#REF!</definedName>
    <definedName name="JEJS___11" localSheetId="0">#REF!</definedName>
    <definedName name="JEJS___11" localSheetId="1">#REF!</definedName>
    <definedName name="JEJS___11">#REF!</definedName>
    <definedName name="JEJS___12" localSheetId="0">#REF!</definedName>
    <definedName name="JEJS___12" localSheetId="1">#REF!</definedName>
    <definedName name="JEJS___12">#REF!</definedName>
    <definedName name="JEJS___13" localSheetId="0">#REF!</definedName>
    <definedName name="JEJS___13" localSheetId="1">#REF!</definedName>
    <definedName name="JEJS___13">#REF!</definedName>
    <definedName name="JEJS___4" localSheetId="0">#REF!</definedName>
    <definedName name="JEJS___4" localSheetId="1">#REF!</definedName>
    <definedName name="JEJS___4">#REF!</definedName>
    <definedName name="jey" localSheetId="0">#REF!</definedName>
    <definedName name="jey" localSheetId="1">#REF!</definedName>
    <definedName name="jey">#REF!</definedName>
    <definedName name="JK" localSheetId="0">#REF!</definedName>
    <definedName name="JK" localSheetId="1">#REF!</definedName>
    <definedName name="JK">#REF!</definedName>
    <definedName name="jldl" localSheetId="0">#REF!</definedName>
    <definedName name="jldl" localSheetId="1">#REF!</definedName>
    <definedName name="jldl">#REF!</definedName>
    <definedName name="job" localSheetId="0">#REF!</definedName>
    <definedName name="job" localSheetId="1">#REF!</definedName>
    <definedName name="job">#REF!</definedName>
    <definedName name="job___0" localSheetId="0">#REF!</definedName>
    <definedName name="job___0" localSheetId="1">#REF!</definedName>
    <definedName name="job___0">#REF!</definedName>
    <definedName name="job___11" localSheetId="0">#REF!</definedName>
    <definedName name="job___11" localSheetId="1">#REF!</definedName>
    <definedName name="job___11">#REF!</definedName>
    <definedName name="job___12" localSheetId="0">#REF!</definedName>
    <definedName name="job___12" localSheetId="1">#REF!</definedName>
    <definedName name="job___12">#REF!</definedName>
    <definedName name="JobID" localSheetId="0">#REF!</definedName>
    <definedName name="JobID" localSheetId="1">#REF!</definedName>
    <definedName name="JobID">#REF!</definedName>
    <definedName name="JOI_RATE" localSheetId="0">#REF!</definedName>
    <definedName name="JOI_RATE" localSheetId="1">#REF!</definedName>
    <definedName name="JOI_RATE">#REF!</definedName>
    <definedName name="js" localSheetId="0">#REF!</definedName>
    <definedName name="js" localSheetId="1">#REF!</definedName>
    <definedName name="js">#REF!</definedName>
    <definedName name="k" localSheetId="5" hidden="1">{"form-D1",#N/A,FALSE,"FORM-D1";"form-D1_amt",#N/A,FALSE,"FORM-D1"}</definedName>
    <definedName name="k" localSheetId="3" hidden="1">{"form-D1",#N/A,FALSE,"FORM-D1";"form-D1_amt",#N/A,FALSE,"FORM-D1"}</definedName>
    <definedName name="k" localSheetId="2" hidden="1">{"form-D1",#N/A,FALSE,"FORM-D1";"form-D1_amt",#N/A,FALSE,"FORM-D1"}</definedName>
    <definedName name="k" localSheetId="0" hidden="1">{"form-D1",#N/A,FALSE,"FORM-D1";"form-D1_amt",#N/A,FALSE,"FORM-D1"}</definedName>
    <definedName name="k" localSheetId="1" hidden="1">{"form-D1",#N/A,FALSE,"FORM-D1";"form-D1_amt",#N/A,FALSE,"FORM-D1"}</definedName>
    <definedName name="k" hidden="1">{"form-D1",#N/A,FALSE,"FORM-D1";"form-D1_amt",#N/A,FALSE,"FORM-D1"}</definedName>
    <definedName name="K___0" localSheetId="0">#REF!</definedName>
    <definedName name="K___0" localSheetId="1">#REF!</definedName>
    <definedName name="K___0">#REF!</definedName>
    <definedName name="K___13" localSheetId="0">#REF!</definedName>
    <definedName name="K___13" localSheetId="1">#REF!</definedName>
    <definedName name="K___13">#REF!</definedName>
    <definedName name="Ka" localSheetId="0">#REF!</definedName>
    <definedName name="Ka" localSheetId="1">#REF!</definedName>
    <definedName name="Ka">#REF!</definedName>
    <definedName name="KARNA" localSheetId="0">#REF!</definedName>
    <definedName name="KARNA" localSheetId="1">#REF!</definedName>
    <definedName name="KARNA">#REF!</definedName>
    <definedName name="kb" localSheetId="0">#REF!</definedName>
    <definedName name="kb" localSheetId="1">#REF!</definedName>
    <definedName name="kb">#REF!</definedName>
    <definedName name="kc" localSheetId="0">#REF!</definedName>
    <definedName name="kc" localSheetId="1">#REF!</definedName>
    <definedName name="kc">#REF!</definedName>
    <definedName name="KE" localSheetId="0">#REF!</definedName>
    <definedName name="KE" localSheetId="1">#REF!</definedName>
    <definedName name="KE">#REF!</definedName>
    <definedName name="KERB" localSheetId="0">#REF!</definedName>
    <definedName name="KERB" localSheetId="1">#REF!</definedName>
    <definedName name="KERB">#REF!</definedName>
    <definedName name="KH" localSheetId="0">#REF!</definedName>
    <definedName name="KH" localSheetId="1">#REF!</definedName>
    <definedName name="KH">#REF!</definedName>
    <definedName name="Kh___0" localSheetId="0">#REF!</definedName>
    <definedName name="Kh___0" localSheetId="1">#REF!</definedName>
    <definedName name="Kh___0">#REF!</definedName>
    <definedName name="Kh___13" localSheetId="0">#REF!</definedName>
    <definedName name="Kh___13" localSheetId="1">#REF!</definedName>
    <definedName name="Kh___13">#REF!</definedName>
    <definedName name="KHAL" localSheetId="0">#REF!</definedName>
    <definedName name="KHAL" localSheetId="1">#REF!</definedName>
    <definedName name="KHAL">#REF!</definedName>
    <definedName name="Ki" localSheetId="0">#REF!</definedName>
    <definedName name="Ki" localSheetId="1">#REF!</definedName>
    <definedName name="Ki">#REF!</definedName>
    <definedName name="Ki___0" localSheetId="0">#REF!</definedName>
    <definedName name="Ki___0" localSheetId="1">#REF!</definedName>
    <definedName name="Ki___0">#REF!</definedName>
    <definedName name="Ki___13" localSheetId="0">#REF!</definedName>
    <definedName name="Ki___13" localSheetId="1">#REF!</definedName>
    <definedName name="Ki___13">#REF!</definedName>
    <definedName name="Ki1___0" localSheetId="0">#REF!</definedName>
    <definedName name="Ki1___0" localSheetId="1">#REF!</definedName>
    <definedName name="Ki1___0">#REF!</definedName>
    <definedName name="Ki1___13" localSheetId="0">#REF!</definedName>
    <definedName name="Ki1___13" localSheetId="1">#REF!</definedName>
    <definedName name="Ki1___13">#REF!</definedName>
    <definedName name="Ki2___0" localSheetId="0">#REF!</definedName>
    <definedName name="Ki2___0" localSheetId="1">#REF!</definedName>
    <definedName name="Ki2___0">#REF!</definedName>
    <definedName name="Ki2___13" localSheetId="0">#REF!</definedName>
    <definedName name="Ki2___13" localSheetId="1">#REF!</definedName>
    <definedName name="Ki2___13">#REF!</definedName>
    <definedName name="Kii" localSheetId="0">#REF!</definedName>
    <definedName name="Kii" localSheetId="1">#REF!</definedName>
    <definedName name="Kii">#REF!</definedName>
    <definedName name="Kii___0" localSheetId="0">#REF!</definedName>
    <definedName name="Kii___0" localSheetId="1">#REF!</definedName>
    <definedName name="Kii___0">#REF!</definedName>
    <definedName name="Kii___13" localSheetId="0">#REF!</definedName>
    <definedName name="Kii___13" localSheetId="1">#REF!</definedName>
    <definedName name="Kii___13">#REF!</definedName>
    <definedName name="kk" localSheetId="0">#REF!</definedName>
    <definedName name="kk" localSheetId="1">#REF!</definedName>
    <definedName name="kk">#REF!</definedName>
    <definedName name="Km" localSheetId="0">#REF!</definedName>
    <definedName name="Km" localSheetId="1">#REF!</definedName>
    <definedName name="Km">#REF!</definedName>
    <definedName name="Km___0" localSheetId="0">#REF!</definedName>
    <definedName name="Km___0" localSheetId="1">#REF!</definedName>
    <definedName name="Km___0">#REF!</definedName>
    <definedName name="Km___13" localSheetId="0">#REF!</definedName>
    <definedName name="Km___13" localSheetId="1">#REF!</definedName>
    <definedName name="Km___13">#REF!</definedName>
    <definedName name="Kp" localSheetId="0">#REF!</definedName>
    <definedName name="Kp" localSheetId="1">#REF!</definedName>
    <definedName name="Kp">#REF!</definedName>
    <definedName name="Ks" localSheetId="0">#REF!</definedName>
    <definedName name="Ks" localSheetId="1">#REF!</definedName>
    <definedName name="Ks">#REF!</definedName>
    <definedName name="Ks___0" localSheetId="0">#REF!</definedName>
    <definedName name="Ks___0" localSheetId="1">#REF!</definedName>
    <definedName name="Ks___0">#REF!</definedName>
    <definedName name="Ks___13" localSheetId="0">#REF!</definedName>
    <definedName name="Ks___13" localSheetId="1">#REF!</definedName>
    <definedName name="Ks___13">#REF!</definedName>
    <definedName name="KTA" localSheetId="0">#REF!</definedName>
    <definedName name="KTA" localSheetId="1">#REF!</definedName>
    <definedName name="KTA">#REF!</definedName>
    <definedName name="KTB" localSheetId="0">#REF!</definedName>
    <definedName name="KTB" localSheetId="1">#REF!</definedName>
    <definedName name="KTB">#REF!</definedName>
    <definedName name="KTX" localSheetId="0">#REF!</definedName>
    <definedName name="KTX" localSheetId="1">#REF!</definedName>
    <definedName name="KTX">#REF!</definedName>
    <definedName name="KU" localSheetId="0">#REF!</definedName>
    <definedName name="KU" localSheetId="1">#REF!</definedName>
    <definedName name="KU">#REF!</definedName>
    <definedName name="L" localSheetId="0">#REF!</definedName>
    <definedName name="L" localSheetId="1">#REF!</definedName>
    <definedName name="L">#REF!</definedName>
    <definedName name="L___0" localSheetId="0">#REF!</definedName>
    <definedName name="L___0" localSheetId="1">#REF!</definedName>
    <definedName name="L___0">#REF!</definedName>
    <definedName name="L___13" localSheetId="0">#REF!</definedName>
    <definedName name="L___13" localSheetId="1">#REF!</definedName>
    <definedName name="L___13">#REF!</definedName>
    <definedName name="LAB_RATE" localSheetId="0">#REF!</definedName>
    <definedName name="LAB_RATE" localSheetId="1">#REF!</definedName>
    <definedName name="LAB_RATE">#REF!</definedName>
    <definedName name="LABM1" localSheetId="0">#REF!</definedName>
    <definedName name="LABM1" localSheetId="1">#REF!</definedName>
    <definedName name="LABM1">#REF!</definedName>
    <definedName name="LABM2" localSheetId="0">#REF!</definedName>
    <definedName name="LABM2" localSheetId="1">#REF!</definedName>
    <definedName name="LABM2">#REF!</definedName>
    <definedName name="LABM3" localSheetId="0">#REF!</definedName>
    <definedName name="LABM3" localSheetId="1">#REF!</definedName>
    <definedName name="LABM3">#REF!</definedName>
    <definedName name="LABM4" localSheetId="0">#REF!</definedName>
    <definedName name="LABM4" localSheetId="1">#REF!</definedName>
    <definedName name="LABM4">#REF!</definedName>
    <definedName name="LABM5" localSheetId="0">#REF!</definedName>
    <definedName name="LABM5" localSheetId="1">#REF!</definedName>
    <definedName name="LABM5">#REF!</definedName>
    <definedName name="LABM6" localSheetId="0">#REF!</definedName>
    <definedName name="LABM6" localSheetId="1">#REF!</definedName>
    <definedName name="LABM6">#REF!</definedName>
    <definedName name="LACB1" localSheetId="0">#REF!</definedName>
    <definedName name="LACB1" localSheetId="1">#REF!</definedName>
    <definedName name="LACB1">#REF!</definedName>
    <definedName name="LACB2" localSheetId="0">#REF!</definedName>
    <definedName name="LACB2" localSheetId="1">#REF!</definedName>
    <definedName name="LACB2">#REF!</definedName>
    <definedName name="LACB3" localSheetId="0">#REF!</definedName>
    <definedName name="LACB3" localSheetId="1">#REF!</definedName>
    <definedName name="LACB3">#REF!</definedName>
    <definedName name="LACB4" localSheetId="0">#REF!</definedName>
    <definedName name="LACB4" localSheetId="1">#REF!</definedName>
    <definedName name="LACB4">#REF!</definedName>
    <definedName name="LACB5" localSheetId="0">#REF!</definedName>
    <definedName name="LACB5" localSheetId="1">#REF!</definedName>
    <definedName name="LACB5">#REF!</definedName>
    <definedName name="LACB6" localSheetId="0">#REF!</definedName>
    <definedName name="LACB6" localSheetId="1">#REF!</definedName>
    <definedName name="LACB6">#REF!</definedName>
    <definedName name="LACR1" localSheetId="0">#REF!</definedName>
    <definedName name="LACR1" localSheetId="1">#REF!</definedName>
    <definedName name="LACR1">#REF!</definedName>
    <definedName name="LACR2" localSheetId="0">#REF!</definedName>
    <definedName name="LACR2" localSheetId="1">#REF!</definedName>
    <definedName name="LACR2">#REF!</definedName>
    <definedName name="LACR3" localSheetId="0">#REF!</definedName>
    <definedName name="LACR3" localSheetId="1">#REF!</definedName>
    <definedName name="LACR3">#REF!</definedName>
    <definedName name="LACR4" localSheetId="0">#REF!</definedName>
    <definedName name="LACR4" localSheetId="1">#REF!</definedName>
    <definedName name="LACR4">#REF!</definedName>
    <definedName name="LACR5" localSheetId="0">#REF!</definedName>
    <definedName name="LACR5" localSheetId="1">#REF!</definedName>
    <definedName name="LACR5">#REF!</definedName>
    <definedName name="LACR6" localSheetId="0">#REF!</definedName>
    <definedName name="LACR6" localSheetId="1">#REF!</definedName>
    <definedName name="LACR6">#REF!</definedName>
    <definedName name="LAGG1" localSheetId="0">#REF!</definedName>
    <definedName name="LAGG1" localSheetId="1">#REF!</definedName>
    <definedName name="LAGG1">#REF!</definedName>
    <definedName name="LAGG2" localSheetId="0">#REF!</definedName>
    <definedName name="LAGG2" localSheetId="1">#REF!</definedName>
    <definedName name="LAGG2">#REF!</definedName>
    <definedName name="LAGG3" localSheetId="0">#REF!</definedName>
    <definedName name="LAGG3" localSheetId="1">#REF!</definedName>
    <definedName name="LAGG3">#REF!</definedName>
    <definedName name="LAGG6" localSheetId="0">#REF!</definedName>
    <definedName name="LAGG6" localSheetId="1">#REF!</definedName>
    <definedName name="LAGG6">#REF!</definedName>
    <definedName name="LAMP" localSheetId="0">#REF!</definedName>
    <definedName name="LAMP" localSheetId="1">#REF!</definedName>
    <definedName name="LAMP">#REF!</definedName>
    <definedName name="LAMP___0" localSheetId="0">#REF!</definedName>
    <definedName name="LAMP___0" localSheetId="1">#REF!</definedName>
    <definedName name="LAMP___0">#REF!</definedName>
    <definedName name="LAMP___13" localSheetId="0">#REF!</definedName>
    <definedName name="LAMP___13" localSheetId="1">#REF!</definedName>
    <definedName name="LAMP___13">#REF!</definedName>
    <definedName name="LATH" localSheetId="0">#REF!</definedName>
    <definedName name="LATH" localSheetId="1">#REF!</definedName>
    <definedName name="LATH">#REF!</definedName>
    <definedName name="LAWM1" localSheetId="0">#REF!</definedName>
    <definedName name="LAWM1" localSheetId="1">#REF!</definedName>
    <definedName name="LAWM1">#REF!</definedName>
    <definedName name="LAWM2" localSheetId="0">#REF!</definedName>
    <definedName name="LAWM2" localSheetId="1">#REF!</definedName>
    <definedName name="LAWM2">#REF!</definedName>
    <definedName name="LAWM3" localSheetId="0">#REF!</definedName>
    <definedName name="LAWM3" localSheetId="1">#REF!</definedName>
    <definedName name="LAWM3">#REF!</definedName>
    <definedName name="LAWM4" localSheetId="0">#REF!</definedName>
    <definedName name="LAWM4" localSheetId="1">#REF!</definedName>
    <definedName name="LAWM4">#REF!</definedName>
    <definedName name="LAWM5" localSheetId="0">#REF!</definedName>
    <definedName name="LAWM5" localSheetId="1">#REF!</definedName>
    <definedName name="LAWM5">#REF!</definedName>
    <definedName name="LAWM6" localSheetId="0">#REF!</definedName>
    <definedName name="LAWM6" localSheetId="1">#REF!</definedName>
    <definedName name="LAWM6">#REF!</definedName>
    <definedName name="LBM" localSheetId="0">#REF!</definedName>
    <definedName name="LBM" localSheetId="1">#REF!</definedName>
    <definedName name="LBM">#REF!</definedName>
    <definedName name="LBMod" localSheetId="0">#REF!</definedName>
    <definedName name="LBMod" localSheetId="1">#REF!</definedName>
    <definedName name="LBMod">#REF!</definedName>
    <definedName name="LBOULD" localSheetId="0">#REF!</definedName>
    <definedName name="LBOULD" localSheetId="1">#REF!</definedName>
    <definedName name="LBOULD">#REF!</definedName>
    <definedName name="LC" localSheetId="0">#REF!</definedName>
    <definedName name="LC" localSheetId="1">#REF!</definedName>
    <definedName name="LC">#REF!</definedName>
    <definedName name="Lc___0" localSheetId="0">#REF!</definedName>
    <definedName name="Lc___0" localSheetId="1">#REF!</definedName>
    <definedName name="Lc___0">#REF!</definedName>
    <definedName name="Lc___13" localSheetId="0">#REF!</definedName>
    <definedName name="Lc___13" localSheetId="1">#REF!</definedName>
    <definedName name="Lc___13">#REF!</definedName>
    <definedName name="LCON" localSheetId="0">#REF!</definedName>
    <definedName name="LCON" localSheetId="1">#REF!</definedName>
    <definedName name="LCON">#REF!</definedName>
    <definedName name="LCSAND1" localSheetId="0">#REF!</definedName>
    <definedName name="LCSAND1" localSheetId="1">#REF!</definedName>
    <definedName name="LCSAND1">#REF!</definedName>
    <definedName name="LCSAND2" localSheetId="0">#REF!</definedName>
    <definedName name="LCSAND2" localSheetId="1">#REF!</definedName>
    <definedName name="LCSAND2">#REF!</definedName>
    <definedName name="LCSAND3" localSheetId="0">#REF!</definedName>
    <definedName name="LCSAND3" localSheetId="1">#REF!</definedName>
    <definedName name="LCSAND3">#REF!</definedName>
    <definedName name="LCSAND6" localSheetId="0">#REF!</definedName>
    <definedName name="LCSAND6" localSheetId="1">#REF!</definedName>
    <definedName name="LCSAND6">#REF!</definedName>
    <definedName name="lean" localSheetId="0">#REF!</definedName>
    <definedName name="lean" localSheetId="1">#REF!</definedName>
    <definedName name="lean">#REF!</definedName>
    <definedName name="lef" localSheetId="0">#REF!</definedName>
    <definedName name="lef" localSheetId="1">#REF!</definedName>
    <definedName name="lef">#REF!</definedName>
    <definedName name="lel" localSheetId="0">#REF!</definedName>
    <definedName name="lel" localSheetId="1">#REF!</definedName>
    <definedName name="lel">#REF!</definedName>
    <definedName name="len" localSheetId="0">#REF!</definedName>
    <definedName name="len" localSheetId="1">#REF!</definedName>
    <definedName name="len">#REF!</definedName>
    <definedName name="LGSB1" localSheetId="0">#REF!</definedName>
    <definedName name="LGSB1" localSheetId="1">#REF!</definedName>
    <definedName name="LGSB1">#REF!</definedName>
    <definedName name="LGSB2" localSheetId="0">#REF!</definedName>
    <definedName name="LGSB2" localSheetId="1">#REF!</definedName>
    <definedName name="LGSB2">#REF!</definedName>
    <definedName name="LGSB3" localSheetId="0">#REF!</definedName>
    <definedName name="LGSB3" localSheetId="1">#REF!</definedName>
    <definedName name="LGSB3">#REF!</definedName>
    <definedName name="LGSB4" localSheetId="0">#REF!</definedName>
    <definedName name="LGSB4" localSheetId="1">#REF!</definedName>
    <definedName name="LGSB4">#REF!</definedName>
    <definedName name="LGSB5" localSheetId="0">#REF!</definedName>
    <definedName name="LGSB5" localSheetId="1">#REF!</definedName>
    <definedName name="LGSB5">#REF!</definedName>
    <definedName name="LGSB6" localSheetId="0">#REF!</definedName>
    <definedName name="LGSB6" localSheetId="1">#REF!</definedName>
    <definedName name="LGSB6">#REF!</definedName>
    <definedName name="limcount" hidden="1">1</definedName>
    <definedName name="LINE1" localSheetId="0">#REF!</definedName>
    <definedName name="LINE1" localSheetId="1">#REF!</definedName>
    <definedName name="LINE1">#REF!</definedName>
    <definedName name="lk" localSheetId="5" hidden="1">{#N/A,#N/A,FALSE,"CCTV"}</definedName>
    <definedName name="lk" localSheetId="3" hidden="1">{#N/A,#N/A,FALSE,"CCTV"}</definedName>
    <definedName name="lk" localSheetId="2" hidden="1">{#N/A,#N/A,FALSE,"CCTV"}</definedName>
    <definedName name="lk" localSheetId="0" hidden="1">{#N/A,#N/A,FALSE,"CCTV"}</definedName>
    <definedName name="lk" localSheetId="1" hidden="1">{#N/A,#N/A,FALSE,"CCTV"}</definedName>
    <definedName name="lk" hidden="1">{#N/A,#N/A,FALSE,"CCTV"}</definedName>
    <definedName name="LL" localSheetId="0">#REF!</definedName>
    <definedName name="LL" localSheetId="1">#REF!</definedName>
    <definedName name="LL">#REF!</definedName>
    <definedName name="llllllllllllllllllll" localSheetId="0">#REF!</definedName>
    <definedName name="llllllllllllllllllll" localSheetId="1">#REF!</definedName>
    <definedName name="llllllllllllllllllll">#REF!</definedName>
    <definedName name="LMUR1" localSheetId="0">#REF!</definedName>
    <definedName name="LMUR1" localSheetId="1">#REF!</definedName>
    <definedName name="LMUR1">#REF!</definedName>
    <definedName name="LMUR2" localSheetId="0">#REF!</definedName>
    <definedName name="LMUR2" localSheetId="1">#REF!</definedName>
    <definedName name="LMUR2">#REF!</definedName>
    <definedName name="LMUR3" localSheetId="0">#REF!</definedName>
    <definedName name="LMUR3" localSheetId="1">#REF!</definedName>
    <definedName name="LMUR3">#REF!</definedName>
    <definedName name="LMUR4" localSheetId="0">#REF!</definedName>
    <definedName name="LMUR4" localSheetId="1">#REF!</definedName>
    <definedName name="LMUR4">#REF!</definedName>
    <definedName name="LMUR5" localSheetId="0">#REF!</definedName>
    <definedName name="LMUR5" localSheetId="1">#REF!</definedName>
    <definedName name="LMUR5">#REF!</definedName>
    <definedName name="LMUR6" localSheetId="0">#REF!</definedName>
    <definedName name="LMUR6" localSheetId="1">#REF!</definedName>
    <definedName name="LMUR6">#REF!</definedName>
    <definedName name="LOAD" localSheetId="0">#REF!</definedName>
    <definedName name="LOAD" localSheetId="1">#REF!</definedName>
    <definedName name="LOAD">#REF!</definedName>
    <definedName name="Lr" localSheetId="0">#REF!</definedName>
    <definedName name="Lr" localSheetId="1">#REF!</definedName>
    <definedName name="Lr">#REF!</definedName>
    <definedName name="Lr___0" localSheetId="0">#REF!</definedName>
    <definedName name="Lr___0" localSheetId="1">#REF!</definedName>
    <definedName name="Lr___0">#REF!</definedName>
    <definedName name="Lr___13" localSheetId="0">#REF!</definedName>
    <definedName name="Lr___13" localSheetId="1">#REF!</definedName>
    <definedName name="Lr___13">#REF!</definedName>
    <definedName name="LRUB1" localSheetId="0">#REF!</definedName>
    <definedName name="LRUB1" localSheetId="1">#REF!</definedName>
    <definedName name="LRUB1">#REF!</definedName>
    <definedName name="LRUB2" localSheetId="0">#REF!</definedName>
    <definedName name="LRUB2" localSheetId="1">#REF!</definedName>
    <definedName name="LRUB2">#REF!</definedName>
    <definedName name="LRUB3" localSheetId="0">#REF!</definedName>
    <definedName name="LRUB3" localSheetId="1">#REF!</definedName>
    <definedName name="LRUB3">#REF!</definedName>
    <definedName name="LRUB4" localSheetId="0">#REF!</definedName>
    <definedName name="LRUB4" localSheetId="1">#REF!</definedName>
    <definedName name="LRUB4">#REF!</definedName>
    <definedName name="LRUB5" localSheetId="0">#REF!</definedName>
    <definedName name="LRUB5" localSheetId="1">#REF!</definedName>
    <definedName name="LRUB5">#REF!</definedName>
    <definedName name="LRUB6" localSheetId="0">#REF!</definedName>
    <definedName name="LRUB6" localSheetId="1">#REF!</definedName>
    <definedName name="LRUB6">#REF!</definedName>
    <definedName name="LSAND1" localSheetId="0">#REF!</definedName>
    <definedName name="LSAND1" localSheetId="1">#REF!</definedName>
    <definedName name="LSAND1">#REF!</definedName>
    <definedName name="LSAND2" localSheetId="0">#REF!</definedName>
    <definedName name="LSAND2" localSheetId="1">#REF!</definedName>
    <definedName name="LSAND2">#REF!</definedName>
    <definedName name="LSAND3" localSheetId="0">#REF!</definedName>
    <definedName name="LSAND3" localSheetId="1">#REF!</definedName>
    <definedName name="LSAND3">#REF!</definedName>
    <definedName name="LSAND6" localSheetId="0">#REF!</definedName>
    <definedName name="LSAND6" localSheetId="1">#REF!</definedName>
    <definedName name="LSAND6">#REF!</definedName>
    <definedName name="LSANDB1" localSheetId="0">#REF!</definedName>
    <definedName name="LSANDB1" localSheetId="1">#REF!</definedName>
    <definedName name="LSANDB1">#REF!</definedName>
    <definedName name="LSANDB2" localSheetId="0">#REF!</definedName>
    <definedName name="LSANDB2" localSheetId="1">#REF!</definedName>
    <definedName name="LSANDB2">#REF!</definedName>
    <definedName name="LSANDB3" localSheetId="0">#REF!</definedName>
    <definedName name="LSANDB3" localSheetId="1">#REF!</definedName>
    <definedName name="LSANDB3">#REF!</definedName>
    <definedName name="LSANDB4" localSheetId="0">#REF!</definedName>
    <definedName name="LSANDB4" localSheetId="1">#REF!</definedName>
    <definedName name="LSANDB4">#REF!</definedName>
    <definedName name="LSANDB5" localSheetId="0">#REF!</definedName>
    <definedName name="LSANDB5" localSheetId="1">#REF!</definedName>
    <definedName name="LSANDB5">#REF!</definedName>
    <definedName name="LSANDB6" localSheetId="0">#REF!</definedName>
    <definedName name="LSANDB6" localSheetId="1">#REF!</definedName>
    <definedName name="LSANDB6">#REF!</definedName>
    <definedName name="LSANDR1" localSheetId="0">#REF!</definedName>
    <definedName name="LSANDR1" localSheetId="1">#REF!</definedName>
    <definedName name="LSANDR1">#REF!</definedName>
    <definedName name="LSANDR2" localSheetId="0">#REF!</definedName>
    <definedName name="LSANDR2" localSheetId="1">#REF!</definedName>
    <definedName name="LSANDR2">#REF!</definedName>
    <definedName name="LSANDR3" localSheetId="0">#REF!</definedName>
    <definedName name="LSANDR3" localSheetId="1">#REF!</definedName>
    <definedName name="LSANDR3">#REF!</definedName>
    <definedName name="LSANDR4" localSheetId="0">#REF!</definedName>
    <definedName name="LSANDR4" localSheetId="1">#REF!</definedName>
    <definedName name="LSANDR4">#REF!</definedName>
    <definedName name="LSANDR5" localSheetId="0">#REF!</definedName>
    <definedName name="LSANDR5" localSheetId="1">#REF!</definedName>
    <definedName name="LSANDR5">#REF!</definedName>
    <definedName name="LSANDR6" localSheetId="0">#REF!</definedName>
    <definedName name="LSANDR6" localSheetId="1">#REF!</definedName>
    <definedName name="LSANDR6">#REF!</definedName>
    <definedName name="LUMEN" localSheetId="0">#REF!</definedName>
    <definedName name="LUMEN" localSheetId="1">#REF!</definedName>
    <definedName name="LUMEN">#REF!</definedName>
    <definedName name="LUMEN___0" localSheetId="0">#REF!</definedName>
    <definedName name="LUMEN___0" localSheetId="1">#REF!</definedName>
    <definedName name="LUMEN___0">#REF!</definedName>
    <definedName name="LUMEN___13" localSheetId="0">#REF!</definedName>
    <definedName name="LUMEN___13" localSheetId="1">#REF!</definedName>
    <definedName name="LUMEN___13">#REF!</definedName>
    <definedName name="LUX" localSheetId="0">#REF!</definedName>
    <definedName name="LUX" localSheetId="1">#REF!</definedName>
    <definedName name="LUX">#REF!</definedName>
    <definedName name="LUX___0" localSheetId="0">#REF!</definedName>
    <definedName name="LUX___0" localSheetId="1">#REF!</definedName>
    <definedName name="LUX___0">#REF!</definedName>
    <definedName name="LUX___13" localSheetId="0">#REF!</definedName>
    <definedName name="LUX___13" localSheetId="1">#REF!</definedName>
    <definedName name="LUX___13">#REF!</definedName>
    <definedName name="LV" localSheetId="0">#REF!</definedName>
    <definedName name="LV" localSheetId="1">#REF!</definedName>
    <definedName name="LV">#REF!</definedName>
    <definedName name="LWMM" localSheetId="0">#REF!</definedName>
    <definedName name="LWMM" localSheetId="1">#REF!</definedName>
    <definedName name="LWMM">#REF!</definedName>
    <definedName name="LWSALES" localSheetId="0">#REF!</definedName>
    <definedName name="LWSALES" localSheetId="1">#REF!</definedName>
    <definedName name="LWSALES">#REF!</definedName>
    <definedName name="lx" localSheetId="0">#REF!</definedName>
    <definedName name="lx" localSheetId="1">#REF!</definedName>
    <definedName name="lx">#REF!</definedName>
    <definedName name="Lx___0" localSheetId="0">#REF!</definedName>
    <definedName name="Lx___0" localSheetId="1">#REF!</definedName>
    <definedName name="Lx___0">#REF!</definedName>
    <definedName name="Lx___13" localSheetId="0">#REF!</definedName>
    <definedName name="Lx___13" localSheetId="1">#REF!</definedName>
    <definedName name="Lx___13">#REF!</definedName>
    <definedName name="ly" localSheetId="0">#REF!</definedName>
    <definedName name="ly" localSheetId="1">#REF!</definedName>
    <definedName name="ly">#REF!</definedName>
    <definedName name="LYBin" localSheetId="0">#REF!</definedName>
    <definedName name="LYBin" localSheetId="1">#REF!</definedName>
    <definedName name="LYBin">#REF!</definedName>
    <definedName name="LYHolds" localSheetId="0">#REF!</definedName>
    <definedName name="LYHolds" localSheetId="1">#REF!</definedName>
    <definedName name="LYHolds">#REF!</definedName>
    <definedName name="LYNet" localSheetId="0">#REF!</definedName>
    <definedName name="LYNet" localSheetId="1">#REF!</definedName>
    <definedName name="LYNet">#REF!</definedName>
    <definedName name="LYoos" localSheetId="0">#REF!</definedName>
    <definedName name="LYoos" localSheetId="1">#REF!</definedName>
    <definedName name="LYoos">#REF!</definedName>
    <definedName name="LYReselects" localSheetId="0">#REF!</definedName>
    <definedName name="LYReselects" localSheetId="1">#REF!</definedName>
    <definedName name="LYReselects">#REF!</definedName>
    <definedName name="LYReturns" localSheetId="0">#REF!</definedName>
    <definedName name="LYReturns" localSheetId="1">#REF!</definedName>
    <definedName name="LYReturns">#REF!</definedName>
    <definedName name="LYSales" localSheetId="0">#REF!</definedName>
    <definedName name="LYSales" localSheetId="1">#REF!</definedName>
    <definedName name="LYSales">#REF!</definedName>
    <definedName name="LYTotal" localSheetId="0">#REF!</definedName>
    <definedName name="LYTotal" localSheetId="1">#REF!</definedName>
    <definedName name="LYTotal">#REF!</definedName>
    <definedName name="m" localSheetId="0">#REF!</definedName>
    <definedName name="m" localSheetId="1">#REF!</definedName>
    <definedName name="m">#REF!</definedName>
    <definedName name="m___0" localSheetId="0">#REF!</definedName>
    <definedName name="m___0" localSheetId="1">#REF!</definedName>
    <definedName name="m___0">#REF!</definedName>
    <definedName name="m___13" localSheetId="0">#REF!</definedName>
    <definedName name="m___13" localSheetId="1">#REF!</definedName>
    <definedName name="m___13">#REF!</definedName>
    <definedName name="m1.5bgl" localSheetId="0">#REF!</definedName>
    <definedName name="m1.5bgl" localSheetId="1">#REF!</definedName>
    <definedName name="m1.5bgl">#REF!</definedName>
    <definedName name="m10.98agl" localSheetId="0">#REF!</definedName>
    <definedName name="m10.98agl" localSheetId="1">#REF!</definedName>
    <definedName name="m10.98agl">#REF!</definedName>
    <definedName name="m10.98bgl" localSheetId="0">#REF!</definedName>
    <definedName name="m10.98bgl" localSheetId="1">#REF!</definedName>
    <definedName name="m10.98bgl">#REF!</definedName>
    <definedName name="M10cement" localSheetId="0">#REF!</definedName>
    <definedName name="M10cement" localSheetId="1">#REF!</definedName>
    <definedName name="M10cement">#REF!</definedName>
    <definedName name="m14.64agl" localSheetId="0">#REF!</definedName>
    <definedName name="m14.64agl" localSheetId="1">#REF!</definedName>
    <definedName name="m14.64agl">#REF!</definedName>
    <definedName name="m14.64bgl" localSheetId="0">#REF!</definedName>
    <definedName name="m14.64bgl" localSheetId="1">#REF!</definedName>
    <definedName name="m14.64bgl">#REF!</definedName>
    <definedName name="M15cement" localSheetId="0">#REF!</definedName>
    <definedName name="M15cement" localSheetId="1">#REF!</definedName>
    <definedName name="M15cement">#REF!</definedName>
    <definedName name="M15Grd" localSheetId="0">#REF!</definedName>
    <definedName name="M15Grd" localSheetId="1">#REF!</definedName>
    <definedName name="M15Grd">#REF!</definedName>
    <definedName name="m18.3agl" localSheetId="0">#REF!</definedName>
    <definedName name="m18.3agl" localSheetId="1">#REF!</definedName>
    <definedName name="m18.3agl">#REF!</definedName>
    <definedName name="m18.3bgl" localSheetId="0">#REF!</definedName>
    <definedName name="m18.3bgl" localSheetId="1">#REF!</definedName>
    <definedName name="m18.3bgl">#REF!</definedName>
    <definedName name="M20Grd" localSheetId="0">#REF!</definedName>
    <definedName name="M20Grd" localSheetId="1">#REF!</definedName>
    <definedName name="M20Grd">#REF!</definedName>
    <definedName name="M20PCCcement" localSheetId="0">#REF!</definedName>
    <definedName name="M20PCCcement" localSheetId="1">#REF!</definedName>
    <definedName name="M20PCCcement">#REF!</definedName>
    <definedName name="M20RCCcement" localSheetId="0">#REF!</definedName>
    <definedName name="M20RCCcement" localSheetId="1">#REF!</definedName>
    <definedName name="M20RCCcement">#REF!</definedName>
    <definedName name="m21.96agl" localSheetId="0">#REF!</definedName>
    <definedName name="m21.96agl" localSheetId="1">#REF!</definedName>
    <definedName name="m21.96agl">#REF!</definedName>
    <definedName name="m21.96bgl" localSheetId="0">#REF!</definedName>
    <definedName name="m21.96bgl" localSheetId="1">#REF!</definedName>
    <definedName name="m21.96bgl">#REF!</definedName>
    <definedName name="M25Grd" localSheetId="0">#REF!</definedName>
    <definedName name="M25Grd" localSheetId="1">#REF!</definedName>
    <definedName name="M25Grd">#REF!</definedName>
    <definedName name="M25PCCcement" localSheetId="0">#REF!</definedName>
    <definedName name="M25PCCcement" localSheetId="1">#REF!</definedName>
    <definedName name="M25PCCcement">#REF!</definedName>
    <definedName name="M25RCCcement" localSheetId="0">#REF!</definedName>
    <definedName name="M25RCCcement" localSheetId="1">#REF!</definedName>
    <definedName name="M25RCCcement">#REF!</definedName>
    <definedName name="M30cement" localSheetId="0">#REF!</definedName>
    <definedName name="M30cement" localSheetId="1">#REF!</definedName>
    <definedName name="M30cement">#REF!</definedName>
    <definedName name="M30Grd" localSheetId="0">#REF!</definedName>
    <definedName name="M30Grd" localSheetId="1">#REF!</definedName>
    <definedName name="M30Grd">#REF!</definedName>
    <definedName name="M35cement" localSheetId="0">#REF!</definedName>
    <definedName name="M35cement" localSheetId="1">#REF!</definedName>
    <definedName name="M35cement">#REF!</definedName>
    <definedName name="m4.5agl" localSheetId="0">#REF!</definedName>
    <definedName name="m4.5agl" localSheetId="1">#REF!</definedName>
    <definedName name="m4.5agl">#REF!</definedName>
    <definedName name="m4.5bgl" localSheetId="0">#REF!</definedName>
    <definedName name="m4.5bgl" localSheetId="1">#REF!</definedName>
    <definedName name="m4.5bgl">#REF!</definedName>
    <definedName name="M40cement" localSheetId="0">#REF!</definedName>
    <definedName name="M40cement" localSheetId="1">#REF!</definedName>
    <definedName name="M40cement">#REF!</definedName>
    <definedName name="M50cement" localSheetId="0">#REF!</definedName>
    <definedName name="M50cement" localSheetId="1">#REF!</definedName>
    <definedName name="M50cement">#REF!</definedName>
    <definedName name="m7.32agl" localSheetId="0">#REF!</definedName>
    <definedName name="m7.32agl" localSheetId="1">#REF!</definedName>
    <definedName name="m7.32agl">#REF!</definedName>
    <definedName name="m7.32bgl" localSheetId="0">#REF!</definedName>
    <definedName name="m7.32bgl" localSheetId="1">#REF!</definedName>
    <definedName name="m7.32bgl">#REF!</definedName>
    <definedName name="mac">75</definedName>
    <definedName name="man" localSheetId="0">#REF!</definedName>
    <definedName name="man" localSheetId="1">#REF!</definedName>
    <definedName name="man">#REF!</definedName>
    <definedName name="man___0" localSheetId="0">#REF!</definedName>
    <definedName name="man___0" localSheetId="1">#REF!</definedName>
    <definedName name="man___0">#REF!</definedName>
    <definedName name="man___11" localSheetId="0">#REF!</definedName>
    <definedName name="man___11" localSheetId="1">#REF!</definedName>
    <definedName name="man___11">#REF!</definedName>
    <definedName name="man___12" localSheetId="0">#REF!</definedName>
    <definedName name="man___12" localSheetId="1">#REF!</definedName>
    <definedName name="man___12">#REF!</definedName>
    <definedName name="manday1" localSheetId="0">#REF!</definedName>
    <definedName name="manday1" localSheetId="1">#REF!</definedName>
    <definedName name="manday1">#REF!</definedName>
    <definedName name="manday1___0" localSheetId="0">#REF!</definedName>
    <definedName name="manday1___0" localSheetId="1">#REF!</definedName>
    <definedName name="manday1___0">#REF!</definedName>
    <definedName name="manday1___11" localSheetId="0">#REF!</definedName>
    <definedName name="manday1___11" localSheetId="1">#REF!</definedName>
    <definedName name="manday1___11">#REF!</definedName>
    <definedName name="manday1___12" localSheetId="0">#REF!</definedName>
    <definedName name="manday1___12" localSheetId="1">#REF!</definedName>
    <definedName name="manday1___12">#REF!</definedName>
    <definedName name="manpower_details" localSheetId="0">#REF!</definedName>
    <definedName name="manpower_details" localSheetId="1">#REF!</definedName>
    <definedName name="manpower_details">#REF!</definedName>
    <definedName name="march_qty" localSheetId="0">#REF!</definedName>
    <definedName name="march_qty" localSheetId="1">#REF!</definedName>
    <definedName name="march_qty">#REF!</definedName>
    <definedName name="MARGINPLAN" localSheetId="0">#REF!</definedName>
    <definedName name="MARGINPLAN" localSheetId="1">#REF!</definedName>
    <definedName name="MARGINPLAN">#REF!</definedName>
    <definedName name="MARGINPROJ" localSheetId="0">#REF!</definedName>
    <definedName name="MARGINPROJ" localSheetId="1">#REF!</definedName>
    <definedName name="MARGINPROJ">#REF!</definedName>
    <definedName name="materials" localSheetId="0">#REF!</definedName>
    <definedName name="materials" localSheetId="1">#REF!</definedName>
    <definedName name="materials">#REF!</definedName>
    <definedName name="MAZ" localSheetId="0">#REF!</definedName>
    <definedName name="MAZ" localSheetId="1">#REF!</definedName>
    <definedName name="MAZ">#REF!</definedName>
    <definedName name="MBIT" localSheetId="0">#REF!</definedName>
    <definedName name="MBIT" localSheetId="1">#REF!</definedName>
    <definedName name="MBIT">#REF!</definedName>
    <definedName name="Mc" localSheetId="0">#REF!</definedName>
    <definedName name="Mc" localSheetId="1">#REF!</definedName>
    <definedName name="Mc">#REF!</definedName>
    <definedName name="Mc_v" localSheetId="0">#REF!</definedName>
    <definedName name="Mc_v" localSheetId="1">#REF!</definedName>
    <definedName name="Mc_v">#REF!</definedName>
    <definedName name="MCBDB" localSheetId="5">{#N/A,#N/A,FALSE,"mpph1";#N/A,#N/A,FALSE,"mpmseb";#N/A,#N/A,FALSE,"mpph2"}</definedName>
    <definedName name="MCBDB" localSheetId="3">{#N/A,#N/A,FALSE,"mpph1";#N/A,#N/A,FALSE,"mpmseb";#N/A,#N/A,FALSE,"mpph2"}</definedName>
    <definedName name="MCBDB" localSheetId="2">{#N/A,#N/A,FALSE,"mpph1";#N/A,#N/A,FALSE,"mpmseb";#N/A,#N/A,FALSE,"mpph2"}</definedName>
    <definedName name="MCBDB" localSheetId="0">{#N/A,#N/A,FALSE,"mpph1";#N/A,#N/A,FALSE,"mpmseb";#N/A,#N/A,FALSE,"mpph2"}</definedName>
    <definedName name="MCBDB" localSheetId="1">{#N/A,#N/A,FALSE,"mpph1";#N/A,#N/A,FALSE,"mpmseb";#N/A,#N/A,FALSE,"mpph2"}</definedName>
    <definedName name="MCBDB">{#N/A,#N/A,FALSE,"mpph1";#N/A,#N/A,FALSE,"mpmseb";#N/A,#N/A,FALSE,"mpph2"}</definedName>
    <definedName name="Mcbdo" localSheetId="0">#REF!</definedName>
    <definedName name="Mcbdo" localSheetId="1">#REF!</definedName>
    <definedName name="Mcbdo">#REF!</definedName>
    <definedName name="MCOOK" localSheetId="0">#REF!</definedName>
    <definedName name="MCOOK" localSheetId="1">#REF!</definedName>
    <definedName name="MCOOK">#REF!</definedName>
    <definedName name="Mcwc" localSheetId="0">#REF!</definedName>
    <definedName name="Mcwc" localSheetId="1">#REF!</definedName>
    <definedName name="Mcwc">#REF!</definedName>
    <definedName name="Mcws" localSheetId="0">#REF!</definedName>
    <definedName name="Mcws" localSheetId="1">#REF!</definedName>
    <definedName name="Mcws">#REF!</definedName>
    <definedName name="Md" localSheetId="0">#REF!</definedName>
    <definedName name="Md" localSheetId="1">#REF!</definedName>
    <definedName name="Md">#REF!</definedName>
    <definedName name="Md_v" localSheetId="0">#REF!</definedName>
    <definedName name="Md_v" localSheetId="1">#REF!</definedName>
    <definedName name="Md_v">#REF!</definedName>
    <definedName name="Me" localSheetId="0">#REF!</definedName>
    <definedName name="Me" localSheetId="1">#REF!</definedName>
    <definedName name="Me">#REF!</definedName>
    <definedName name="Me_v" localSheetId="0">#REF!</definedName>
    <definedName name="Me_v" localSheetId="1">#REF!</definedName>
    <definedName name="Me_v">#REF!</definedName>
    <definedName name="mech" localSheetId="0">#REF!</definedName>
    <definedName name="mech" localSheetId="1">#REF!</definedName>
    <definedName name="mech">#REF!</definedName>
    <definedName name="METAL" localSheetId="0">#REF!</definedName>
    <definedName name="METAL" localSheetId="1">#REF!</definedName>
    <definedName name="METAL">#REF!</definedName>
    <definedName name="MF___0" localSheetId="0">#REF!</definedName>
    <definedName name="MF___0" localSheetId="1">#REF!</definedName>
    <definedName name="MF___0">#REF!</definedName>
    <definedName name="MF___13" localSheetId="0">#REF!</definedName>
    <definedName name="MF___13" localSheetId="1">#REF!</definedName>
    <definedName name="MF___13">#REF!</definedName>
    <definedName name="Mf_v" localSheetId="0">#REF!</definedName>
    <definedName name="Mf_v" localSheetId="1">#REF!</definedName>
    <definedName name="Mf_v">#REF!</definedName>
    <definedName name="Mg" localSheetId="0">#REF!</definedName>
    <definedName name="Mg" localSheetId="1">#REF!</definedName>
    <definedName name="Mg">#REF!</definedName>
    <definedName name="Mg_v" localSheetId="0">#REF!</definedName>
    <definedName name="Mg_v" localSheetId="1">#REF!</definedName>
    <definedName name="Mg_v">#REF!</definedName>
    <definedName name="Mh" localSheetId="0">#REF!</definedName>
    <definedName name="Mh" localSheetId="1">#REF!</definedName>
    <definedName name="Mh">#REF!</definedName>
    <definedName name="Mh_v" localSheetId="0">#REF!</definedName>
    <definedName name="Mh_v" localSheetId="1">#REF!</definedName>
    <definedName name="Mh_v">#REF!</definedName>
    <definedName name="MILD" localSheetId="0">#REF!</definedName>
    <definedName name="MILD" localSheetId="1">#REF!</definedName>
    <definedName name="MILD">#REF!</definedName>
    <definedName name="MIST" localSheetId="0">#REF!</definedName>
    <definedName name="MIST" localSheetId="1">#REF!</definedName>
    <definedName name="MIST">#REF!</definedName>
    <definedName name="MIX" localSheetId="0">#REF!</definedName>
    <definedName name="MIX" localSheetId="1">#REF!</definedName>
    <definedName name="MIX">#REF!</definedName>
    <definedName name="MIX10B" localSheetId="0">#REF!</definedName>
    <definedName name="MIX10B" localSheetId="1">#REF!</definedName>
    <definedName name="MIX10B">#REF!</definedName>
    <definedName name="MIX10R" localSheetId="0">#REF!</definedName>
    <definedName name="MIX10R" localSheetId="1">#REF!</definedName>
    <definedName name="MIX10R">#REF!</definedName>
    <definedName name="MIX15B" localSheetId="0">#REF!</definedName>
    <definedName name="MIX15B" localSheetId="1">#REF!</definedName>
    <definedName name="MIX15B">#REF!</definedName>
    <definedName name="MIX15R" localSheetId="0">#REF!</definedName>
    <definedName name="MIX15R" localSheetId="1">#REF!</definedName>
    <definedName name="MIX15R">#REF!</definedName>
    <definedName name="MIX20B" localSheetId="0">#REF!</definedName>
    <definedName name="MIX20B" localSheetId="1">#REF!</definedName>
    <definedName name="MIX20B">#REF!</definedName>
    <definedName name="MIX20R" localSheetId="0">#REF!</definedName>
    <definedName name="MIX20R" localSheetId="1">#REF!</definedName>
    <definedName name="MIX20R">#REF!</definedName>
    <definedName name="MIX25B" localSheetId="0">#REF!</definedName>
    <definedName name="MIX25B" localSheetId="1">#REF!</definedName>
    <definedName name="MIX25B">#REF!</definedName>
    <definedName name="MIX25R" localSheetId="0">#REF!</definedName>
    <definedName name="MIX25R" localSheetId="1">#REF!</definedName>
    <definedName name="MIX25R">#REF!</definedName>
    <definedName name="MIX30B" localSheetId="0">#REF!</definedName>
    <definedName name="MIX30B" localSheetId="1">#REF!</definedName>
    <definedName name="MIX30B">#REF!</definedName>
    <definedName name="MIX30R" localSheetId="0">#REF!</definedName>
    <definedName name="MIX30R" localSheetId="1">#REF!</definedName>
    <definedName name="MIX30R">#REF!</definedName>
    <definedName name="MIX35B" localSheetId="0">#REF!</definedName>
    <definedName name="MIX35B" localSheetId="1">#REF!</definedName>
    <definedName name="MIX35B">#REF!</definedName>
    <definedName name="MIX35R" localSheetId="0">#REF!</definedName>
    <definedName name="MIX35R" localSheetId="1">#REF!</definedName>
    <definedName name="MIX35R">#REF!</definedName>
    <definedName name="MIX40B" localSheetId="0">#REF!</definedName>
    <definedName name="MIX40B" localSheetId="1">#REF!</definedName>
    <definedName name="MIX40B">#REF!</definedName>
    <definedName name="MIX45B" localSheetId="0">#REF!</definedName>
    <definedName name="MIX45B" localSheetId="1">#REF!</definedName>
    <definedName name="MIX45B">#REF!</definedName>
    <definedName name="ml" localSheetId="5" hidden="1">{"'장비'!$A$3:$M$12"}</definedName>
    <definedName name="ml" localSheetId="3" hidden="1">{"'장비'!$A$3:$M$12"}</definedName>
    <definedName name="ml" localSheetId="2" hidden="1">{"'장비'!$A$3:$M$12"}</definedName>
    <definedName name="ml" localSheetId="0" hidden="1">{"'장비'!$A$3:$M$12"}</definedName>
    <definedName name="ml" localSheetId="1" hidden="1">{"'장비'!$A$3:$M$12"}</definedName>
    <definedName name="ml" hidden="1">{"'장비'!$A$3:$M$12"}</definedName>
    <definedName name="MLDPLT" localSheetId="0">#REF!</definedName>
    <definedName name="MLDPLT" localSheetId="1">#REF!</definedName>
    <definedName name="MLDPLT">#REF!</definedName>
    <definedName name="MMAZ" localSheetId="0">#REF!</definedName>
    <definedName name="MMAZ" localSheetId="1">#REF!</definedName>
    <definedName name="MMAZ">#REF!</definedName>
    <definedName name="mn" localSheetId="5" hidden="1">{"'Sheet1'!$L$16"}</definedName>
    <definedName name="mn" localSheetId="3" hidden="1">{"'Sheet1'!$L$16"}</definedName>
    <definedName name="mn" localSheetId="2" hidden="1">{"'Sheet1'!$L$16"}</definedName>
    <definedName name="mn" localSheetId="0" hidden="1">{"'Sheet1'!$L$16"}</definedName>
    <definedName name="mn" localSheetId="1" hidden="1">{"'Sheet1'!$L$16"}</definedName>
    <definedName name="mn" hidden="1">{"'Sheet1'!$L$16"}</definedName>
    <definedName name="MONTH_CONDITION" localSheetId="0">#REF!</definedName>
    <definedName name="MONTH_CONDITION" localSheetId="1">#REF!</definedName>
    <definedName name="MONTH_CONDITION">#REF!</definedName>
    <definedName name="MONTH_DETAILS" localSheetId="0">#REF!</definedName>
    <definedName name="MONTH_DETAILS" localSheetId="1">#REF!</definedName>
    <definedName name="MONTH_DETAILS">#REF!</definedName>
    <definedName name="MP" localSheetId="5" hidden="1">{#N/A,#N/A,FALSE,"CCTV"}</definedName>
    <definedName name="MP" localSheetId="3" hidden="1">{#N/A,#N/A,FALSE,"CCTV"}</definedName>
    <definedName name="MP" localSheetId="2" hidden="1">{#N/A,#N/A,FALSE,"CCTV"}</definedName>
    <definedName name="MP" localSheetId="0" hidden="1">{#N/A,#N/A,FALSE,"CCTV"}</definedName>
    <definedName name="MP" localSheetId="1" hidden="1">{#N/A,#N/A,FALSE,"CCTV"}</definedName>
    <definedName name="MP" hidden="1">{#N/A,#N/A,FALSE,"CCTV"}</definedName>
    <definedName name="MPF" localSheetId="0">#REF!</definedName>
    <definedName name="MPF" localSheetId="1">#REF!</definedName>
    <definedName name="MPF">#REF!</definedName>
    <definedName name="MPMOB" localSheetId="0">#REF!</definedName>
    <definedName name="MPMOB" localSheetId="1">#REF!</definedName>
    <definedName name="MPMOB">#REF!</definedName>
    <definedName name="MRCRLPW" localSheetId="0">#REF!</definedName>
    <definedName name="MRCRLPW" localSheetId="1">#REF!</definedName>
    <definedName name="MRCRLPW">#REF!</definedName>
    <definedName name="MS" localSheetId="0">#REF!</definedName>
    <definedName name="MS" localSheetId="1">#REF!</definedName>
    <definedName name="MS">#REF!</definedName>
    <definedName name="MS200202rev2" localSheetId="0">#REF!</definedName>
    <definedName name="MS200202rev2" localSheetId="1">#REF!</definedName>
    <definedName name="MS200202rev2">#REF!</definedName>
    <definedName name="ms2002may1706" localSheetId="0">#REF!</definedName>
    <definedName name="ms2002may1706" localSheetId="1">#REF!</definedName>
    <definedName name="ms2002may1706">#REF!</definedName>
    <definedName name="Msbdo" localSheetId="0">#REF!</definedName>
    <definedName name="Msbdo" localSheetId="1">#REF!</definedName>
    <definedName name="Msbdo">#REF!</definedName>
    <definedName name="msjune1807" localSheetId="0">#REF!</definedName>
    <definedName name="msjune1807" localSheetId="1">#REF!</definedName>
    <definedName name="msjune1807">#REF!</definedName>
    <definedName name="mu" localSheetId="0">#REF!</definedName>
    <definedName name="mu" localSheetId="1">#REF!</definedName>
    <definedName name="mu">#REF!</definedName>
    <definedName name="MUCK" localSheetId="0">#REF!</definedName>
    <definedName name="MUCK" localSheetId="1">#REF!</definedName>
    <definedName name="MUCK">#REF!</definedName>
    <definedName name="mui" localSheetId="0">#REF!</definedName>
    <definedName name="mui" localSheetId="1">#REF!</definedName>
    <definedName name="mui">#REF!</definedName>
    <definedName name="MUNION" localSheetId="0">#REF!</definedName>
    <definedName name="MUNION" localSheetId="1">#REF!</definedName>
    <definedName name="MUNION">#REF!</definedName>
    <definedName name="MUNON" localSheetId="0">#REF!</definedName>
    <definedName name="MUNON" localSheetId="1">#REF!</definedName>
    <definedName name="MUNON">#REF!</definedName>
    <definedName name="MUR" localSheetId="0">#REF!</definedName>
    <definedName name="MUR" localSheetId="1">#REF!</definedName>
    <definedName name="MUR">#REF!</definedName>
    <definedName name="MUTP" localSheetId="0">#REF!</definedName>
    <definedName name="MUTP" localSheetId="1">#REF!</definedName>
    <definedName name="MUTP">#REF!</definedName>
    <definedName name="N___0" localSheetId="0">#REF!</definedName>
    <definedName name="N___0" localSheetId="1">#REF!</definedName>
    <definedName name="N___0">#REF!</definedName>
    <definedName name="N___13" localSheetId="0">#REF!</definedName>
    <definedName name="N___13" localSheetId="1">#REF!</definedName>
    <definedName name="N___13">#REF!</definedName>
    <definedName name="NEED" localSheetId="0">#REF!</definedName>
    <definedName name="NEED" localSheetId="1">#REF!</definedName>
    <definedName name="NEED">#REF!</definedName>
    <definedName name="needle" localSheetId="0">#REF!</definedName>
    <definedName name="needle" localSheetId="1">#REF!</definedName>
    <definedName name="needle">#REF!</definedName>
    <definedName name="NEWNAME" localSheetId="5" hidden="1">{#N/A,#N/A,FALSE,"CCTV"}</definedName>
    <definedName name="NEWNAME" localSheetId="3" hidden="1">{#N/A,#N/A,FALSE,"CCTV"}</definedName>
    <definedName name="NEWNAME" localSheetId="2" hidden="1">{#N/A,#N/A,FALSE,"CCTV"}</definedName>
    <definedName name="NEWNAME" localSheetId="0" hidden="1">{#N/A,#N/A,FALSE,"CCTV"}</definedName>
    <definedName name="NEWNAME" localSheetId="1" hidden="1">{#N/A,#N/A,FALSE,"CCTV"}</definedName>
    <definedName name="NEWNAME" hidden="1">{#N/A,#N/A,FALSE,"CCTV"}</definedName>
    <definedName name="NIPP" localSheetId="0">#REF!</definedName>
    <definedName name="NIPP" localSheetId="1">#REF!</definedName>
    <definedName name="NIPP">#REF!</definedName>
    <definedName name="NN" localSheetId="0">#REF!</definedName>
    <definedName name="NN" localSheetId="1">#REF!</definedName>
    <definedName name="NN">#REF!</definedName>
    <definedName name="NN___0" localSheetId="0">#REF!</definedName>
    <definedName name="NN___0" localSheetId="1">#REF!</definedName>
    <definedName name="NN___0">#REF!</definedName>
    <definedName name="NN___13" localSheetId="0">#REF!</definedName>
    <definedName name="NN___13" localSheetId="1">#REF!</definedName>
    <definedName name="NN___13">#REF!</definedName>
    <definedName name="No" localSheetId="0">#REF!</definedName>
    <definedName name="No" localSheetId="1">#REF!</definedName>
    <definedName name="No">#REF!</definedName>
    <definedName name="NO_OF_MH" localSheetId="0">#REF!</definedName>
    <definedName name="NO_OF_MH" localSheetId="1">#REF!</definedName>
    <definedName name="NO_OF_MH">#REF!</definedName>
    <definedName name="NO_OF_REQ" localSheetId="0">#REF!</definedName>
    <definedName name="NO_OF_REQ" localSheetId="1">#REF!</definedName>
    <definedName name="NO_OF_REQ">#REF!</definedName>
    <definedName name="num" localSheetId="0">#REF!</definedName>
    <definedName name="num" localSheetId="1">#REF!</definedName>
    <definedName name="num">#REF!</definedName>
    <definedName name="Nx" localSheetId="0">#REF!</definedName>
    <definedName name="Nx" localSheetId="1">#REF!</definedName>
    <definedName name="Nx">#REF!</definedName>
    <definedName name="Nx___0" localSheetId="0">#REF!</definedName>
    <definedName name="Nx___0" localSheetId="1">#REF!</definedName>
    <definedName name="Nx___0">#REF!</definedName>
    <definedName name="Nx___13" localSheetId="0">#REF!</definedName>
    <definedName name="Nx___13" localSheetId="1">#REF!</definedName>
    <definedName name="Nx___13">#REF!</definedName>
    <definedName name="Ny" localSheetId="0">#REF!</definedName>
    <definedName name="Ny" localSheetId="1">#REF!</definedName>
    <definedName name="Ny">#REF!</definedName>
    <definedName name="Ny___0" localSheetId="0">#REF!</definedName>
    <definedName name="Ny___0" localSheetId="1">#REF!</definedName>
    <definedName name="Ny___0">#REF!</definedName>
    <definedName name="Ny___13" localSheetId="0">#REF!</definedName>
    <definedName name="Ny___13" localSheetId="1">#REF!</definedName>
    <definedName name="Ny___13">#REF!</definedName>
    <definedName name="o" localSheetId="5" hidden="1">{"'Sheet1'!$L$16"}</definedName>
    <definedName name="o" localSheetId="3" hidden="1">{"'Sheet1'!$L$16"}</definedName>
    <definedName name="o" localSheetId="2" hidden="1">{"'Sheet1'!$L$16"}</definedName>
    <definedName name="o" localSheetId="0" hidden="1">{"'Sheet1'!$L$16"}</definedName>
    <definedName name="o" localSheetId="1" hidden="1">{"'Sheet1'!$L$16"}</definedName>
    <definedName name="o" hidden="1">{"'Sheet1'!$L$16"}</definedName>
    <definedName name="OBLACK" localSheetId="0">#REF!</definedName>
    <definedName name="OBLACK" localSheetId="1">#REF!</definedName>
    <definedName name="OBLACK">#REF!</definedName>
    <definedName name="OCCRUSH" localSheetId="0">#REF!</definedName>
    <definedName name="OCCRUSH" localSheetId="1">#REF!</definedName>
    <definedName name="OCCRUSH">#REF!</definedName>
    <definedName name="OCEXC" localSheetId="0">#REF!</definedName>
    <definedName name="OCEXC" localSheetId="1">#REF!</definedName>
    <definedName name="OCEXC">#REF!</definedName>
    <definedName name="OCLOADA" localSheetId="0">#REF!</definedName>
    <definedName name="OCLOADA" localSheetId="1">#REF!</definedName>
    <definedName name="OCLOADA">#REF!</definedName>
    <definedName name="OCLOADS" localSheetId="0">#REF!</definedName>
    <definedName name="OCLOADS" localSheetId="1">#REF!</definedName>
    <definedName name="OCLOADS">#REF!</definedName>
    <definedName name="OCTIP1" localSheetId="0">#REF!</definedName>
    <definedName name="OCTIP1" localSheetId="1">#REF!</definedName>
    <definedName name="OCTIP1">#REF!</definedName>
    <definedName name="OCTIP5" localSheetId="0">#REF!</definedName>
    <definedName name="OCTIP5" localSheetId="1">#REF!</definedName>
    <definedName name="OCTIP5">#REF!</definedName>
    <definedName name="ODH" localSheetId="0" hidden="1">#REF!</definedName>
    <definedName name="ODH" localSheetId="1" hidden="1">#REF!</definedName>
    <definedName name="ODH" hidden="1">#REF!</definedName>
    <definedName name="OH_PM" localSheetId="0">#REF!</definedName>
    <definedName name="OH_PM" localSheetId="1">#REF!</definedName>
    <definedName name="OH_PM">#REF!</definedName>
    <definedName name="OMAS" localSheetId="0">#REF!</definedName>
    <definedName name="OMAS" localSheetId="1">#REF!</definedName>
    <definedName name="OMAS">#REF!</definedName>
    <definedName name="oper" localSheetId="0">#REF!</definedName>
    <definedName name="oper" localSheetId="1">#REF!</definedName>
    <definedName name="oper">#REF!</definedName>
    <definedName name="oper." localSheetId="0">#REF!</definedName>
    <definedName name="oper." localSheetId="1">#REF!</definedName>
    <definedName name="oper.">#REF!</definedName>
    <definedName name="opoi" localSheetId="0">#REF!</definedName>
    <definedName name="opoi" localSheetId="1">#REF!</definedName>
    <definedName name="opoi">#REF!</definedName>
    <definedName name="ORBEND" localSheetId="0">#REF!</definedName>
    <definedName name="ORBEND" localSheetId="1">#REF!</definedName>
    <definedName name="ORBEND">#REF!</definedName>
    <definedName name="ORDERING" localSheetId="0">#REF!</definedName>
    <definedName name="ORDERING" localSheetId="1">#REF!</definedName>
    <definedName name="ORDERING">#REF!</definedName>
    <definedName name="OTRY" localSheetId="0">#REF!</definedName>
    <definedName name="OTRY" localSheetId="1">#REF!</definedName>
    <definedName name="OTRY">#REF!</definedName>
    <definedName name="OTRY1" localSheetId="0">#REF!</definedName>
    <definedName name="OTRY1" localSheetId="1">#REF!</definedName>
    <definedName name="OTRY1">#REF!</definedName>
    <definedName name="OVERHEADS" localSheetId="0">#REF!</definedName>
    <definedName name="OVERHEADS" localSheetId="1">#REF!</definedName>
    <definedName name="OVERHEADS">#REF!</definedName>
    <definedName name="Owner" localSheetId="0">#REF!</definedName>
    <definedName name="Owner" localSheetId="1">#REF!</definedName>
    <definedName name="Owner">#REF!</definedName>
    <definedName name="p___0" localSheetId="0">#REF!</definedName>
    <definedName name="p___0" localSheetId="1">#REF!</definedName>
    <definedName name="p___0">#REF!</definedName>
    <definedName name="p___13" localSheetId="0">#REF!</definedName>
    <definedName name="p___13" localSheetId="1">#REF!</definedName>
    <definedName name="p___13">#REF!</definedName>
    <definedName name="P_AREA" localSheetId="0">#REF!</definedName>
    <definedName name="P_AREA" localSheetId="1">#REF!</definedName>
    <definedName name="P_AREA">#REF!</definedName>
    <definedName name="p_shape" localSheetId="0">#REF!</definedName>
    <definedName name="p_shape" localSheetId="1">#REF!</definedName>
    <definedName name="p_shape">#REF!</definedName>
    <definedName name="P_SYS" localSheetId="0">#REF!</definedName>
    <definedName name="P_SYS" localSheetId="1">#REF!</definedName>
    <definedName name="P_SYS">#REF!</definedName>
    <definedName name="p0" localSheetId="0">#REF!</definedName>
    <definedName name="p0" localSheetId="1">#REF!</definedName>
    <definedName name="p0">#REF!</definedName>
    <definedName name="p10.3" localSheetId="0">#REF!</definedName>
    <definedName name="p10.3" localSheetId="1">#REF!</definedName>
    <definedName name="p10.3">#REF!</definedName>
    <definedName name="p11.3" localSheetId="0">#REF!</definedName>
    <definedName name="p11.3" localSheetId="1">#REF!</definedName>
    <definedName name="p11.3">#REF!</definedName>
    <definedName name="p12.3" localSheetId="0">#REF!</definedName>
    <definedName name="p12.3" localSheetId="1">#REF!</definedName>
    <definedName name="p12.3">#REF!</definedName>
    <definedName name="p13.3" localSheetId="0">#REF!</definedName>
    <definedName name="p13.3" localSheetId="1">#REF!</definedName>
    <definedName name="p13.3">#REF!</definedName>
    <definedName name="p14.3" localSheetId="0">#REF!</definedName>
    <definedName name="p14.3" localSheetId="1">#REF!</definedName>
    <definedName name="p14.3">#REF!</definedName>
    <definedName name="p15.3" localSheetId="0">#REF!</definedName>
    <definedName name="p15.3" localSheetId="1">#REF!</definedName>
    <definedName name="p15.3">#REF!</definedName>
    <definedName name="p16.3" localSheetId="0">#REF!</definedName>
    <definedName name="p16.3" localSheetId="1">#REF!</definedName>
    <definedName name="p16.3">#REF!</definedName>
    <definedName name="p17.3" localSheetId="0">#REF!</definedName>
    <definedName name="p17.3" localSheetId="1">#REF!</definedName>
    <definedName name="p17.3">#REF!</definedName>
    <definedName name="p18.3" localSheetId="0">#REF!</definedName>
    <definedName name="p18.3" localSheetId="1">#REF!</definedName>
    <definedName name="p18.3">#REF!</definedName>
    <definedName name="p19.3" localSheetId="0">#REF!</definedName>
    <definedName name="p19.3" localSheetId="1">#REF!</definedName>
    <definedName name="p19.3">#REF!</definedName>
    <definedName name="p20.3" localSheetId="0">#REF!</definedName>
    <definedName name="p20.3" localSheetId="1">#REF!</definedName>
    <definedName name="p20.3">#REF!</definedName>
    <definedName name="p3.3" localSheetId="0">#REF!</definedName>
    <definedName name="p3.3" localSheetId="1">#REF!</definedName>
    <definedName name="p3.3">#REF!</definedName>
    <definedName name="p4.3" localSheetId="0">#REF!</definedName>
    <definedName name="p4.3" localSheetId="1">#REF!</definedName>
    <definedName name="p4.3">#REF!</definedName>
    <definedName name="p5.3" localSheetId="0">#REF!</definedName>
    <definedName name="p5.3" localSheetId="1">#REF!</definedName>
    <definedName name="p5.3">#REF!</definedName>
    <definedName name="p6.3" localSheetId="0">#REF!</definedName>
    <definedName name="p6.3" localSheetId="1">#REF!</definedName>
    <definedName name="p6.3">#REF!</definedName>
    <definedName name="p7.3" localSheetId="0">#REF!</definedName>
    <definedName name="p7.3" localSheetId="1">#REF!</definedName>
    <definedName name="p7.3">#REF!</definedName>
    <definedName name="p8.3" localSheetId="0">#REF!</definedName>
    <definedName name="p8.3" localSheetId="1">#REF!</definedName>
    <definedName name="p8.3">#REF!</definedName>
    <definedName name="p9.3" localSheetId="0">#REF!</definedName>
    <definedName name="p9.3" localSheetId="1">#REF!</definedName>
    <definedName name="p9.3">#REF!</definedName>
    <definedName name="pa" localSheetId="0">#REF!</definedName>
    <definedName name="pa" localSheetId="1">#REF!</definedName>
    <definedName name="pa">#REF!</definedName>
    <definedName name="pa___0" localSheetId="0">#REF!</definedName>
    <definedName name="pa___0" localSheetId="1">#REF!</definedName>
    <definedName name="pa___0">#REF!</definedName>
    <definedName name="pa___13" localSheetId="0">#REF!</definedName>
    <definedName name="pa___13" localSheetId="1">#REF!</definedName>
    <definedName name="pa___13">#REF!</definedName>
    <definedName name="PAGE5" localSheetId="0">#REF!</definedName>
    <definedName name="PAGE5" localSheetId="1">#REF!</definedName>
    <definedName name="PAGE5">#REF!</definedName>
    <definedName name="PAGE6" localSheetId="0">#REF!</definedName>
    <definedName name="PAGE6" localSheetId="1">#REF!</definedName>
    <definedName name="PAGE6">#REF!</definedName>
    <definedName name="PAGE7" localSheetId="0">#REF!</definedName>
    <definedName name="PAGE7" localSheetId="1">#REF!</definedName>
    <definedName name="PAGE7">#REF!</definedName>
    <definedName name="PAINT" localSheetId="0">#REF!</definedName>
    <definedName name="PAINT" localSheetId="1">#REF!</definedName>
    <definedName name="PAINT">#REF!</definedName>
    <definedName name="Pane2" localSheetId="0">#REF!</definedName>
    <definedName name="Pane2" localSheetId="1">#REF!</definedName>
    <definedName name="Pane2">#REF!</definedName>
    <definedName name="Pane2___0" localSheetId="0">#REF!</definedName>
    <definedName name="Pane2___0" localSheetId="1">#REF!</definedName>
    <definedName name="Pane2___0">#REF!</definedName>
    <definedName name="Pane2___13" localSheetId="0">#REF!</definedName>
    <definedName name="Pane2___13" localSheetId="1">#REF!</definedName>
    <definedName name="Pane2___13">#REF!</definedName>
    <definedName name="pb" localSheetId="0">#REF!</definedName>
    <definedName name="pb" localSheetId="1">#REF!</definedName>
    <definedName name="pb">#REF!</definedName>
    <definedName name="pb___0" localSheetId="0">#REF!</definedName>
    <definedName name="pb___0" localSheetId="1">#REF!</definedName>
    <definedName name="pb___0">#REF!</definedName>
    <definedName name="pb___11" localSheetId="0">#REF!</definedName>
    <definedName name="pb___11" localSheetId="1">#REF!</definedName>
    <definedName name="pb___11">#REF!</definedName>
    <definedName name="pb___12" localSheetId="0">#REF!</definedName>
    <definedName name="pb___12" localSheetId="1">#REF!</definedName>
    <definedName name="pb___12">#REF!</definedName>
    <definedName name="pcc1481.5bgl" localSheetId="0">#REF!</definedName>
    <definedName name="pcc1481.5bgl" localSheetId="1">#REF!</definedName>
    <definedName name="pcc1481.5bgl">#REF!</definedName>
    <definedName name="pcc1484.5bgl" localSheetId="0">#REF!</definedName>
    <definedName name="pcc1484.5bgl" localSheetId="1">#REF!</definedName>
    <definedName name="pcc1484.5bgl">#REF!</definedName>
    <definedName name="PCCM15" localSheetId="0">#REF!</definedName>
    <definedName name="PCCM15" localSheetId="1">#REF!</definedName>
    <definedName name="PCCM15">#REF!</definedName>
    <definedName name="pccp" localSheetId="0">#REF!</definedName>
    <definedName name="pccp" localSheetId="1">#REF!</definedName>
    <definedName name="pccp">#REF!</definedName>
    <definedName name="pccproj" localSheetId="0">#REF!</definedName>
    <definedName name="pccproj" localSheetId="1">#REF!</definedName>
    <definedName name="pccproj">#REF!</definedName>
    <definedName name="pcct" localSheetId="0">#REF!</definedName>
    <definedName name="pcct" localSheetId="1">#REF!</definedName>
    <definedName name="pcct">#REF!</definedName>
    <definedName name="pccthk" localSheetId="0">#REF!</definedName>
    <definedName name="pccthk" localSheetId="1">#REF!</definedName>
    <definedName name="pccthk">#REF!</definedName>
    <definedName name="Pclass" localSheetId="0">#REF!</definedName>
    <definedName name="Pclass" localSheetId="1">#REF!</definedName>
    <definedName name="Pclass">#REF!</definedName>
    <definedName name="pcount" localSheetId="0">#REF!</definedName>
    <definedName name="pcount" localSheetId="1">#REF!</definedName>
    <definedName name="pcount">#REF!</definedName>
    <definedName name="pdata1" localSheetId="0">#REF!</definedName>
    <definedName name="pdata1" localSheetId="1">#REF!</definedName>
    <definedName name="pdata1">#REF!</definedName>
    <definedName name="PDP" localSheetId="0">#REF!</definedName>
    <definedName name="PDP" localSheetId="1">#REF!</definedName>
    <definedName name="PDP">#REF!</definedName>
    <definedName name="ped_no" localSheetId="0">#REF!</definedName>
    <definedName name="ped_no" localSheetId="1">#REF!</definedName>
    <definedName name="ped_no">#REF!</definedName>
    <definedName name="PER" localSheetId="0">#REF!</definedName>
    <definedName name="PER" localSheetId="1">#REF!</definedName>
    <definedName name="PER">#REF!</definedName>
    <definedName name="pH" localSheetId="0">#REF!</definedName>
    <definedName name="pH" localSheetId="1">#REF!</definedName>
    <definedName name="pH">#REF!</definedName>
    <definedName name="pH___0" localSheetId="0">#REF!</definedName>
    <definedName name="pH___0" localSheetId="1">#REF!</definedName>
    <definedName name="pH___0">#REF!</definedName>
    <definedName name="pH___13" localSheetId="0">#REF!</definedName>
    <definedName name="pH___13" localSheetId="1">#REF!</definedName>
    <definedName name="pH___13">#REF!</definedName>
    <definedName name="phi" localSheetId="0">#REF!</definedName>
    <definedName name="phi" localSheetId="1">#REF!</definedName>
    <definedName name="phi">#REF!</definedName>
    <definedName name="Pi" localSheetId="0">#REF!</definedName>
    <definedName name="Pi" localSheetId="1">#REF!</definedName>
    <definedName name="Pi">#REF!</definedName>
    <definedName name="PierDataOld" localSheetId="0">#REF!</definedName>
    <definedName name="PierDataOld" localSheetId="1">#REF!</definedName>
    <definedName name="PierDataOld">#REF!</definedName>
    <definedName name="pile_no" localSheetId="0">#REF!</definedName>
    <definedName name="pile_no" localSheetId="1">#REF!</definedName>
    <definedName name="pile_no">#REF!</definedName>
    <definedName name="PILEFORCE" localSheetId="0">#REF!</definedName>
    <definedName name="PILEFORCE" localSheetId="1">#REF!</definedName>
    <definedName name="PILEFORCE">#REF!</definedName>
    <definedName name="PIN" localSheetId="0">#REF!</definedName>
    <definedName name="PIN" localSheetId="1">#REF!</definedName>
    <definedName name="PIN">#REF!</definedName>
    <definedName name="PIPE" localSheetId="0">#REF!</definedName>
    <definedName name="PIPE" localSheetId="1">#REF!</definedName>
    <definedName name="PIPE">#REF!</definedName>
    <definedName name="PIPE_CONNECTION_MATERIALS" localSheetId="0">#REF!</definedName>
    <definedName name="PIPE_CONNECTION_MATERIALS" localSheetId="1">#REF!</definedName>
    <definedName name="PIPE_CONNECTION_MATERIALS">#REF!</definedName>
    <definedName name="Pipeline_diagram" localSheetId="0">#REF!</definedName>
    <definedName name="Pipeline_diagram" localSheetId="1">#REF!</definedName>
    <definedName name="Pipeline_diagram">#REF!</definedName>
    <definedName name="Piping2222" localSheetId="0">OR(ISBLANK(#REF!),ISBLANK(#REF!))</definedName>
    <definedName name="Piping2222" localSheetId="1">OR(ISBLANK(#REF!),ISBLANK(#REF!))</definedName>
    <definedName name="Piping2222">OR(ISBLANK(#REF!),ISBLANK(#REF!))</definedName>
    <definedName name="PJACK" localSheetId="0">#REF!</definedName>
    <definedName name="PJACK" localSheetId="1">#REF!</definedName>
    <definedName name="PJACK">#REF!</definedName>
    <definedName name="PLAST" localSheetId="0">#REF!</definedName>
    <definedName name="PLAST" localSheetId="1">#REF!</definedName>
    <definedName name="PLAST">#REF!</definedName>
    <definedName name="PLUG" localSheetId="0">#REF!</definedName>
    <definedName name="PLUG" localSheetId="1">#REF!</definedName>
    <definedName name="PLUG">#REF!</definedName>
    <definedName name="po" localSheetId="5" hidden="1">{#N/A,#N/A,FALSE,"CCTV"}</definedName>
    <definedName name="po" localSheetId="3" hidden="1">{#N/A,#N/A,FALSE,"CCTV"}</definedName>
    <definedName name="po" localSheetId="2" hidden="1">{#N/A,#N/A,FALSE,"CCTV"}</definedName>
    <definedName name="po" localSheetId="0" hidden="1">{#N/A,#N/A,FALSE,"CCTV"}</definedName>
    <definedName name="po" localSheetId="1" hidden="1">{#N/A,#N/A,FALSE,"CCTV"}</definedName>
    <definedName name="po" hidden="1">{#N/A,#N/A,FALSE,"CCTV"}</definedName>
    <definedName name="POC" localSheetId="0">#REF!</definedName>
    <definedName name="POC" localSheetId="1">#REF!</definedName>
    <definedName name="POC">#REF!</definedName>
    <definedName name="pound" localSheetId="0">#REF!</definedName>
    <definedName name="pound" localSheetId="1">#REF!</definedName>
    <definedName name="pound">#REF!</definedName>
    <definedName name="pp" localSheetId="5" hidden="1">{#N/A,#N/A,FALSE,"CCTV"}</definedName>
    <definedName name="pp" localSheetId="3" hidden="1">{#N/A,#N/A,FALSE,"CCTV"}</definedName>
    <definedName name="pp" localSheetId="2" hidden="1">{#N/A,#N/A,FALSE,"CCTV"}</definedName>
    <definedName name="pp" localSheetId="0" hidden="1">{#N/A,#N/A,FALSE,"CCTV"}</definedName>
    <definedName name="pp" localSheetId="1" hidden="1">{#N/A,#N/A,FALSE,"CCTV"}</definedName>
    <definedName name="pp" hidden="1">{#N/A,#N/A,FALSE,"CCTV"}</definedName>
    <definedName name="ppg" localSheetId="0">#REF!</definedName>
    <definedName name="ppg" localSheetId="1">#REF!</definedName>
    <definedName name="ppg">#REF!</definedName>
    <definedName name="PPI" localSheetId="0">#REF!</definedName>
    <definedName name="PPI" localSheetId="1">#REF!</definedName>
    <definedName name="PPI">#REF!</definedName>
    <definedName name="PPJ" localSheetId="0">#REF!</definedName>
    <definedName name="PPJ" localSheetId="1">#REF!</definedName>
    <definedName name="PPJ">#REF!</definedName>
    <definedName name="ppp" localSheetId="0">#REF!</definedName>
    <definedName name="ppp" localSheetId="1">#REF!</definedName>
    <definedName name="ppp">#REF!</definedName>
    <definedName name="pratap" localSheetId="5" hidden="1">{"'Sheet1'!$A$4386:$N$4591"}</definedName>
    <definedName name="pratap" localSheetId="3" hidden="1">{"'Sheet1'!$A$4386:$N$4591"}</definedName>
    <definedName name="pratap" localSheetId="2" hidden="1">{"'Sheet1'!$A$4386:$N$4591"}</definedName>
    <definedName name="pratap" localSheetId="0" hidden="1">{"'Sheet1'!$A$4386:$N$4591"}</definedName>
    <definedName name="pratap" localSheetId="1" hidden="1">{"'Sheet1'!$A$4386:$N$4591"}</definedName>
    <definedName name="pratap" hidden="1">{"'Sheet1'!$A$4386:$N$4591"}</definedName>
    <definedName name="PRDump" localSheetId="0">#REF!</definedName>
    <definedName name="PRDump" localSheetId="1">#REF!</definedName>
    <definedName name="PRDump">#REF!</definedName>
    <definedName name="PRESTRESSED" localSheetId="0">#REF!</definedName>
    <definedName name="PRESTRESSED" localSheetId="1">#REF!</definedName>
    <definedName name="PRESTRESSED">#REF!</definedName>
    <definedName name="PriceCode" localSheetId="0">#REF!</definedName>
    <definedName name="PriceCode" localSheetId="1">#REF!</definedName>
    <definedName name="PriceCode">#REF!</definedName>
    <definedName name="_xlnm.Print_Area" localSheetId="4">lauli!$A$1:$O$163</definedName>
    <definedName name="_xlnm.Print_Area" localSheetId="5">'lauli details'!$A$1:$Q$120</definedName>
    <definedName name="_xlnm.Print_Area" localSheetId="3">'pure details'!$A$1:$Q$120</definedName>
    <definedName name="_xlnm.Print_Area" localSheetId="2">puremanikanta!$A$1:$O$163</definedName>
    <definedName name="_xlnm.Print_Area" localSheetId="0">'WO vs EXE(NEW)'!$A$1:$AQ$80</definedName>
    <definedName name="_xlnm.Print_Area" localSheetId="1">'Wo vs Exe(OLD)'!$A$1:$AQ$69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PRINT_AREA_MI___0" localSheetId="0">#REF!</definedName>
    <definedName name="PRINT_AREA_MI___0" localSheetId="1">#REF!</definedName>
    <definedName name="PRINT_AREA_MI___0">#REF!</definedName>
    <definedName name="_xlnm.Print_Titles">#N/A</definedName>
    <definedName name="PRINT_TITLES_MI" localSheetId="0">#REF!</definedName>
    <definedName name="PRINT_TITLES_MI" localSheetId="1">#REF!</definedName>
    <definedName name="PRINT_TITLES_MI">#REF!</definedName>
    <definedName name="PRN" localSheetId="0">#REF!</definedName>
    <definedName name="PRN" localSheetId="1">#REF!</definedName>
    <definedName name="PRN">#REF!</definedName>
    <definedName name="proj" localSheetId="0">#REF!</definedName>
    <definedName name="proj" localSheetId="1">#REF!</definedName>
    <definedName name="proj">#REF!</definedName>
    <definedName name="project" localSheetId="0">#REF!</definedName>
    <definedName name="project" localSheetId="1">#REF!</definedName>
    <definedName name="project">#REF!</definedName>
    <definedName name="PROLL" localSheetId="0">#REF!</definedName>
    <definedName name="PROLL" localSheetId="1">#REF!</definedName>
    <definedName name="PROLL">#REF!</definedName>
    <definedName name="proom" localSheetId="0">#REF!</definedName>
    <definedName name="proom" localSheetId="1">#REF!</definedName>
    <definedName name="proom">#REF!</definedName>
    <definedName name="proom5x4" localSheetId="0">#REF!</definedName>
    <definedName name="proom5x4" localSheetId="1">#REF!</definedName>
    <definedName name="proom5x4">#REF!</definedName>
    <definedName name="PS" localSheetId="0">#REF!</definedName>
    <definedName name="PS" localSheetId="1">#REF!</definedName>
    <definedName name="PS">#REF!</definedName>
    <definedName name="PS___0" localSheetId="0">#REF!</definedName>
    <definedName name="PS___0" localSheetId="1">#REF!</definedName>
    <definedName name="PS___0">#REF!</definedName>
    <definedName name="PS___13" localSheetId="0">#REF!</definedName>
    <definedName name="PS___13" localSheetId="1">#REF!</definedName>
    <definedName name="PS___13">#REF!</definedName>
    <definedName name="Qc" localSheetId="0">#REF!</definedName>
    <definedName name="Qc" localSheetId="1">#REF!</definedName>
    <definedName name="Qc">#REF!</definedName>
    <definedName name="Qc___0" localSheetId="0">#REF!</definedName>
    <definedName name="Qc___0" localSheetId="1">#REF!</definedName>
    <definedName name="Qc___0">#REF!</definedName>
    <definedName name="Qc___13" localSheetId="0">#REF!</definedName>
    <definedName name="Qc___13" localSheetId="1">#REF!</definedName>
    <definedName name="Qc___13">#REF!</definedName>
    <definedName name="Qf" localSheetId="0">#REF!</definedName>
    <definedName name="Qf" localSheetId="1">#REF!</definedName>
    <definedName name="Qf">#REF!</definedName>
    <definedName name="Qf___0" localSheetId="0">#REF!</definedName>
    <definedName name="Qf___0" localSheetId="1">#REF!</definedName>
    <definedName name="Qf___0">#REF!</definedName>
    <definedName name="Qf___13" localSheetId="0">#REF!</definedName>
    <definedName name="Qf___13" localSheetId="1">#REF!</definedName>
    <definedName name="Qf___13">#REF!</definedName>
    <definedName name="Qi" localSheetId="0">#REF!</definedName>
    <definedName name="Qi" localSheetId="1">#REF!</definedName>
    <definedName name="Qi">#REF!</definedName>
    <definedName name="Qi___0" localSheetId="0">#REF!</definedName>
    <definedName name="Qi___0" localSheetId="1">#REF!</definedName>
    <definedName name="Qi___0">#REF!</definedName>
    <definedName name="Qi___13" localSheetId="0">#REF!</definedName>
    <definedName name="Qi___13" localSheetId="1">#REF!</definedName>
    <definedName name="Qi___13">#REF!</definedName>
    <definedName name="Ql" localSheetId="0">#REF!</definedName>
    <definedName name="Ql" localSheetId="1">#REF!</definedName>
    <definedName name="Ql">#REF!</definedName>
    <definedName name="Ql___0" localSheetId="0">#REF!</definedName>
    <definedName name="Ql___0" localSheetId="1">#REF!</definedName>
    <definedName name="Ql___0">#REF!</definedName>
    <definedName name="Ql___13" localSheetId="0">#REF!</definedName>
    <definedName name="Ql___13" localSheetId="1">#REF!</definedName>
    <definedName name="Ql___13">#REF!</definedName>
    <definedName name="QQ" localSheetId="5" hidden="1">{"form-D1",#N/A,FALSE,"FORM-D1";"form-D1_amt",#N/A,FALSE,"FORM-D1"}</definedName>
    <definedName name="QQ" localSheetId="3" hidden="1">{"form-D1",#N/A,FALSE,"FORM-D1";"form-D1_amt",#N/A,FALSE,"FORM-D1"}</definedName>
    <definedName name="QQ" localSheetId="2" hidden="1">{"form-D1",#N/A,FALSE,"FORM-D1";"form-D1_amt",#N/A,FALSE,"FORM-D1"}</definedName>
    <definedName name="QQ" localSheetId="0" hidden="1">{"form-D1",#N/A,FALSE,"FORM-D1";"form-D1_amt",#N/A,FALSE,"FORM-D1"}</definedName>
    <definedName name="QQ" localSheetId="1" hidden="1">{"form-D1",#N/A,FALSE,"FORM-D1";"form-D1_amt",#N/A,FALSE,"FORM-D1"}</definedName>
    <definedName name="QQ" hidden="1">{"form-D1",#N/A,FALSE,"FORM-D1";"form-D1_amt",#N/A,FALSE,"FORM-D1"}</definedName>
    <definedName name="qqq">#N/A</definedName>
    <definedName name="QQQQ" localSheetId="5" hidden="1">{"form-D1",#N/A,FALSE,"FORM-D1";"form-D1_amt",#N/A,FALSE,"FORM-D1"}</definedName>
    <definedName name="QQQQ" localSheetId="3" hidden="1">{"form-D1",#N/A,FALSE,"FORM-D1";"form-D1_amt",#N/A,FALSE,"FORM-D1"}</definedName>
    <definedName name="QQQQ" localSheetId="2" hidden="1">{"form-D1",#N/A,FALSE,"FORM-D1";"form-D1_amt",#N/A,FALSE,"FORM-D1"}</definedName>
    <definedName name="QQQQ" localSheetId="0" hidden="1">{"form-D1",#N/A,FALSE,"FORM-D1";"form-D1_amt",#N/A,FALSE,"FORM-D1"}</definedName>
    <definedName name="QQQQ" localSheetId="1" hidden="1">{"form-D1",#N/A,FALSE,"FORM-D1";"form-D1_amt",#N/A,FALSE,"FORM-D1"}</definedName>
    <definedName name="QQQQ" hidden="1">{"form-D1",#N/A,FALSE,"FORM-D1";"form-D1_amt",#N/A,FALSE,"FORM-D1"}</definedName>
    <definedName name="Qspan" localSheetId="0">#REF!</definedName>
    <definedName name="Qspan" localSheetId="1">#REF!</definedName>
    <definedName name="Qspan">#REF!</definedName>
    <definedName name="Qty_as_on_apr" localSheetId="0">#REF!</definedName>
    <definedName name="Qty_as_on_apr" localSheetId="1">#REF!</definedName>
    <definedName name="Qty_as_on_apr">#REF!</definedName>
    <definedName name="Qv" localSheetId="0">#REF!</definedName>
    <definedName name="Qv" localSheetId="1">#REF!</definedName>
    <definedName name="Qv">#REF!</definedName>
    <definedName name="qw" localSheetId="0">#REF!</definedName>
    <definedName name="qw" localSheetId="1">#REF!</definedName>
    <definedName name="qw">#REF!</definedName>
    <definedName name="R_" localSheetId="0">#REF!</definedName>
    <definedName name="R_" localSheetId="1">#REF!</definedName>
    <definedName name="R_">#REF!</definedName>
    <definedName name="r0" localSheetId="0">#REF!</definedName>
    <definedName name="r0" localSheetId="1">#REF!</definedName>
    <definedName name="r0">#REF!</definedName>
    <definedName name="r10.3" localSheetId="0">#REF!</definedName>
    <definedName name="r10.3" localSheetId="1">#REF!</definedName>
    <definedName name="r10.3">#REF!</definedName>
    <definedName name="r11.3" localSheetId="0">#REF!</definedName>
    <definedName name="r11.3" localSheetId="1">#REF!</definedName>
    <definedName name="r11.3">#REF!</definedName>
    <definedName name="r12.3" localSheetId="0">#REF!</definedName>
    <definedName name="r12.3" localSheetId="1">#REF!</definedName>
    <definedName name="r12.3">#REF!</definedName>
    <definedName name="r13.3" localSheetId="0">#REF!</definedName>
    <definedName name="r13.3" localSheetId="1">#REF!</definedName>
    <definedName name="r13.3">#REF!</definedName>
    <definedName name="r14.3" localSheetId="0">#REF!</definedName>
    <definedName name="r14.3" localSheetId="1">#REF!</definedName>
    <definedName name="r14.3">#REF!</definedName>
    <definedName name="r15.3" localSheetId="0">#REF!</definedName>
    <definedName name="r15.3" localSheetId="1">#REF!</definedName>
    <definedName name="r15.3">#REF!</definedName>
    <definedName name="r16.3" localSheetId="0">#REF!</definedName>
    <definedName name="r16.3" localSheetId="1">#REF!</definedName>
    <definedName name="r16.3">#REF!</definedName>
    <definedName name="r17.3" localSheetId="0">#REF!</definedName>
    <definedName name="r17.3" localSheetId="1">#REF!</definedName>
    <definedName name="r17.3">#REF!</definedName>
    <definedName name="r18.3" localSheetId="0">#REF!</definedName>
    <definedName name="r18.3" localSheetId="1">#REF!</definedName>
    <definedName name="r18.3">#REF!</definedName>
    <definedName name="r19.3" localSheetId="0">#REF!</definedName>
    <definedName name="r19.3" localSheetId="1">#REF!</definedName>
    <definedName name="r19.3">#REF!</definedName>
    <definedName name="r20.3" localSheetId="0">#REF!</definedName>
    <definedName name="r20.3" localSheetId="1">#REF!</definedName>
    <definedName name="r20.3">#REF!</definedName>
    <definedName name="r3.3" localSheetId="0">#REF!</definedName>
    <definedName name="r3.3" localSheetId="1">#REF!</definedName>
    <definedName name="r3.3">#REF!</definedName>
    <definedName name="r4.3" localSheetId="0">#REF!</definedName>
    <definedName name="r4.3" localSheetId="1">#REF!</definedName>
    <definedName name="r4.3">#REF!</definedName>
    <definedName name="r5.3" localSheetId="0">#REF!</definedName>
    <definedName name="r5.3" localSheetId="1">#REF!</definedName>
    <definedName name="r5.3">#REF!</definedName>
    <definedName name="r6.3" localSheetId="0">#REF!</definedName>
    <definedName name="r6.3" localSheetId="1">#REF!</definedName>
    <definedName name="r6.3">#REF!</definedName>
    <definedName name="r7.3" localSheetId="0">#REF!</definedName>
    <definedName name="r7.3" localSheetId="1">#REF!</definedName>
    <definedName name="r7.3">#REF!</definedName>
    <definedName name="r8.3" localSheetId="0">#REF!</definedName>
    <definedName name="r8.3" localSheetId="1">#REF!</definedName>
    <definedName name="r8.3">#REF!</definedName>
    <definedName name="r9.3" localSheetId="0">#REF!</definedName>
    <definedName name="r9.3" localSheetId="1">#REF!</definedName>
    <definedName name="r9.3">#REF!</definedName>
    <definedName name="raaa" localSheetId="5" hidden="1">{"'Sheet1'!$A$4386:$N$4591"}</definedName>
    <definedName name="raaa" localSheetId="3" hidden="1">{"'Sheet1'!$A$4386:$N$4591"}</definedName>
    <definedName name="raaa" localSheetId="2" hidden="1">{"'Sheet1'!$A$4386:$N$4591"}</definedName>
    <definedName name="raaa" localSheetId="0" hidden="1">{"'Sheet1'!$A$4386:$N$4591"}</definedName>
    <definedName name="raaa" localSheetId="1" hidden="1">{"'Sheet1'!$A$4386:$N$4591"}</definedName>
    <definedName name="raaa" hidden="1">{"'Sheet1'!$A$4386:$N$4591"}</definedName>
    <definedName name="RaftD" localSheetId="0">#REF!</definedName>
    <definedName name="RaftD" localSheetId="1">#REF!</definedName>
    <definedName name="RaftD">#REF!</definedName>
    <definedName name="RaftSlbThk" localSheetId="0">#REF!</definedName>
    <definedName name="RaftSlbThk" localSheetId="1">#REF!</definedName>
    <definedName name="RaftSlbThk">#REF!</definedName>
    <definedName name="rating150" localSheetId="0">#REF!</definedName>
    <definedName name="rating150" localSheetId="1">#REF!</definedName>
    <definedName name="rating150">#REF!</definedName>
    <definedName name="rating300" localSheetId="0">#REF!</definedName>
    <definedName name="rating300" localSheetId="1">#REF!</definedName>
    <definedName name="rating300">#REF!</definedName>
    <definedName name="rating600" localSheetId="0">#REF!</definedName>
    <definedName name="rating600" localSheetId="1">#REF!</definedName>
    <definedName name="rating600">#REF!</definedName>
    <definedName name="rating800" localSheetId="0">#REF!</definedName>
    <definedName name="rating800" localSheetId="1">#REF!</definedName>
    <definedName name="rating800">#REF!</definedName>
    <definedName name="RATING계산">#N/A</definedName>
    <definedName name="RawAgencyPrice" localSheetId="0">#REF!</definedName>
    <definedName name="RawAgencyPrice" localSheetId="1">#REF!</definedName>
    <definedName name="RawAgencyPrice">#REF!</definedName>
    <definedName name="RBData" localSheetId="0">#REF!</definedName>
    <definedName name="RBData" localSheetId="1">#REF!</definedName>
    <definedName name="RBData">#REF!</definedName>
    <definedName name="RCCM35" localSheetId="0">#REF!</definedName>
    <definedName name="RCCM35" localSheetId="1">#REF!</definedName>
    <definedName name="RCCM35">#REF!</definedName>
    <definedName name="rdc" localSheetId="0">#REF!</definedName>
    <definedName name="rdc" localSheetId="1">#REF!</definedName>
    <definedName name="rdc">#REF!</definedName>
    <definedName name="Re" localSheetId="0">#REF!</definedName>
    <definedName name="Re" localSheetId="1">#REF!</definedName>
    <definedName name="Re">#REF!</definedName>
    <definedName name="Re___0" localSheetId="0">#REF!</definedName>
    <definedName name="Re___0" localSheetId="1">#REF!</definedName>
    <definedName name="Re___0">#REF!</definedName>
    <definedName name="Re___13" localSheetId="0">#REF!</definedName>
    <definedName name="Re___13" localSheetId="1">#REF!</definedName>
    <definedName name="Re___13">#REF!</definedName>
    <definedName name="re_bar" localSheetId="0">#REF!</definedName>
    <definedName name="re_bar" localSheetId="1">#REF!</definedName>
    <definedName name="re_bar">#REF!</definedName>
    <definedName name="RE_SIZE" localSheetId="0">#REF!</definedName>
    <definedName name="RE_SIZE" localSheetId="1">#REF!</definedName>
    <definedName name="RE_SIZE">#REF!</definedName>
    <definedName name="REC6RD" localSheetId="0">#REF!</definedName>
    <definedName name="REC6RD" localSheetId="1">#REF!</definedName>
    <definedName name="REC6RD">#REF!</definedName>
    <definedName name="RECORD" localSheetId="0">#REF!</definedName>
    <definedName name="RECORD" localSheetId="1">#REF!</definedName>
    <definedName name="RECORD">#REF!</definedName>
    <definedName name="_xlnm.Recorder" localSheetId="0">#REF!</definedName>
    <definedName name="_xlnm.Recorder" localSheetId="1">#REF!</definedName>
    <definedName name="_xlnm.Recorder">#REF!</definedName>
    <definedName name="RED" localSheetId="0">#REF!</definedName>
    <definedName name="RED" localSheetId="1">#REF!</definedName>
    <definedName name="RED">#REF!</definedName>
    <definedName name="REDDY" localSheetId="0">#REF!</definedName>
    <definedName name="REDDY" localSheetId="1">#REF!</definedName>
    <definedName name="REDDY">#REF!</definedName>
    <definedName name="refill" localSheetId="0">#REF!</definedName>
    <definedName name="refill" localSheetId="1">#REF!</definedName>
    <definedName name="refill">#REF!</definedName>
    <definedName name="rel" localSheetId="0">#REF!</definedName>
    <definedName name="rel" localSheetId="1">#REF!</definedName>
    <definedName name="rel">#REF!</definedName>
    <definedName name="Reselects" localSheetId="0">#REF!</definedName>
    <definedName name="Reselects" localSheetId="1">#REF!</definedName>
    <definedName name="Reselects">#REF!</definedName>
    <definedName name="Rev" localSheetId="0">#REF!</definedName>
    <definedName name="Rev" localSheetId="1">#REF!</definedName>
    <definedName name="Rev">#REF!</definedName>
    <definedName name="Revision" localSheetId="0">#REF!</definedName>
    <definedName name="Revision" localSheetId="1">#REF!</definedName>
    <definedName name="Revision">#REF!</definedName>
    <definedName name="RF" localSheetId="5" hidden="1">{#N/A,#N/A,FALSE,"CCTV"}</definedName>
    <definedName name="RF" localSheetId="3" hidden="1">{#N/A,#N/A,FALSE,"CCTV"}</definedName>
    <definedName name="RF" localSheetId="2" hidden="1">{#N/A,#N/A,FALSE,"CCTV"}</definedName>
    <definedName name="RF" localSheetId="0" hidden="1">{#N/A,#N/A,FALSE,"CCTV"}</definedName>
    <definedName name="RF" localSheetId="1" hidden="1">{#N/A,#N/A,FALSE,"CCTV"}</definedName>
    <definedName name="RF" hidden="1">{#N/A,#N/A,FALSE,"CCTV"}</definedName>
    <definedName name="ric" localSheetId="0">#REF!</definedName>
    <definedName name="ric" localSheetId="1">#REF!</definedName>
    <definedName name="ric">#REF!</definedName>
    <definedName name="rid" localSheetId="5" hidden="1">{"'Sheet1'!$L$16"}</definedName>
    <definedName name="rid" localSheetId="3" hidden="1">{"'Sheet1'!$L$16"}</definedName>
    <definedName name="rid" localSheetId="2" hidden="1">{"'Sheet1'!$L$16"}</definedName>
    <definedName name="rid" localSheetId="0" hidden="1">{"'Sheet1'!$L$16"}</definedName>
    <definedName name="rid" localSheetId="1" hidden="1">{"'Sheet1'!$L$16"}</definedName>
    <definedName name="rid" hidden="1">{"'Sheet1'!$L$16"}</definedName>
    <definedName name="rig" localSheetId="0">#REF!</definedName>
    <definedName name="rig" localSheetId="1">#REF!</definedName>
    <definedName name="rig">#REF!</definedName>
    <definedName name="RIP" localSheetId="0">#REF!</definedName>
    <definedName name="RIP" localSheetId="1">#REF!</definedName>
    <definedName name="RIP">#REF!</definedName>
    <definedName name="RIVER" localSheetId="0">#REF!</definedName>
    <definedName name="RIVER" localSheetId="1">#REF!</definedName>
    <definedName name="RIVER">#REF!</definedName>
    <definedName name="Rl" localSheetId="0">#REF!</definedName>
    <definedName name="Rl" localSheetId="1">#REF!</definedName>
    <definedName name="Rl">#REF!</definedName>
    <definedName name="Rl___0" localSheetId="0">#REF!</definedName>
    <definedName name="Rl___0" localSheetId="1">#REF!</definedName>
    <definedName name="Rl___0">#REF!</definedName>
    <definedName name="Rl___13" localSheetId="0">#REF!</definedName>
    <definedName name="Rl___13" localSheetId="1">#REF!</definedName>
    <definedName name="Rl___13">#REF!</definedName>
    <definedName name="RMARK" localSheetId="0">#REF!</definedName>
    <definedName name="RMARK" localSheetId="1">#REF!</definedName>
    <definedName name="RMARK">#REF!</definedName>
    <definedName name="robot" localSheetId="0">#REF!</definedName>
    <definedName name="robot" localSheetId="1">#REF!</definedName>
    <definedName name="robot">#REF!</definedName>
    <definedName name="ROCE" localSheetId="0">#REF!</definedName>
    <definedName name="ROCE" localSheetId="1">#REF!</definedName>
    <definedName name="ROCE">#REF!</definedName>
    <definedName name="ROCK" localSheetId="0">#REF!</definedName>
    <definedName name="ROCK" localSheetId="1">#REF!</definedName>
    <definedName name="ROCK">#REF!</definedName>
    <definedName name="RokSpl" localSheetId="0">#REF!</definedName>
    <definedName name="RokSpl" localSheetId="1">#REF!</definedName>
    <definedName name="RokSpl">#REF!</definedName>
    <definedName name="ROLL" localSheetId="0">#REF!</definedName>
    <definedName name="ROLL" localSheetId="1">#REF!</definedName>
    <definedName name="ROLL">#REF!</definedName>
    <definedName name="Rooms" localSheetId="0">#REF!</definedName>
    <definedName name="Rooms" localSheetId="1">#REF!</definedName>
    <definedName name="Rooms">#REF!</definedName>
    <definedName name="rosid" localSheetId="0">#REF!</definedName>
    <definedName name="rosid" localSheetId="1">#REF!</definedName>
    <definedName name="rosid">#REF!</definedName>
    <definedName name="ROTA" localSheetId="0">#REF!</definedName>
    <definedName name="ROTA" localSheetId="1">#REF!</definedName>
    <definedName name="ROTA">#REF!</definedName>
    <definedName name="rout_t" localSheetId="0">#REF!</definedName>
    <definedName name="rout_t" localSheetId="1">#REF!</definedName>
    <definedName name="rout_t">#REF!</definedName>
    <definedName name="RRstones" localSheetId="0">#REF!</definedName>
    <definedName name="RRstones" localSheetId="1">#REF!</definedName>
    <definedName name="RRstones">#REF!</definedName>
    <definedName name="Rs" localSheetId="0">#REF!</definedName>
    <definedName name="Rs" localSheetId="1">#REF!</definedName>
    <definedName name="Rs">#REF!</definedName>
    <definedName name="Rs___0" localSheetId="0">#REF!</definedName>
    <definedName name="Rs___0" localSheetId="1">#REF!</definedName>
    <definedName name="Rs___0">#REF!</definedName>
    <definedName name="Rs___13" localSheetId="0">#REF!</definedName>
    <definedName name="Rs___13" localSheetId="1">#REF!</definedName>
    <definedName name="Rs___13">#REF!</definedName>
    <definedName name="RSAND" localSheetId="0">#REF!</definedName>
    <definedName name="RSAND" localSheetId="1">#REF!</definedName>
    <definedName name="RSAND">#REF!</definedName>
    <definedName name="Rse" localSheetId="0">#REF!</definedName>
    <definedName name="Rse" localSheetId="1">#REF!</definedName>
    <definedName name="Rse">#REF!</definedName>
    <definedName name="Rse___0" localSheetId="0">#REF!</definedName>
    <definedName name="Rse___0" localSheetId="1">#REF!</definedName>
    <definedName name="Rse___0">#REF!</definedName>
    <definedName name="Rse___13" localSheetId="0">#REF!</definedName>
    <definedName name="Rse___13" localSheetId="1">#REF!</definedName>
    <definedName name="Rse___13">#REF!</definedName>
    <definedName name="RTR" localSheetId="0">#REF!</definedName>
    <definedName name="RTR" localSheetId="1">#REF!</definedName>
    <definedName name="RTR">#REF!</definedName>
    <definedName name="RUB" localSheetId="0">#REF!</definedName>
    <definedName name="RUB" localSheetId="1">#REF!</definedName>
    <definedName name="RUB">#REF!</definedName>
    <definedName name="RUBBLE" localSheetId="0">#REF!</definedName>
    <definedName name="RUBBLE" localSheetId="1">#REF!</definedName>
    <definedName name="RUBBLE">#REF!</definedName>
    <definedName name="RUBLE" localSheetId="0">#REF!</definedName>
    <definedName name="RUBLE" localSheetId="1">#REF!</definedName>
    <definedName name="RUBLE">#REF!</definedName>
    <definedName name="RY" localSheetId="0">#REF!</definedName>
    <definedName name="RY" localSheetId="1">#REF!</definedName>
    <definedName name="RY">#REF!</definedName>
    <definedName name="S" localSheetId="0">#REF!</definedName>
    <definedName name="S" localSheetId="1">#REF!</definedName>
    <definedName name="S">#REF!</definedName>
    <definedName name="s0" localSheetId="0">#REF!</definedName>
    <definedName name="s0" localSheetId="1">#REF!</definedName>
    <definedName name="s0">#REF!</definedName>
    <definedName name="s10.3" localSheetId="0">#REF!</definedName>
    <definedName name="s10.3" localSheetId="1">#REF!</definedName>
    <definedName name="s10.3">#REF!</definedName>
    <definedName name="s11.3" localSheetId="0">#REF!</definedName>
    <definedName name="s11.3" localSheetId="1">#REF!</definedName>
    <definedName name="s11.3">#REF!</definedName>
    <definedName name="s12.3" localSheetId="0">#REF!</definedName>
    <definedName name="s12.3" localSheetId="1">#REF!</definedName>
    <definedName name="s12.3">#REF!</definedName>
    <definedName name="S12T13" localSheetId="0">#REF!</definedName>
    <definedName name="S12T13" localSheetId="1">#REF!</definedName>
    <definedName name="S12T13">#REF!</definedName>
    <definedName name="s13.3" localSheetId="0">#REF!</definedName>
    <definedName name="s13.3" localSheetId="1">#REF!</definedName>
    <definedName name="s13.3">#REF!</definedName>
    <definedName name="s14.3" localSheetId="0">#REF!</definedName>
    <definedName name="s14.3" localSheetId="1">#REF!</definedName>
    <definedName name="s14.3">#REF!</definedName>
    <definedName name="s15.3" localSheetId="0">#REF!</definedName>
    <definedName name="s15.3" localSheetId="1">#REF!</definedName>
    <definedName name="s15.3">#REF!</definedName>
    <definedName name="s16.3" localSheetId="0">#REF!</definedName>
    <definedName name="s16.3" localSheetId="1">#REF!</definedName>
    <definedName name="s16.3">#REF!</definedName>
    <definedName name="s17.3" localSheetId="0">#REF!</definedName>
    <definedName name="s17.3" localSheetId="1">#REF!</definedName>
    <definedName name="s17.3">#REF!</definedName>
    <definedName name="s18.3" localSheetId="0">#REF!</definedName>
    <definedName name="s18.3" localSheetId="1">#REF!</definedName>
    <definedName name="s18.3">#REF!</definedName>
    <definedName name="s19.3" localSheetId="0">#REF!</definedName>
    <definedName name="s19.3" localSheetId="1">#REF!</definedName>
    <definedName name="s19.3">#REF!</definedName>
    <definedName name="S19T13" localSheetId="0">#REF!</definedName>
    <definedName name="S19T13" localSheetId="1">#REF!</definedName>
    <definedName name="S19T13">#REF!</definedName>
    <definedName name="s20.3" localSheetId="0">#REF!</definedName>
    <definedName name="s20.3" localSheetId="1">#REF!</definedName>
    <definedName name="s20.3">#REF!</definedName>
    <definedName name="s3.3" localSheetId="0">#REF!</definedName>
    <definedName name="s3.3" localSheetId="1">#REF!</definedName>
    <definedName name="s3.3">#REF!</definedName>
    <definedName name="s4.3" localSheetId="0">#REF!</definedName>
    <definedName name="s4.3" localSheetId="1">#REF!</definedName>
    <definedName name="s4.3">#REF!</definedName>
    <definedName name="s5.3" localSheetId="0">#REF!</definedName>
    <definedName name="s5.3" localSheetId="1">#REF!</definedName>
    <definedName name="s5.3">#REF!</definedName>
    <definedName name="s6.3" localSheetId="0">#REF!</definedName>
    <definedName name="s6.3" localSheetId="1">#REF!</definedName>
    <definedName name="s6.3">#REF!</definedName>
    <definedName name="s7.3" localSheetId="0">#REF!</definedName>
    <definedName name="s7.3" localSheetId="1">#REF!</definedName>
    <definedName name="s7.3">#REF!</definedName>
    <definedName name="s8.3" localSheetId="0">#REF!</definedName>
    <definedName name="s8.3" localSheetId="1">#REF!</definedName>
    <definedName name="s8.3">#REF!</definedName>
    <definedName name="s9.3" localSheetId="0">#REF!</definedName>
    <definedName name="s9.3" localSheetId="1">#REF!</definedName>
    <definedName name="s9.3">#REF!</definedName>
    <definedName name="SALESPLAN" localSheetId="0">#REF!</definedName>
    <definedName name="SALESPLAN" localSheetId="1">#REF!</definedName>
    <definedName name="SALESPLAN">#REF!</definedName>
    <definedName name="SAND" localSheetId="0">#REF!</definedName>
    <definedName name="SAND" localSheetId="1">#REF!</definedName>
    <definedName name="SAND">#REF!</definedName>
    <definedName name="sand1" localSheetId="0">#REF!</definedName>
    <definedName name="sand1" localSheetId="1">#REF!</definedName>
    <definedName name="sand1">#REF!</definedName>
    <definedName name="SANDB" localSheetId="0">#REF!</definedName>
    <definedName name="SANDB" localSheetId="1">#REF!</definedName>
    <definedName name="SANDB">#REF!</definedName>
    <definedName name="sandd" localSheetId="0">#REF!</definedName>
    <definedName name="sandd" localSheetId="1">#REF!</definedName>
    <definedName name="sandd">#REF!</definedName>
    <definedName name="sandfill" localSheetId="0">#REF!</definedName>
    <definedName name="sandfill" localSheetId="1">#REF!</definedName>
    <definedName name="sandfill">#REF!</definedName>
    <definedName name="SANDR" localSheetId="0">#REF!</definedName>
    <definedName name="SANDR" localSheetId="1">#REF!</definedName>
    <definedName name="SANDR">#REF!</definedName>
    <definedName name="SBC" localSheetId="0">#REF!</definedName>
    <definedName name="SBC" localSheetId="1">#REF!</definedName>
    <definedName name="SBC">#REF!</definedName>
    <definedName name="SC" localSheetId="0">#REF!</definedName>
    <definedName name="SC" localSheetId="1">#REF!</definedName>
    <definedName name="SC">#REF!</definedName>
    <definedName name="scale" localSheetId="0">#REF!</definedName>
    <definedName name="scale" localSheetId="1">#REF!</definedName>
    <definedName name="scale">#REF!</definedName>
    <definedName name="scbc" localSheetId="0">#REF!</definedName>
    <definedName name="scbc" localSheetId="1">#REF!</definedName>
    <definedName name="scbc">#REF!</definedName>
    <definedName name="SCH_CON" localSheetId="0">#REF!</definedName>
    <definedName name="SCH_CON" localSheetId="1">#REF!</definedName>
    <definedName name="SCH_CON">#REF!</definedName>
    <definedName name="SCH_CSH_OF" localSheetId="0">#REF!</definedName>
    <definedName name="SCH_CSH_OF" localSheetId="1">#REF!</definedName>
    <definedName name="SCH_CSH_OF">#REF!</definedName>
    <definedName name="SCH_DIRSTAF" localSheetId="0">#REF!</definedName>
    <definedName name="SCH_DIRSTAF" localSheetId="1">#REF!</definedName>
    <definedName name="SCH_DIRSTAF">#REF!</definedName>
    <definedName name="SCH_INDIRSTAF" localSheetId="0">#REF!</definedName>
    <definedName name="SCH_INDIRSTAF" localSheetId="1">#REF!</definedName>
    <definedName name="SCH_INDIRSTAF">#REF!</definedName>
    <definedName name="SCH_PM" localSheetId="0">#REF!</definedName>
    <definedName name="SCH_PM" localSheetId="1">#REF!</definedName>
    <definedName name="SCH_PM">#REF!</definedName>
    <definedName name="SCH_WC_CF" localSheetId="0">#REF!</definedName>
    <definedName name="SCH_WC_CF" localSheetId="1">#REF!</definedName>
    <definedName name="SCH_WC_CF">#REF!</definedName>
    <definedName name="schools" localSheetId="0">#REF!</definedName>
    <definedName name="schools" localSheetId="1">#REF!</definedName>
    <definedName name="schools">#REF!</definedName>
    <definedName name="SCON" localSheetId="0">#REF!</definedName>
    <definedName name="SCON" localSheetId="1">#REF!</definedName>
    <definedName name="SCON">#REF!</definedName>
    <definedName name="SCRAP" localSheetId="0">#REF!</definedName>
    <definedName name="SCRAP" localSheetId="1">#REF!</definedName>
    <definedName name="SCRAP">#REF!</definedName>
    <definedName name="Sdate" localSheetId="0">#REF!</definedName>
    <definedName name="Sdate" localSheetId="1">#REF!</definedName>
    <definedName name="Sdate">#REF!</definedName>
    <definedName name="SDEPTH" localSheetId="0">#REF!</definedName>
    <definedName name="SDEPTH" localSheetId="1">#REF!</definedName>
    <definedName name="SDEPTH">#REF!</definedName>
    <definedName name="SDMLPW" localSheetId="0">#REF!</definedName>
    <definedName name="SDMLPW" localSheetId="1">#REF!</definedName>
    <definedName name="SDMLPW">#REF!</definedName>
    <definedName name="se" localSheetId="0">#REF!</definedName>
    <definedName name="se" localSheetId="1">#REF!</definedName>
    <definedName name="se">#REF!</definedName>
    <definedName name="SEAL" localSheetId="0">#REF!</definedName>
    <definedName name="SEAL" localSheetId="1">#REF!</definedName>
    <definedName name="SEAL">#REF!</definedName>
    <definedName name="SEAL1" localSheetId="0">#REF!</definedName>
    <definedName name="SEAL1" localSheetId="1">#REF!</definedName>
    <definedName name="SEAL1">#REF!</definedName>
    <definedName name="SECTION" localSheetId="0">#REF!</definedName>
    <definedName name="SECTION" localSheetId="1">#REF!</definedName>
    <definedName name="SECTION">#REF!</definedName>
    <definedName name="sencount" hidden="1">1</definedName>
    <definedName name="sertert" localSheetId="0">#REF!</definedName>
    <definedName name="sertert" localSheetId="1">#REF!</definedName>
    <definedName name="sertert">#REF!</definedName>
    <definedName name="SERVICE" localSheetId="0">#REF!</definedName>
    <definedName name="SERVICE" localSheetId="1">#REF!</definedName>
    <definedName name="SERVICE">#REF!</definedName>
    <definedName name="SF" localSheetId="0">#REF!</definedName>
    <definedName name="SF" localSheetId="1">#REF!</definedName>
    <definedName name="SF">#REF!</definedName>
    <definedName name="sgsgbsbgg" localSheetId="0">#REF!</definedName>
    <definedName name="sgsgbsbgg" localSheetId="1">#REF!</definedName>
    <definedName name="sgsgbsbgg">#REF!</definedName>
    <definedName name="SH" localSheetId="0">#REF!</definedName>
    <definedName name="SH" localSheetId="1">#REF!</definedName>
    <definedName name="SH">#REF!</definedName>
    <definedName name="Sheet_names" localSheetId="0">#REF!</definedName>
    <definedName name="Sheet_names" localSheetId="1">#REF!</definedName>
    <definedName name="Sheet_names">#REF!</definedName>
    <definedName name="sheet1" localSheetId="0">#REF!</definedName>
    <definedName name="sheet1" localSheetId="1">#REF!</definedName>
    <definedName name="sheet1">#REF!</definedName>
    <definedName name="sheet1___0" localSheetId="0">#REF!</definedName>
    <definedName name="sheet1___0" localSheetId="1">#REF!</definedName>
    <definedName name="sheet1___0">#REF!</definedName>
    <definedName name="sheet1___13" localSheetId="0">#REF!</definedName>
    <definedName name="sheet1___13" localSheetId="1">#REF!</definedName>
    <definedName name="sheet1___13">#REF!</definedName>
    <definedName name="SHM" localSheetId="0">#REF!</definedName>
    <definedName name="SHM" localSheetId="1">#REF!</definedName>
    <definedName name="SHM">#REF!</definedName>
    <definedName name="SHOV" localSheetId="0">#REF!</definedName>
    <definedName name="SHOV" localSheetId="1">#REF!</definedName>
    <definedName name="SHOV">#REF!</definedName>
    <definedName name="shpe" localSheetId="0">#REF!</definedName>
    <definedName name="shpe" localSheetId="1">#REF!</definedName>
    <definedName name="shpe">#REF!</definedName>
    <definedName name="Shuttering" localSheetId="0">#REF!</definedName>
    <definedName name="Shuttering" localSheetId="1">#REF!</definedName>
    <definedName name="Shuttering">#REF!</definedName>
    <definedName name="SHV" localSheetId="0">#REF!</definedName>
    <definedName name="SHV" localSheetId="1">#REF!</definedName>
    <definedName name="SHV">#REF!</definedName>
    <definedName name="si" localSheetId="0">#REF!</definedName>
    <definedName name="si" localSheetId="1">#REF!</definedName>
    <definedName name="si">#REF!</definedName>
    <definedName name="sigma0.2" localSheetId="0">#REF!</definedName>
    <definedName name="sigma0.2" localSheetId="1">#REF!</definedName>
    <definedName name="sigma0.2">#REF!</definedName>
    <definedName name="sigma0_2" localSheetId="0">#REF!</definedName>
    <definedName name="sigma0_2" localSheetId="1">#REF!</definedName>
    <definedName name="sigma0_2">#REF!</definedName>
    <definedName name="sigmab" localSheetId="0">#REF!</definedName>
    <definedName name="sigmab" localSheetId="1">#REF!</definedName>
    <definedName name="sigmab">#REF!</definedName>
    <definedName name="sigmah" localSheetId="0">#REF!</definedName>
    <definedName name="sigmah" localSheetId="1">#REF!</definedName>
    <definedName name="sigmah">#REF!</definedName>
    <definedName name="sigmat" localSheetId="0">#REF!</definedName>
    <definedName name="sigmat" localSheetId="1">#REF!</definedName>
    <definedName name="sigmat">#REF!</definedName>
    <definedName name="SINKP" localSheetId="0">#REF!</definedName>
    <definedName name="SINKP" localSheetId="1">#REF!</definedName>
    <definedName name="SINKP">#REF!</definedName>
    <definedName name="SIZE" localSheetId="0">#REF!</definedName>
    <definedName name="SIZE" localSheetId="1">#REF!</definedName>
    <definedName name="SIZE">#REF!</definedName>
    <definedName name="SIZEC" localSheetId="0">#REF!</definedName>
    <definedName name="SIZEC" localSheetId="1">#REF!</definedName>
    <definedName name="SIZEC">#REF!</definedName>
    <definedName name="skilled" localSheetId="0">#REF!</definedName>
    <definedName name="skilled" localSheetId="1">#REF!</definedName>
    <definedName name="skilled">#REF!</definedName>
    <definedName name="slab_p" localSheetId="5" hidden="1">{"form-D1",#N/A,FALSE,"FORM-D1";"form-D1_amt",#N/A,FALSE,"FORM-D1"}</definedName>
    <definedName name="slab_p" localSheetId="3" hidden="1">{"form-D1",#N/A,FALSE,"FORM-D1";"form-D1_amt",#N/A,FALSE,"FORM-D1"}</definedName>
    <definedName name="slab_p" localSheetId="2" hidden="1">{"form-D1",#N/A,FALSE,"FORM-D1";"form-D1_amt",#N/A,FALSE,"FORM-D1"}</definedName>
    <definedName name="slab_p" localSheetId="0" hidden="1">{"form-D1",#N/A,FALSE,"FORM-D1";"form-D1_amt",#N/A,FALSE,"FORM-D1"}</definedName>
    <definedName name="slab_p" localSheetId="1" hidden="1">{"form-D1",#N/A,FALSE,"FORM-D1";"form-D1_amt",#N/A,FALSE,"FORM-D1"}</definedName>
    <definedName name="slab_p" hidden="1">{"form-D1",#N/A,FALSE,"FORM-D1";"form-D1_amt",#N/A,FALSE,"FORM-D1"}</definedName>
    <definedName name="SlabD" localSheetId="0">#REF!</definedName>
    <definedName name="SlabD" localSheetId="1">#REF!</definedName>
    <definedName name="SlabD">#REF!</definedName>
    <definedName name="SLAYER" localSheetId="0">#REF!</definedName>
    <definedName name="SLAYER" localSheetId="1">#REF!</definedName>
    <definedName name="SLAYER">#REF!</definedName>
    <definedName name="SLC" localSheetId="0">#REF!</definedName>
    <definedName name="SLC" localSheetId="1">#REF!</definedName>
    <definedName name="SLC">#REF!</definedName>
    <definedName name="slope" localSheetId="0">#REF!</definedName>
    <definedName name="slope" localSheetId="1">#REF!</definedName>
    <definedName name="slope">#REF!</definedName>
    <definedName name="SLURRY" localSheetId="0">#REF!</definedName>
    <definedName name="SLURRY" localSheetId="1">#REF!</definedName>
    <definedName name="SLURRY">#REF!</definedName>
    <definedName name="SMAZ" localSheetId="0">#REF!</definedName>
    <definedName name="SMAZ" localSheetId="1">#REF!</definedName>
    <definedName name="SMAZ">#REF!</definedName>
    <definedName name="SMIST" localSheetId="0">#REF!</definedName>
    <definedName name="SMIST" localSheetId="1">#REF!</definedName>
    <definedName name="SMIST">#REF!</definedName>
    <definedName name="smoot" localSheetId="0">#REF!</definedName>
    <definedName name="smoot" localSheetId="1">#REF!</definedName>
    <definedName name="smoot">#REF!</definedName>
    <definedName name="SMOOTH" localSheetId="0">#REF!</definedName>
    <definedName name="SMOOTH" localSheetId="1">#REF!</definedName>
    <definedName name="SMOOTH">#REF!</definedName>
    <definedName name="soh">0%</definedName>
    <definedName name="soil_dens" localSheetId="0">#REF!</definedName>
    <definedName name="soil_dens" localSheetId="1">#REF!</definedName>
    <definedName name="soil_dens">#REF!</definedName>
    <definedName name="soil_sub" localSheetId="0">#REF!</definedName>
    <definedName name="soil_sub" localSheetId="1">#REF!</definedName>
    <definedName name="soil_sub">#REF!</definedName>
    <definedName name="soilden" localSheetId="0">#REF!</definedName>
    <definedName name="soilden" localSheetId="1">#REF!</definedName>
    <definedName name="soilden">#REF!</definedName>
    <definedName name="SOL" localSheetId="0">#REF!</definedName>
    <definedName name="SOL" localSheetId="1">#REF!</definedName>
    <definedName name="SOL">#REF!</definedName>
    <definedName name="SORTCODE">#N/A</definedName>
    <definedName name="sp">4%</definedName>
    <definedName name="SP_AREA" localSheetId="0">#REF!</definedName>
    <definedName name="SP_AREA" localSheetId="1">#REF!</definedName>
    <definedName name="SP_AREA">#REF!</definedName>
    <definedName name="Spalls" localSheetId="0">#REF!</definedName>
    <definedName name="Spalls" localSheetId="1">#REF!</definedName>
    <definedName name="Spalls">#REF!</definedName>
    <definedName name="span" localSheetId="0">#REF!</definedName>
    <definedName name="span" localSheetId="1">#REF!</definedName>
    <definedName name="span">#REF!</definedName>
    <definedName name="SPEC2" localSheetId="0">#REF!</definedName>
    <definedName name="SPEC2" localSheetId="1">#REF!</definedName>
    <definedName name="SPEC2">#REF!</definedName>
    <definedName name="SPECI" localSheetId="0">#REF!</definedName>
    <definedName name="SPECI" localSheetId="1">#REF!</definedName>
    <definedName name="SPECI">#REF!</definedName>
    <definedName name="SPINK" localSheetId="0">#REF!</definedName>
    <definedName name="SPINK" localSheetId="1">#REF!</definedName>
    <definedName name="SPINK">#REF!</definedName>
    <definedName name="SQRT__1___0.6___1.0" localSheetId="0">#REF!</definedName>
    <definedName name="SQRT__1___0.6___1.0" localSheetId="1">#REF!</definedName>
    <definedName name="SQRT__1___0.6___1.0">#REF!</definedName>
    <definedName name="SQRT__1___0_6___1_0" localSheetId="0">#REF!</definedName>
    <definedName name="SQRT__1___0_6___1_0" localSheetId="1">#REF!</definedName>
    <definedName name="SQRT__1___0_6___1_0">#REF!</definedName>
    <definedName name="SQRT__1___0_6___1_0___0" localSheetId="0">#REF!</definedName>
    <definedName name="SQRT__1___0_6___1_0___0" localSheetId="1">#REF!</definedName>
    <definedName name="SQRT__1___0_6___1_0___0">#REF!</definedName>
    <definedName name="SQRT__1___0_6___1_0___13" localSheetId="0">#REF!</definedName>
    <definedName name="SQRT__1___0_6___1_0___13" localSheetId="1">#REF!</definedName>
    <definedName name="SQRT__1___0_6___1_0___13">#REF!</definedName>
    <definedName name="srj" localSheetId="0">#REF!</definedName>
    <definedName name="srj" localSheetId="1">#REF!</definedName>
    <definedName name="srj">#REF!</definedName>
    <definedName name="SROLL" localSheetId="0">#REF!</definedName>
    <definedName name="SROLL" localSheetId="1">#REF!</definedName>
    <definedName name="SROLL">#REF!</definedName>
    <definedName name="ss" localSheetId="0">#REF!</definedName>
    <definedName name="ss" localSheetId="1">#REF!</definedName>
    <definedName name="ss">#REF!</definedName>
    <definedName name="ssa">#N/A</definedName>
    <definedName name="SSLCH" localSheetId="0">#REF!</definedName>
    <definedName name="SSLCH" localSheetId="1">#REF!</definedName>
    <definedName name="SSLCH">#REF!</definedName>
    <definedName name="sst" localSheetId="0">#REF!</definedName>
    <definedName name="sst" localSheetId="1">#REF!</definedName>
    <definedName name="sst">#REF!</definedName>
    <definedName name="Staircase" localSheetId="0">#REF!</definedName>
    <definedName name="Staircase" localSheetId="1">#REF!</definedName>
    <definedName name="Staircase">#REF!</definedName>
    <definedName name="Start1" localSheetId="0">#REF!</definedName>
    <definedName name="Start1" localSheetId="1">#REF!</definedName>
    <definedName name="Start1">#REF!</definedName>
    <definedName name="Start10" localSheetId="0">#REF!</definedName>
    <definedName name="Start10" localSheetId="1">#REF!</definedName>
    <definedName name="Start10">#REF!</definedName>
    <definedName name="Start27" localSheetId="0">#REF!</definedName>
    <definedName name="Start27" localSheetId="1">#REF!</definedName>
    <definedName name="Start27">#REF!</definedName>
    <definedName name="Start28" localSheetId="0">#REF!</definedName>
    <definedName name="Start28" localSheetId="1">#REF!</definedName>
    <definedName name="Start28">#REF!</definedName>
    <definedName name="steam_props" localSheetId="0">#REF!</definedName>
    <definedName name="steam_props" localSheetId="1">#REF!</definedName>
    <definedName name="steam_props">#REF!</definedName>
    <definedName name="steam_trap" localSheetId="0">#REF!</definedName>
    <definedName name="steam_trap" localSheetId="1">#REF!</definedName>
    <definedName name="steam_trap">#REF!</definedName>
    <definedName name="STEEL" localSheetId="0">#REF!</definedName>
    <definedName name="STEEL" localSheetId="1">#REF!</definedName>
    <definedName name="STEEL">#REF!</definedName>
    <definedName name="Stg_Sub" localSheetId="0">#REF!</definedName>
    <definedName name="Stg_Sub" localSheetId="1">#REF!</definedName>
    <definedName name="Stg_Sub">#REF!</definedName>
    <definedName name="Stg_Super" localSheetId="0">#REF!</definedName>
    <definedName name="Stg_Super" localSheetId="1">#REF!</definedName>
    <definedName name="Stg_Super">#REF!</definedName>
    <definedName name="StrID" localSheetId="0">#REF!</definedName>
    <definedName name="StrID" localSheetId="1">#REF!</definedName>
    <definedName name="StrID">#REF!</definedName>
    <definedName name="structure" localSheetId="0">#REF!</definedName>
    <definedName name="structure" localSheetId="1">#REF!</definedName>
    <definedName name="structure">#REF!</definedName>
    <definedName name="STS" localSheetId="0">#REF!</definedName>
    <definedName name="STS" localSheetId="1">#REF!</definedName>
    <definedName name="STS">#REF!</definedName>
    <definedName name="STSJ" localSheetId="0">#REF!</definedName>
    <definedName name="STSJ" localSheetId="1">#REF!</definedName>
    <definedName name="STSJ">#REF!</definedName>
    <definedName name="SUB" localSheetId="0">#REF!</definedName>
    <definedName name="SUB" localSheetId="1">#REF!</definedName>
    <definedName name="SUB">#REF!</definedName>
    <definedName name="Sub_classes" localSheetId="5">Sub_class1,Sub_class2,Sub_class3,Sub_class4,Sub_class5,Sub_class6,Sub_class7,Sub_class8,Sub_class9,Sub_class10,Sub_class11,Sub_class12,Sub_class13,Sub_class14,Sub_class15</definedName>
    <definedName name="Sub_classes" localSheetId="3">Sub_class1,Sub_class2,Sub_class3,Sub_class4,Sub_class5,Sub_class6,Sub_class7,Sub_class8,Sub_class9,Sub_class10,Sub_class11,Sub_class12,Sub_class13,Sub_class14,Sub_class15</definedName>
    <definedName name="Sub_classes" localSheetId="2">Sub_class1,Sub_class2,Sub_class3,Sub_class4,Sub_class5,Sub_class6,Sub_class7,Sub_class8,Sub_class9,Sub_class10,Sub_class11,Sub_class12,Sub_class13,Sub_class14,Sub_class15</definedName>
    <definedName name="Sub_classes" localSheetId="0">Sub_class1,Sub_class2,Sub_class3,Sub_class4,Sub_class5,Sub_class6,Sub_class7,Sub_class8,Sub_class9,Sub_class10,Sub_class11,Sub_class12,Sub_class13,Sub_class14,Sub_class15</definedName>
    <definedName name="Sub_classes" localSheetId="1">Sub_class1,Sub_class2,Sub_class3,Sub_class4,Sub_class5,Sub_class6,Sub_class7,Sub_class8,Sub_class9,Sub_class10,Sub_class11,Sub_class12,Sub_class13,Sub_class14,Sub_class15</definedName>
    <definedName name="Sub_classes">Sub_class1,Sub_class2,Sub_class3,Sub_class4,Sub_class5,Sub_class6,Sub_class7,Sub_class8,Sub_class9,Sub_class10,Sub_class11,Sub_class12,Sub_class13,Sub_class14,Sub_class15</definedName>
    <definedName name="Subject" localSheetId="0">#REF!</definedName>
    <definedName name="Subject" localSheetId="1">#REF!</definedName>
    <definedName name="Subject">#REF!</definedName>
    <definedName name="sumana" localSheetId="0">#REF!</definedName>
    <definedName name="sumana" localSheetId="1">#REF!</definedName>
    <definedName name="sumana">#REF!</definedName>
    <definedName name="summary" localSheetId="0">#REF!</definedName>
    <definedName name="summary" localSheetId="1">#REF!</definedName>
    <definedName name="summary">#REF!</definedName>
    <definedName name="sump" localSheetId="0">#REF!</definedName>
    <definedName name="sump" localSheetId="1">#REF!</definedName>
    <definedName name="sump">#REF!</definedName>
    <definedName name="SUPER" localSheetId="0">#REF!</definedName>
    <definedName name="SUPER" localSheetId="1">#REF!</definedName>
    <definedName name="SUPER">#REF!</definedName>
    <definedName name="SURCH" localSheetId="0">#REF!</definedName>
    <definedName name="SURCH" localSheetId="1">#REF!</definedName>
    <definedName name="SURCH">#REF!</definedName>
    <definedName name="SURF_AREA" localSheetId="0">#REF!</definedName>
    <definedName name="SURF_AREA" localSheetId="1">#REF!</definedName>
    <definedName name="SURF_AREA">#REF!</definedName>
    <definedName name="surge" localSheetId="0">#REF!</definedName>
    <definedName name="surge" localSheetId="1">#REF!</definedName>
    <definedName name="surge">#REF!</definedName>
    <definedName name="SWGR12" localSheetId="0">#REF!</definedName>
    <definedName name="SWGR12" localSheetId="1">#REF!</definedName>
    <definedName name="SWGR12">#REF!</definedName>
    <definedName name="SWGR345" localSheetId="0">#REF!</definedName>
    <definedName name="SWGR345" localSheetId="1">#REF!</definedName>
    <definedName name="SWGR345">#REF!</definedName>
    <definedName name="T" localSheetId="0">#REF!</definedName>
    <definedName name="T" localSheetId="1">#REF!</definedName>
    <definedName name="T">#REF!</definedName>
    <definedName name="t___0" localSheetId="0">#REF!</definedName>
    <definedName name="t___0" localSheetId="1">#REF!</definedName>
    <definedName name="t___0">#REF!</definedName>
    <definedName name="t___13" localSheetId="0">#REF!</definedName>
    <definedName name="t___13" localSheetId="1">#REF!</definedName>
    <definedName name="t___13">#REF!</definedName>
    <definedName name="T_AMOUNT">#N/A</definedName>
    <definedName name="T_UPRICE">#N/A</definedName>
    <definedName name="T0" localSheetId="0">#REF!</definedName>
    <definedName name="T0" localSheetId="1">#REF!</definedName>
    <definedName name="T0">#REF!</definedName>
    <definedName name="T19C" localSheetId="0">#REF!</definedName>
    <definedName name="T19C" localSheetId="1">#REF!</definedName>
    <definedName name="T19C">#REF!</definedName>
    <definedName name="TAB" localSheetId="0">#REF!</definedName>
    <definedName name="TAB" localSheetId="1">#REF!</definedName>
    <definedName name="TAB">#REF!</definedName>
    <definedName name="TABLE_4" localSheetId="0">#REF!</definedName>
    <definedName name="TABLE_4" localSheetId="1">#REF!</definedName>
    <definedName name="TABLE_4">#REF!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ableName">"Dummy"</definedName>
    <definedName name="TableRange" localSheetId="0">#REF!</definedName>
    <definedName name="TableRange" localSheetId="1">#REF!</definedName>
    <definedName name="TableRange">#REF!</definedName>
    <definedName name="tabu" localSheetId="0">#REF!</definedName>
    <definedName name="tabu" localSheetId="1">#REF!</definedName>
    <definedName name="tabu">#REF!</definedName>
    <definedName name="TAGG" localSheetId="0">#REF!</definedName>
    <definedName name="TAGG" localSheetId="1">#REF!</definedName>
    <definedName name="TAGG">#REF!</definedName>
    <definedName name="tam">#N/A</definedName>
    <definedName name="TARN" localSheetId="0">#REF!</definedName>
    <definedName name="TARN" localSheetId="1">#REF!</definedName>
    <definedName name="TARN">#REF!</definedName>
    <definedName name="TaxTV">10%</definedName>
    <definedName name="TaxXL">5%</definedName>
    <definedName name="tb" localSheetId="0">#REF!</definedName>
    <definedName name="tb" localSheetId="1">#REF!</definedName>
    <definedName name="tb">#REF!</definedName>
    <definedName name="TBM" localSheetId="0">#REF!</definedName>
    <definedName name="TBM" localSheetId="1">#REF!</definedName>
    <definedName name="TBM">#REF!</definedName>
    <definedName name="TBOULD" localSheetId="0">#REF!</definedName>
    <definedName name="TBOULD" localSheetId="1">#REF!</definedName>
    <definedName name="TBOULD">#REF!</definedName>
    <definedName name="TCON" localSheetId="0">#REF!</definedName>
    <definedName name="TCON" localSheetId="1">#REF!</definedName>
    <definedName name="TCON">#REF!</definedName>
    <definedName name="tcr" localSheetId="0">#REF!</definedName>
    <definedName name="tcr" localSheetId="1">#REF!</definedName>
    <definedName name="tcr">#REF!</definedName>
    <definedName name="TEARTH" localSheetId="0">#REF!</definedName>
    <definedName name="TEARTH" localSheetId="1">#REF!</definedName>
    <definedName name="TEARTH">#REF!</definedName>
    <definedName name="TEE" localSheetId="0">#REF!</definedName>
    <definedName name="TEE" localSheetId="1">#REF!</definedName>
    <definedName name="TEE">#REF!</definedName>
    <definedName name="TEE_TAPER_WT" localSheetId="0">#REF!</definedName>
    <definedName name="TEE_TAPER_WT" localSheetId="1">#REF!</definedName>
    <definedName name="TEE_TAPER_WT">#REF!</definedName>
    <definedName name="tem" localSheetId="0">#REF!</definedName>
    <definedName name="tem" localSheetId="1">#REF!</definedName>
    <definedName name="tem">#REF!</definedName>
    <definedName name="temp" localSheetId="0">#REF!</definedName>
    <definedName name="temp" localSheetId="1">#REF!</definedName>
    <definedName name="temp">#REF!</definedName>
    <definedName name="temp_strainer" localSheetId="0">#REF!</definedName>
    <definedName name="temp_strainer" localSheetId="1">#REF!</definedName>
    <definedName name="temp_strainer">#REF!</definedName>
    <definedName name="temp1" localSheetId="0">#REF!</definedName>
    <definedName name="temp1" localSheetId="1">#REF!</definedName>
    <definedName name="temp1">#REF!</definedName>
    <definedName name="Ten" localSheetId="0">#REF!</definedName>
    <definedName name="Ten" localSheetId="1">#REF!</definedName>
    <definedName name="Ten">#REF!</definedName>
    <definedName name="TEs" localSheetId="0">#REF!</definedName>
    <definedName name="TEs" localSheetId="1">#REF!</definedName>
    <definedName name="TEs">#REF!</definedName>
    <definedName name="TEs___0" localSheetId="0">#REF!</definedName>
    <definedName name="TEs___0" localSheetId="1">#REF!</definedName>
    <definedName name="TEs___0">#REF!</definedName>
    <definedName name="TEs___13" localSheetId="0">#REF!</definedName>
    <definedName name="TEs___13" localSheetId="1">#REF!</definedName>
    <definedName name="TEs___13">#REF!</definedName>
    <definedName name="test" localSheetId="0">#REF!</definedName>
    <definedName name="test" localSheetId="1">#REF!</definedName>
    <definedName name="test">#REF!</definedName>
    <definedName name="test1" localSheetId="0">#REF!</definedName>
    <definedName name="test1" localSheetId="1">#REF!</definedName>
    <definedName name="test1">#REF!</definedName>
    <definedName name="TEt" localSheetId="0">#REF!</definedName>
    <definedName name="TEt" localSheetId="1">#REF!</definedName>
    <definedName name="TEt">#REF!</definedName>
    <definedName name="TEt___0" localSheetId="0">#REF!</definedName>
    <definedName name="TEt___0" localSheetId="1">#REF!</definedName>
    <definedName name="TEt___0">#REF!</definedName>
    <definedName name="TEt___13" localSheetId="0">#REF!</definedName>
    <definedName name="TEt___13" localSheetId="1">#REF!</definedName>
    <definedName name="TEt___13">#REF!</definedName>
    <definedName name="teta" localSheetId="0">#REF!</definedName>
    <definedName name="teta" localSheetId="1">#REF!</definedName>
    <definedName name="teta">#REF!</definedName>
    <definedName name="TF" localSheetId="0">#REF!</definedName>
    <definedName name="TF" localSheetId="1">#REF!</definedName>
    <definedName name="TF">#REF!</definedName>
    <definedName name="TG" localSheetId="0">#REF!</definedName>
    <definedName name="TG" localSheetId="1">#REF!</definedName>
    <definedName name="TG">#REF!</definedName>
    <definedName name="TGSB" localSheetId="0">#REF!</definedName>
    <definedName name="TGSB" localSheetId="1">#REF!</definedName>
    <definedName name="TGSB">#REF!</definedName>
    <definedName name="TGSBM" localSheetId="0">#REF!</definedName>
    <definedName name="TGSBM" localSheetId="1">#REF!</definedName>
    <definedName name="TGSBM">#REF!</definedName>
    <definedName name="tgvs" localSheetId="0">#REF!</definedName>
    <definedName name="tgvs" localSheetId="1">#REF!</definedName>
    <definedName name="tgvs">#REF!</definedName>
    <definedName name="tgvs1973" localSheetId="0">#REF!</definedName>
    <definedName name="tgvs1973" localSheetId="1">#REF!</definedName>
    <definedName name="tgvs1973">#REF!</definedName>
    <definedName name="THK" localSheetId="0">#REF!</definedName>
    <definedName name="THK" localSheetId="1">#REF!</definedName>
    <definedName name="THK">#REF!</definedName>
    <definedName name="tidf" localSheetId="5" hidden="1">{"'Sheet1'!$L$16"}</definedName>
    <definedName name="tidf" localSheetId="3" hidden="1">{"'Sheet1'!$L$16"}</definedName>
    <definedName name="tidf" localSheetId="2" hidden="1">{"'Sheet1'!$L$16"}</definedName>
    <definedName name="tidf" localSheetId="0" hidden="1">{"'Sheet1'!$L$16"}</definedName>
    <definedName name="tidf" localSheetId="1" hidden="1">{"'Sheet1'!$L$16"}</definedName>
    <definedName name="tidf" hidden="1">{"'Sheet1'!$L$16"}</definedName>
    <definedName name="Title" localSheetId="0">#REF!</definedName>
    <definedName name="Title" localSheetId="1">#REF!</definedName>
    <definedName name="Title">#REF!</definedName>
    <definedName name="Title1" localSheetId="0">#REF!</definedName>
    <definedName name="Title1" localSheetId="1">#REF!</definedName>
    <definedName name="Title1">#REF!</definedName>
    <definedName name="Title2" localSheetId="0">#REF!</definedName>
    <definedName name="Title2" localSheetId="1">#REF!</definedName>
    <definedName name="Title2">#REF!</definedName>
    <definedName name="TLLPW" localSheetId="0">#REF!</definedName>
    <definedName name="TLLPW" localSheetId="1">#REF!</definedName>
    <definedName name="TLLPW">#REF!</definedName>
    <definedName name="TMIX" localSheetId="0">#REF!</definedName>
    <definedName name="TMIX" localSheetId="1">#REF!</definedName>
    <definedName name="TMIX">#REF!</definedName>
    <definedName name="TMIX45" localSheetId="0">#REF!</definedName>
    <definedName name="TMIX45" localSheetId="1">#REF!</definedName>
    <definedName name="TMIX45">#REF!</definedName>
    <definedName name="TMIX6" localSheetId="0">#REF!</definedName>
    <definedName name="TMIX6" localSheetId="1">#REF!</definedName>
    <definedName name="TMIX6">#REF!</definedName>
    <definedName name="TMT" localSheetId="0">#REF!</definedName>
    <definedName name="TMT" localSheetId="1">#REF!</definedName>
    <definedName name="TMT">#REF!</definedName>
    <definedName name="TMTbars" localSheetId="0">#REF!</definedName>
    <definedName name="TMTbars" localSheetId="1">#REF!</definedName>
    <definedName name="TMTbars">#REF!</definedName>
    <definedName name="tnr" localSheetId="0">#REF!</definedName>
    <definedName name="tnr" localSheetId="1">#REF!</definedName>
    <definedName name="tnr">#REF!</definedName>
    <definedName name="TOED1" localSheetId="0">#REF!</definedName>
    <definedName name="TOED1" localSheetId="1">#REF!</definedName>
    <definedName name="TOED1">#REF!</definedName>
    <definedName name="TOED2" localSheetId="0">#REF!</definedName>
    <definedName name="TOED2" localSheetId="1">#REF!</definedName>
    <definedName name="TOED2">#REF!</definedName>
    <definedName name="TOEHT" localSheetId="0">#REF!</definedName>
    <definedName name="TOEHT" localSheetId="1">#REF!</definedName>
    <definedName name="TOEHT">#REF!</definedName>
    <definedName name="tol" localSheetId="0">#REF!</definedName>
    <definedName name="tol" localSheetId="1">#REF!</definedName>
    <definedName name="tol">#REF!</definedName>
    <definedName name="top" localSheetId="0">#REF!</definedName>
    <definedName name="top" localSheetId="1">#REF!</definedName>
    <definedName name="top">#REF!</definedName>
    <definedName name="TOP_SHT" localSheetId="0">#REF!</definedName>
    <definedName name="TOP_SHT" localSheetId="1">#REF!</definedName>
    <definedName name="TOP_SHT">#REF!</definedName>
    <definedName name="topl" localSheetId="0">#REF!</definedName>
    <definedName name="topl" localSheetId="1">#REF!</definedName>
    <definedName name="topl">#REF!</definedName>
    <definedName name="topn" localSheetId="0">#REF!</definedName>
    <definedName name="topn" localSheetId="1">#REF!</definedName>
    <definedName name="topn">#REF!</definedName>
    <definedName name="TopSlbThk" localSheetId="0">#REF!</definedName>
    <definedName name="TopSlbThk" localSheetId="1">#REF!</definedName>
    <definedName name="TopSlbThk">#REF!</definedName>
    <definedName name="TOPW" localSheetId="0">#REF!</definedName>
    <definedName name="TOPW" localSheetId="1">#REF!</definedName>
    <definedName name="TOPW">#REF!</definedName>
    <definedName name="TOR" localSheetId="0">#REF!</definedName>
    <definedName name="TOR" localSheetId="1">#REF!</definedName>
    <definedName name="TOR">#REF!</definedName>
    <definedName name="TOTAL_NO_OF_MH" localSheetId="0">#REF!</definedName>
    <definedName name="TOTAL_NO_OF_MH" localSheetId="1">#REF!</definedName>
    <definedName name="TOTAL_NO_OF_MH">#REF!</definedName>
    <definedName name="TR" localSheetId="0">#REF!</definedName>
    <definedName name="TR" localSheetId="1">#REF!</definedName>
    <definedName name="TR">#REF!</definedName>
    <definedName name="TraComp" localSheetId="0">#REF!</definedName>
    <definedName name="TraComp" localSheetId="1">#REF!</definedName>
    <definedName name="TraComp">#REF!</definedName>
    <definedName name="TRACT" localSheetId="0">#REF!</definedName>
    <definedName name="TRACT" localSheetId="1">#REF!</definedName>
    <definedName name="TRACT">#REF!</definedName>
    <definedName name="Transport" localSheetId="0">#REF!</definedName>
    <definedName name="Transport" localSheetId="1">#REF!</definedName>
    <definedName name="Transport">#REF!</definedName>
    <definedName name="TROLL" localSheetId="0">#REF!</definedName>
    <definedName name="TROLL" localSheetId="1">#REF!</definedName>
    <definedName name="TROLL">#REF!</definedName>
    <definedName name="tS" localSheetId="0">#REF!</definedName>
    <definedName name="tS" localSheetId="1">#REF!</definedName>
    <definedName name="tS">#REF!</definedName>
    <definedName name="tS___0" localSheetId="0">#REF!</definedName>
    <definedName name="tS___0" localSheetId="1">#REF!</definedName>
    <definedName name="tS___0">#REF!</definedName>
    <definedName name="tS___13" localSheetId="0">#REF!</definedName>
    <definedName name="tS___13" localSheetId="1">#REF!</definedName>
    <definedName name="tS___13">#REF!</definedName>
    <definedName name="TT" localSheetId="0" hidden="1">#REF!</definedName>
    <definedName name="TT" localSheetId="1" hidden="1">#REF!</definedName>
    <definedName name="TT" hidden="1">#REF!</definedName>
    <definedName name="TTA" localSheetId="0">#REF!</definedName>
    <definedName name="TTA" localSheetId="1">#REF!</definedName>
    <definedName name="TTA">#REF!</definedName>
    <definedName name="TTB" localSheetId="0">#REF!</definedName>
    <definedName name="TTB" localSheetId="1">#REF!</definedName>
    <definedName name="TTB">#REF!</definedName>
    <definedName name="ttp" localSheetId="0">#REF!</definedName>
    <definedName name="ttp" localSheetId="1">#REF!</definedName>
    <definedName name="ttp">#REF!</definedName>
    <definedName name="ttt" localSheetId="5" hidden="1">{"'장비'!$A$3:$M$12"}</definedName>
    <definedName name="ttt" localSheetId="3" hidden="1">{"'장비'!$A$3:$M$12"}</definedName>
    <definedName name="ttt" localSheetId="2" hidden="1">{"'장비'!$A$3:$M$12"}</definedName>
    <definedName name="ttt" localSheetId="0" hidden="1">{"'장비'!$A$3:$M$12"}</definedName>
    <definedName name="ttt" localSheetId="1" hidden="1">{"'장비'!$A$3:$M$12"}</definedName>
    <definedName name="ttt" hidden="1">{"'장비'!$A$3:$M$12"}</definedName>
    <definedName name="TTX" localSheetId="0">#REF!</definedName>
    <definedName name="TTX" localSheetId="1">#REF!</definedName>
    <definedName name="TTX">#REF!</definedName>
    <definedName name="tube_test_press1_12" localSheetId="0">#REF!</definedName>
    <definedName name="tube_test_press1_12" localSheetId="1">#REF!</definedName>
    <definedName name="tube_test_press1_12">#REF!</definedName>
    <definedName name="TUES1" localSheetId="0">#REF!</definedName>
    <definedName name="TUES1" localSheetId="1">#REF!</definedName>
    <definedName name="TUES1">#REF!</definedName>
    <definedName name="tvr" localSheetId="0">#REF!</definedName>
    <definedName name="tvr" localSheetId="1">#REF!</definedName>
    <definedName name="tvr">#REF!</definedName>
    <definedName name="TWLEVE" localSheetId="0">#REF!</definedName>
    <definedName name="TWLEVE" localSheetId="1">#REF!</definedName>
    <definedName name="TWLEVE">#REF!</definedName>
    <definedName name="TWMM" localSheetId="0">#REF!</definedName>
    <definedName name="TWMM" localSheetId="1">#REF!</definedName>
    <definedName name="TWMM">#REF!</definedName>
    <definedName name="TY" localSheetId="0" hidden="1">#REF!</definedName>
    <definedName name="TY" localSheetId="1" hidden="1">#REF!</definedName>
    <definedName name="TY" hidden="1">#REF!</definedName>
    <definedName name="Type1" localSheetId="0">#REF!</definedName>
    <definedName name="Type1" localSheetId="1">#REF!</definedName>
    <definedName name="Type1">#REF!</definedName>
    <definedName name="Type2" localSheetId="0">#REF!</definedName>
    <definedName name="Type2" localSheetId="1">#REF!</definedName>
    <definedName name="Type2">#REF!</definedName>
    <definedName name="UI" localSheetId="0" hidden="1">#REF!</definedName>
    <definedName name="UI" localSheetId="1" hidden="1">#REF!</definedName>
    <definedName name="UI" hidden="1">#REF!</definedName>
    <definedName name="UNION" localSheetId="0">#REF!</definedName>
    <definedName name="UNION" localSheetId="1">#REF!</definedName>
    <definedName name="UNION">#REF!</definedName>
    <definedName name="unit" localSheetId="0">#REF!</definedName>
    <definedName name="unit" localSheetId="1">#REF!</definedName>
    <definedName name="unit">#REF!</definedName>
    <definedName name="unit1" localSheetId="0">#REF!</definedName>
    <definedName name="unit1" localSheetId="1">#REF!</definedName>
    <definedName name="unit1">#REF!</definedName>
    <definedName name="UNITS" localSheetId="0">#REF!</definedName>
    <definedName name="UNITS" localSheetId="1">#REF!</definedName>
    <definedName name="UNITS">#REF!</definedName>
    <definedName name="Unskilledmazdoor" localSheetId="0">#REF!</definedName>
    <definedName name="Unskilledmazdoor" localSheetId="1">#REF!</definedName>
    <definedName name="Unskilledmazdoor">#REF!</definedName>
    <definedName name="UpdateTechSpec">#N/A</definedName>
    <definedName name="USD" localSheetId="0">#REF!</definedName>
    <definedName name="USD" localSheetId="1">#REF!</definedName>
    <definedName name="USD">#REF!</definedName>
    <definedName name="Ut" localSheetId="0">#REF!</definedName>
    <definedName name="Ut" localSheetId="1">#REF!</definedName>
    <definedName name="Ut">#REF!</definedName>
    <definedName name="V">#N/A</definedName>
    <definedName name="va" localSheetId="0">#REF!</definedName>
    <definedName name="va" localSheetId="1">#REF!</definedName>
    <definedName name="va">#REF!</definedName>
    <definedName name="va___0" localSheetId="0">#REF!</definedName>
    <definedName name="va___0" localSheetId="1">#REF!</definedName>
    <definedName name="va___0">#REF!</definedName>
    <definedName name="va___13" localSheetId="0">#REF!</definedName>
    <definedName name="va___13" localSheetId="1">#REF!</definedName>
    <definedName name="va___13">#REF!</definedName>
    <definedName name="VALVES_STATEMENT" localSheetId="0">#REF!</definedName>
    <definedName name="VALVES_STATEMENT" localSheetId="1">#REF!</definedName>
    <definedName name="VALVES_STATEMENT">#REF!</definedName>
    <definedName name="VANDEMATARAM" localSheetId="0">#REF!</definedName>
    <definedName name="VANDEMATARAM" localSheetId="1">#REF!</definedName>
    <definedName name="VANDEMATARAM">#REF!</definedName>
    <definedName name="VB" localSheetId="0">#REF!</definedName>
    <definedName name="VB" localSheetId="1">#REF!</definedName>
    <definedName name="VB">#REF!</definedName>
    <definedName name="vbzxcbd" localSheetId="0">#REF!</definedName>
    <definedName name="vbzxcbd" localSheetId="1">#REF!</definedName>
    <definedName name="vbzxcbd">#REF!</definedName>
    <definedName name="VD" localSheetId="0">#REF!</definedName>
    <definedName name="VD" localSheetId="1">#REF!</definedName>
    <definedName name="VD">#REF!</definedName>
    <definedName name="Vend" localSheetId="0">#REF!</definedName>
    <definedName name="Vend" localSheetId="1">#REF!</definedName>
    <definedName name="Vend">#REF!</definedName>
    <definedName name="venu">150</definedName>
    <definedName name="VERT_CON_DETAIL" localSheetId="0">#REF!</definedName>
    <definedName name="VERT_CON_DETAIL" localSheetId="1">#REF!</definedName>
    <definedName name="VERT_CON_DETAIL">#REF!</definedName>
    <definedName name="vertical_col_and_corner_walls" localSheetId="0">#REF!</definedName>
    <definedName name="vertical_col_and_corner_walls" localSheetId="1">#REF!</definedName>
    <definedName name="vertical_col_and_corner_walls">#REF!</definedName>
    <definedName name="vf" localSheetId="5" hidden="1">{"'Sheet1'!$L$16"}</definedName>
    <definedName name="vf" localSheetId="3" hidden="1">{"'Sheet1'!$L$16"}</definedName>
    <definedName name="vf" localSheetId="2" hidden="1">{"'Sheet1'!$L$16"}</definedName>
    <definedName name="vf" localSheetId="0" hidden="1">{"'Sheet1'!$L$16"}</definedName>
    <definedName name="vf" localSheetId="1" hidden="1">{"'Sheet1'!$L$16"}</definedName>
    <definedName name="vf" hidden="1">{"'Sheet1'!$L$16"}</definedName>
    <definedName name="VIBR" localSheetId="0">#REF!</definedName>
    <definedName name="VIBR" localSheetId="1">#REF!</definedName>
    <definedName name="VIBR">#REF!</definedName>
    <definedName name="VIBRA" localSheetId="0">#REF!</definedName>
    <definedName name="VIBRA" localSheetId="1">#REF!</definedName>
    <definedName name="VIBRA">#REF!</definedName>
    <definedName name="VIBRAB" localSheetId="0">#REF!</definedName>
    <definedName name="VIBRAB" localSheetId="1">#REF!</definedName>
    <definedName name="VIBRAB">#REF!</definedName>
    <definedName name="VIBRAS" localSheetId="0">#REF!</definedName>
    <definedName name="VIBRAS" localSheetId="1">#REF!</definedName>
    <definedName name="VIBRAS">#REF!</definedName>
    <definedName name="Viscosity" localSheetId="0">#REF!</definedName>
    <definedName name="Viscosity" localSheetId="1">#REF!</definedName>
    <definedName name="Viscosity">#REF!</definedName>
    <definedName name="VIVEKANANDA" localSheetId="0">#REF!</definedName>
    <definedName name="VIVEKANANDA" localSheetId="1">#REF!</definedName>
    <definedName name="VIVEKANANDA">#REF!</definedName>
    <definedName name="vn" localSheetId="5" hidden="1">{"'Sheet1'!$L$16"}</definedName>
    <definedName name="vn" localSheetId="3" hidden="1">{"'Sheet1'!$L$16"}</definedName>
    <definedName name="vn" localSheetId="2" hidden="1">{"'Sheet1'!$L$16"}</definedName>
    <definedName name="vn" localSheetId="0" hidden="1">{"'Sheet1'!$L$16"}</definedName>
    <definedName name="vn" localSheetId="1" hidden="1">{"'Sheet1'!$L$16"}</definedName>
    <definedName name="vn" hidden="1">{"'Sheet1'!$L$16"}</definedName>
    <definedName name="VSD" localSheetId="0">#REF!</definedName>
    <definedName name="VSD" localSheetId="1">#REF!</definedName>
    <definedName name="VSD">#REF!</definedName>
    <definedName name="vsdim0" localSheetId="0">#REF!</definedName>
    <definedName name="vsdim0" localSheetId="1">#REF!</definedName>
    <definedName name="vsdim0">#REF!</definedName>
    <definedName name="Vsigma" localSheetId="0">#REF!</definedName>
    <definedName name="Vsigma" localSheetId="1">#REF!</definedName>
    <definedName name="Vsigma">#REF!</definedName>
    <definedName name="VUTP" localSheetId="0">#REF!</definedName>
    <definedName name="VUTP" localSheetId="1">#REF!</definedName>
    <definedName name="VUTP">#REF!</definedName>
    <definedName name="vxz" localSheetId="0">#REF!:#REF!</definedName>
    <definedName name="vxz" localSheetId="1">#REF!:#REF!</definedName>
    <definedName name="vxz">#REF!:#REF!</definedName>
    <definedName name="Vz" localSheetId="0">#REF!</definedName>
    <definedName name="Vz" localSheetId="1">#REF!</definedName>
    <definedName name="Vz">#REF!</definedName>
    <definedName name="w" localSheetId="0">#REF!</definedName>
    <definedName name="w" localSheetId="1">#REF!</definedName>
    <definedName name="w">#REF!</definedName>
    <definedName name="W_BODY" localSheetId="0">#REF!</definedName>
    <definedName name="W_BODY" localSheetId="1">#REF!</definedName>
    <definedName name="W_BODY">#REF!</definedName>
    <definedName name="W_INTERNALS" localSheetId="0">#REF!</definedName>
    <definedName name="W_INTERNALS" localSheetId="1">#REF!</definedName>
    <definedName name="W_INTERNALS">#REF!</definedName>
    <definedName name="W_PLATFORM" localSheetId="0">#REF!</definedName>
    <definedName name="W_PLATFORM" localSheetId="1">#REF!</definedName>
    <definedName name="W_PLATFORM">#REF!</definedName>
    <definedName name="w1_w2" localSheetId="0">#REF!</definedName>
    <definedName name="w1_w2" localSheetId="1">#REF!</definedName>
    <definedName name="w1_w2">#REF!</definedName>
    <definedName name="Waiting">"Picture 1"</definedName>
    <definedName name="wallht" localSheetId="0">#REF!</definedName>
    <definedName name="wallht" localSheetId="1">#REF!</definedName>
    <definedName name="wallht">#REF!</definedName>
    <definedName name="wallthk" localSheetId="0">#REF!</definedName>
    <definedName name="wallthk" localSheetId="1">#REF!</definedName>
    <definedName name="wallthk">#REF!</definedName>
    <definedName name="WATER" localSheetId="0">#REF!</definedName>
    <definedName name="WATER" localSheetId="1">#REF!</definedName>
    <definedName name="WATER">#REF!</definedName>
    <definedName name="water_funds" localSheetId="5" hidden="1">{"'Sheet1'!$A$4386:$N$4591"}</definedName>
    <definedName name="water_funds" localSheetId="3" hidden="1">{"'Sheet1'!$A$4386:$N$4591"}</definedName>
    <definedName name="water_funds" localSheetId="2" hidden="1">{"'Sheet1'!$A$4386:$N$4591"}</definedName>
    <definedName name="water_funds" localSheetId="0" hidden="1">{"'Sheet1'!$A$4386:$N$4591"}</definedName>
    <definedName name="water_funds" localSheetId="1" hidden="1">{"'Sheet1'!$A$4386:$N$4591"}</definedName>
    <definedName name="water_funds" hidden="1">{"'Sheet1'!$A$4386:$N$4591"}</definedName>
    <definedName name="WBM" localSheetId="0">#REF!</definedName>
    <definedName name="WBM" localSheetId="1">#REF!</definedName>
    <definedName name="WBM">#REF!</definedName>
    <definedName name="WBT" localSheetId="0">#REF!</definedName>
    <definedName name="WBT" localSheetId="1">#REF!</definedName>
    <definedName name="WBT">#REF!</definedName>
    <definedName name="WE" localSheetId="5" hidden="1">{#N/A,#N/A,FALSE,"CCTV"}</definedName>
    <definedName name="WE" localSheetId="3" hidden="1">{#N/A,#N/A,FALSE,"CCTV"}</definedName>
    <definedName name="WE" localSheetId="2" hidden="1">{#N/A,#N/A,FALSE,"CCTV"}</definedName>
    <definedName name="WE" localSheetId="0" hidden="1">{#N/A,#N/A,FALSE,"CCTV"}</definedName>
    <definedName name="WE" localSheetId="1" hidden="1">{#N/A,#N/A,FALSE,"CCTV"}</definedName>
    <definedName name="WE" hidden="1">{#N/A,#N/A,FALSE,"CCTV"}</definedName>
    <definedName name="WELD" localSheetId="0">#REF!</definedName>
    <definedName name="WELD" localSheetId="1">#REF!</definedName>
    <definedName name="WELD">#REF!</definedName>
    <definedName name="WELDH" localSheetId="0">#REF!</definedName>
    <definedName name="WELDH" localSheetId="1">#REF!</definedName>
    <definedName name="WELDH">#REF!</definedName>
    <definedName name="wfbwfbwf" localSheetId="0">#REF!</definedName>
    <definedName name="wfbwfbwf" localSheetId="1">#REF!</definedName>
    <definedName name="wfbwfbwf">#REF!</definedName>
    <definedName name="wid" localSheetId="0">#REF!</definedName>
    <definedName name="wid" localSheetId="1">#REF!</definedName>
    <definedName name="wid">#REF!</definedName>
    <definedName name="wkarea" localSheetId="0">#REF!</definedName>
    <definedName name="wkarea" localSheetId="1">#REF!</definedName>
    <definedName name="wkarea">#REF!</definedName>
    <definedName name="wktable" localSheetId="0">#REF!</definedName>
    <definedName name="wktable" localSheetId="1">#REF!</definedName>
    <definedName name="wktable">#REF!</definedName>
    <definedName name="WLP" localSheetId="0">#REF!</definedName>
    <definedName name="WLP" localSheetId="1">#REF!</definedName>
    <definedName name="WLP">#REF!</definedName>
    <definedName name="WMMP" localSheetId="0">#REF!</definedName>
    <definedName name="WMMP" localSheetId="1">#REF!</definedName>
    <definedName name="WMMP">#REF!</definedName>
    <definedName name="WMP" localSheetId="0">#REF!</definedName>
    <definedName name="WMP" localSheetId="1">#REF!</definedName>
    <definedName name="WMP">#REF!</definedName>
    <definedName name="WOL" localSheetId="0">#REF!</definedName>
    <definedName name="WOL" localSheetId="1">#REF!</definedName>
    <definedName name="WOL">#REF!</definedName>
    <definedName name="work" localSheetId="0">#REF!</definedName>
    <definedName name="work" localSheetId="1">#REF!</definedName>
    <definedName name="work">#REF!</definedName>
    <definedName name="WP" localSheetId="0">#REF!</definedName>
    <definedName name="WP" localSheetId="1">#REF!</definedName>
    <definedName name="WP">#REF!</definedName>
    <definedName name="WRITE" localSheetId="5" hidden="1">{#N/A,#N/A,FALSE,"CCTV"}</definedName>
    <definedName name="WRITE" localSheetId="3" hidden="1">{#N/A,#N/A,FALSE,"CCTV"}</definedName>
    <definedName name="WRITE" localSheetId="2" hidden="1">{#N/A,#N/A,FALSE,"CCTV"}</definedName>
    <definedName name="WRITE" localSheetId="0" hidden="1">{#N/A,#N/A,FALSE,"CCTV"}</definedName>
    <definedName name="WRITE" localSheetId="1" hidden="1">{#N/A,#N/A,FALSE,"CCTV"}</definedName>
    <definedName name="WRITE" hidden="1">{#N/A,#N/A,FALSE,"CCTV"}</definedName>
    <definedName name="wrn.BM." localSheetId="5" hidden="1">{#N/A,#N/A,FALSE,"CCTV"}</definedName>
    <definedName name="wrn.BM." localSheetId="3" hidden="1">{#N/A,#N/A,FALSE,"CCTV"}</definedName>
    <definedName name="wrn.BM." localSheetId="2" hidden="1">{#N/A,#N/A,FALSE,"CCTV"}</definedName>
    <definedName name="wrn.BM." localSheetId="0" hidden="1">{#N/A,#N/A,FALSE,"CCTV"}</definedName>
    <definedName name="wrn.BM." localSheetId="1" hidden="1">{#N/A,#N/A,FALSE,"CCTV"}</definedName>
    <definedName name="wrn.BM." hidden="1">{#N/A,#N/A,FALSE,"CCTV"}</definedName>
    <definedName name="wrn.budget." localSheetId="5" hidden="1">{"form-D1",#N/A,FALSE,"FORM-D1";"form-D1_amt",#N/A,FALSE,"FORM-D1"}</definedName>
    <definedName name="wrn.budget." localSheetId="3" hidden="1">{"form-D1",#N/A,FALSE,"FORM-D1";"form-D1_amt",#N/A,FALSE,"FORM-D1"}</definedName>
    <definedName name="wrn.budget." localSheetId="2" hidden="1">{"form-D1",#N/A,FALSE,"FORM-D1";"form-D1_amt",#N/A,FALSE,"FORM-D1"}</definedName>
    <definedName name="wrn.budget." localSheetId="0" hidden="1">{"form-D1",#N/A,FALSE,"FORM-D1";"form-D1_amt",#N/A,FALSE,"FORM-D1"}</definedName>
    <definedName name="wrn.budget." localSheetId="1" hidden="1">{"form-D1",#N/A,FALSE,"FORM-D1";"form-D1_amt",#N/A,FALSE,"FORM-D1"}</definedName>
    <definedName name="wrn.budget." hidden="1">{"form-D1",#N/A,FALSE,"FORM-D1";"form-D1_amt",#N/A,FALSE,"FORM-D1"}</definedName>
    <definedName name="wrn.trial." localSheetId="5">{#N/A,#N/A,FALSE,"mpph1";#N/A,#N/A,FALSE,"mpmseb";#N/A,#N/A,FALSE,"mpph2"}</definedName>
    <definedName name="wrn.trial." localSheetId="3">{#N/A,#N/A,FALSE,"mpph1";#N/A,#N/A,FALSE,"mpmseb";#N/A,#N/A,FALSE,"mpph2"}</definedName>
    <definedName name="wrn.trial." localSheetId="2">{#N/A,#N/A,FALSE,"mpph1";#N/A,#N/A,FALSE,"mpmseb";#N/A,#N/A,FALSE,"mpph2"}</definedName>
    <definedName name="wrn.trial." localSheetId="0">{#N/A,#N/A,FALSE,"mpph1";#N/A,#N/A,FALSE,"mpmseb";#N/A,#N/A,FALSE,"mpph2"}</definedName>
    <definedName name="wrn.trial." localSheetId="1">{#N/A,#N/A,FALSE,"mpph1";#N/A,#N/A,FALSE,"mpmseb";#N/A,#N/A,FALSE,"mpph2"}</definedName>
    <definedName name="wrn.trial.">{#N/A,#N/A,FALSE,"mpph1";#N/A,#N/A,FALSE,"mpmseb";#N/A,#N/A,FALSE,"mpph2"}</definedName>
    <definedName name="wrn.건물기초." localSheetId="5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localSheetId="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localSheetId="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 localSheetId="0">#REF!</definedName>
    <definedName name="WT" localSheetId="1">#REF!</definedName>
    <definedName name="WT">#REF!</definedName>
    <definedName name="WTANK" localSheetId="0">#REF!</definedName>
    <definedName name="WTANK" localSheetId="1">#REF!</definedName>
    <definedName name="WTANK">#REF!</definedName>
    <definedName name="WTANK1" localSheetId="0">#REF!</definedName>
    <definedName name="WTANK1" localSheetId="1">#REF!</definedName>
    <definedName name="WTANK1">#REF!</definedName>
    <definedName name="x" localSheetId="0">#REF!</definedName>
    <definedName name="x" localSheetId="1">#REF!</definedName>
    <definedName name="x">#REF!</definedName>
    <definedName name="Xl" localSheetId="0">#REF!</definedName>
    <definedName name="Xl" localSheetId="1">#REF!</definedName>
    <definedName name="Xl">#REF!</definedName>
    <definedName name="Xl___0" localSheetId="0">#REF!</definedName>
    <definedName name="Xl___0" localSheetId="1">#REF!</definedName>
    <definedName name="Xl___0">#REF!</definedName>
    <definedName name="Xl___13" localSheetId="0">#REF!</definedName>
    <definedName name="Xl___13" localSheetId="1">#REF!</definedName>
    <definedName name="Xl___13">#REF!</definedName>
    <definedName name="xxx" localSheetId="0">#REF!</definedName>
    <definedName name="xxx" localSheetId="1">#REF!</definedName>
    <definedName name="xxx">#REF!</definedName>
    <definedName name="xyz" localSheetId="0">#REF!</definedName>
    <definedName name="xyz" localSheetId="1">#REF!</definedName>
    <definedName name="xyz">#REF!</definedName>
    <definedName name="Y" localSheetId="0">#REF!</definedName>
    <definedName name="Y" localSheetId="1">#REF!</definedName>
    <definedName name="Y">#REF!</definedName>
    <definedName name="y_strainer" localSheetId="0">#REF!</definedName>
    <definedName name="y_strainer" localSheetId="1">#REF!</definedName>
    <definedName name="y_strainer">#REF!</definedName>
    <definedName name="YG" localSheetId="0">#REF!</definedName>
    <definedName name="YG" localSheetId="1">#REF!</definedName>
    <definedName name="YG">#REF!</definedName>
    <definedName name="yi" localSheetId="5" hidden="1">{"'Sheet1'!$L$16"}</definedName>
    <definedName name="yi" localSheetId="3" hidden="1">{"'Sheet1'!$L$16"}</definedName>
    <definedName name="yi" localSheetId="2" hidden="1">{"'Sheet1'!$L$16"}</definedName>
    <definedName name="yi" localSheetId="0" hidden="1">{"'Sheet1'!$L$16"}</definedName>
    <definedName name="yi" localSheetId="1" hidden="1">{"'Sheet1'!$L$16"}</definedName>
    <definedName name="yi" hidden="1">{"'Sheet1'!$L$16"}</definedName>
    <definedName name="yy" localSheetId="0">#REF!</definedName>
    <definedName name="yy" localSheetId="1">#REF!</definedName>
    <definedName name="yy">#REF!</definedName>
    <definedName name="zcncvnz" localSheetId="0">#REF!</definedName>
    <definedName name="zcncvnz" localSheetId="1">#REF!</definedName>
    <definedName name="zcncvnz">#REF!</definedName>
    <definedName name="zcvbzv" localSheetId="0">#REF!</definedName>
    <definedName name="zcvbzv" localSheetId="1">#REF!</definedName>
    <definedName name="zcvbzv">#REF!</definedName>
    <definedName name="zcvn" localSheetId="0">#REF!</definedName>
    <definedName name="zcvn" localSheetId="1">#REF!</definedName>
    <definedName name="zcvn">#REF!</definedName>
    <definedName name="zcvnzcvn" localSheetId="0">#REF!</definedName>
    <definedName name="zcvnzcvn" localSheetId="1">#REF!</definedName>
    <definedName name="zcvnzcvn">#REF!</definedName>
    <definedName name="zcvvcn" localSheetId="0">#REF!</definedName>
    <definedName name="zcvvcn" localSheetId="1">#REF!</definedName>
    <definedName name="zcvvcn">#REF!</definedName>
    <definedName name="zl" localSheetId="0">#REF!</definedName>
    <definedName name="zl" localSheetId="1">#REF!</definedName>
    <definedName name="zl">#REF!</definedName>
    <definedName name="zl___0" localSheetId="0">#REF!</definedName>
    <definedName name="zl___0" localSheetId="1">#REF!</definedName>
    <definedName name="zl___0">#REF!</definedName>
    <definedName name="zl___13" localSheetId="0">#REF!</definedName>
    <definedName name="zl___13" localSheetId="1">#REF!</definedName>
    <definedName name="zl___13">#REF!</definedName>
    <definedName name="zlpu" localSheetId="0">#REF!</definedName>
    <definedName name="zlpu" localSheetId="1">#REF!</definedName>
    <definedName name="zlpu">#REF!</definedName>
    <definedName name="zlpu___0" localSheetId="0">#REF!</definedName>
    <definedName name="zlpu___0" localSheetId="1">#REF!</definedName>
    <definedName name="zlpu___0">#REF!</definedName>
    <definedName name="zlpu___13" localSheetId="0">#REF!</definedName>
    <definedName name="zlpu___13" localSheetId="1">#REF!</definedName>
    <definedName name="zlpu___13">#REF!</definedName>
    <definedName name="zs" localSheetId="0">#REF!</definedName>
    <definedName name="zs" localSheetId="1">#REF!</definedName>
    <definedName name="zs">#REF!</definedName>
    <definedName name="zs___0" localSheetId="0">#REF!</definedName>
    <definedName name="zs___0" localSheetId="1">#REF!</definedName>
    <definedName name="zs___0">#REF!</definedName>
    <definedName name="zs___13" localSheetId="0">#REF!</definedName>
    <definedName name="zs___13" localSheetId="1">#REF!</definedName>
    <definedName name="zs___13">#REF!</definedName>
    <definedName name="zspu" localSheetId="0">#REF!</definedName>
    <definedName name="zspu" localSheetId="1">#REF!</definedName>
    <definedName name="zspu">#REF!</definedName>
    <definedName name="zspu___0" localSheetId="0">#REF!</definedName>
    <definedName name="zspu___0" localSheetId="1">#REF!</definedName>
    <definedName name="zspu___0">#REF!</definedName>
    <definedName name="zspu___13" localSheetId="0">#REF!</definedName>
    <definedName name="zspu___13" localSheetId="1">#REF!</definedName>
    <definedName name="zspu___13">#REF!</definedName>
    <definedName name="ZSS" localSheetId="0">#REF!</definedName>
    <definedName name="ZSS" localSheetId="1">#REF!</definedName>
    <definedName name="ZSS">#REF!</definedName>
    <definedName name="ZSS___0" localSheetId="0">#REF!</definedName>
    <definedName name="ZSS___0" localSheetId="1">#REF!</definedName>
    <definedName name="ZSS___0">#REF!</definedName>
    <definedName name="ZSS___13" localSheetId="0">#REF!</definedName>
    <definedName name="ZSS___13" localSheetId="1">#REF!</definedName>
    <definedName name="ZSS___13">#REF!</definedName>
    <definedName name="ztpu" localSheetId="0">#REF!</definedName>
    <definedName name="ztpu" localSheetId="1">#REF!</definedName>
    <definedName name="ztpu">#REF!</definedName>
    <definedName name="ztpu___0" localSheetId="0">#REF!</definedName>
    <definedName name="ztpu___0" localSheetId="1">#REF!</definedName>
    <definedName name="ztpu___0">#REF!</definedName>
    <definedName name="ztpu___13" localSheetId="0">#REF!</definedName>
    <definedName name="ztpu___13" localSheetId="1">#REF!</definedName>
    <definedName name="ztpu___13">#REF!</definedName>
    <definedName name="zx" localSheetId="0">#REF!</definedName>
    <definedName name="zx" localSheetId="1">#REF!</definedName>
    <definedName name="zx">#REF!</definedName>
    <definedName name="zxc" localSheetId="0">#REF!</definedName>
    <definedName name="zxc" localSheetId="1">#REF!</definedName>
    <definedName name="zxc">#REF!</definedName>
    <definedName name="ZY" localSheetId="0">#REF!</definedName>
    <definedName name="ZY" localSheetId="1">#REF!</definedName>
    <definedName name="ZY">#REF!</definedName>
    <definedName name="ZY___0" localSheetId="0">#REF!</definedName>
    <definedName name="ZY___0" localSheetId="1">#REF!</definedName>
    <definedName name="ZY___0">#REF!</definedName>
    <definedName name="ZY___13" localSheetId="0">#REF!</definedName>
    <definedName name="ZY___13" localSheetId="1">#REF!</definedName>
    <definedName name="ZY___13">#REF!</definedName>
    <definedName name="zzz" localSheetId="0">#REF!</definedName>
    <definedName name="zzz" localSheetId="1">#REF!</definedName>
    <definedName name="zzz">#REF!</definedName>
    <definedName name="π">PI()</definedName>
    <definedName name="ガス_灯油混焼" localSheetId="0">#REF!</definedName>
    <definedName name="ガス_灯油混焼" localSheetId="1">#REF!</definedName>
    <definedName name="ガス_灯油混焼">#REF!</definedName>
    <definedName name="건축" localSheetId="0">#REF!</definedName>
    <definedName name="건축" localSheetId="1">#REF!</definedName>
    <definedName name="건축">#REF!</definedName>
    <definedName name="구분" localSheetId="0">#REF!</definedName>
    <definedName name="구분" localSheetId="1">#REF!</definedName>
    <definedName name="구분">#REF!</definedName>
    <definedName name="기계" localSheetId="0">#REF!</definedName>
    <definedName name="기계" localSheetId="1">#REF!</definedName>
    <definedName name="기계">#REF!</definedName>
    <definedName name="내부거래분" localSheetId="5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localSheetId="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localSheetId="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 localSheetId="0">#REF!</definedName>
    <definedName name="ㄷ1" localSheetId="1">#REF!</definedName>
    <definedName name="ㄷ1">#REF!</definedName>
    <definedName name="단가비교">#N/A</definedName>
    <definedName name="도면외주" localSheetId="0" hidden="1">#REF!</definedName>
    <definedName name="도면외주" localSheetId="1" hidden="1">#REF!</definedName>
    <definedName name="도면외주" hidden="1">#REF!</definedName>
    <definedName name="도면용역비" localSheetId="0" hidden="1">#REF!</definedName>
    <definedName name="도면용역비" localSheetId="1" hidden="1">#REF!</definedName>
    <definedName name="도면용역비" hidden="1">#REF!</definedName>
    <definedName name="ㄹㅇㄴ" localSheetId="5" hidden="1">{"'Sheet1'!$L$16"}</definedName>
    <definedName name="ㄹㅇㄴ" localSheetId="3" hidden="1">{"'Sheet1'!$L$16"}</definedName>
    <definedName name="ㄹㅇㄴ" localSheetId="2" hidden="1">{"'Sheet1'!$L$16"}</definedName>
    <definedName name="ㄹㅇㄴ" localSheetId="0" hidden="1">{"'Sheet1'!$L$16"}</definedName>
    <definedName name="ㄹㅇㄴ" localSheetId="1" hidden="1">{"'Sheet1'!$L$16"}</definedName>
    <definedName name="ㄹㅇㄴ" hidden="1">{"'Sheet1'!$L$16"}</definedName>
    <definedName name="롱ㅁㄴㄱ버ㅏㅣㅈ" localSheetId="0">#REF!</definedName>
    <definedName name="롱ㅁㄴㄱ버ㅏㅣㅈ" localSheetId="1">#REF!</definedName>
    <definedName name="롱ㅁㄴㄱ버ㅏㅣㅈ">#REF!</definedName>
    <definedName name="ㅁ1" localSheetId="0">#REF!</definedName>
    <definedName name="ㅁ1" localSheetId="1">#REF!</definedName>
    <definedName name="ㅁ1">#REF!</definedName>
    <definedName name="ㅁ1727" localSheetId="0">#REF!</definedName>
    <definedName name="ㅁ1727" localSheetId="1">#REF!</definedName>
    <definedName name="ㅁ1727">#REF!</definedName>
    <definedName name="배관" localSheetId="0">#REF!</definedName>
    <definedName name="배관" localSheetId="1">#REF!</definedName>
    <definedName name="배관">#REF!</definedName>
    <definedName name="배관3" localSheetId="5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localSheetId="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localSheetId="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localSheetId="0" hidden="1">#REF!</definedName>
    <definedName name="부대공사" localSheetId="1" hidden="1">#REF!</definedName>
    <definedName name="부대공사" hidden="1">#REF!</definedName>
    <definedName name="ㅅㄷ" localSheetId="5" hidden="1">{"'Sheet1'!$L$16"}</definedName>
    <definedName name="ㅅㄷ" localSheetId="3" hidden="1">{"'Sheet1'!$L$16"}</definedName>
    <definedName name="ㅅㄷ" localSheetId="2" hidden="1">{"'Sheet1'!$L$16"}</definedName>
    <definedName name="ㅅㄷ" localSheetId="0" hidden="1">{"'Sheet1'!$L$16"}</definedName>
    <definedName name="ㅅㄷ" localSheetId="1" hidden="1">{"'Sheet1'!$L$16"}</definedName>
    <definedName name="ㅅㄷ" hidden="1">{"'Sheet1'!$L$16"}</definedName>
    <definedName name="소모비" localSheetId="0">#REF!</definedName>
    <definedName name="소모비" localSheetId="1">#REF!</definedName>
    <definedName name="소모비">#REF!</definedName>
    <definedName name="소분류동적A">"OFFSET('규격'!$C$1,1,'규격'!$A$15-1,COUNTA(OFFSET('규격'!$E$3,1,'규격'!$H$3-1,10,1),1))"</definedName>
    <definedName name="아" localSheetId="5" hidden="1">{"'Sheet1'!$L$16"}</definedName>
    <definedName name="아" localSheetId="3" hidden="1">{"'Sheet1'!$L$16"}</definedName>
    <definedName name="아" localSheetId="2" hidden="1">{"'Sheet1'!$L$16"}</definedName>
    <definedName name="아" localSheetId="0" hidden="1">{"'Sheet1'!$L$16"}</definedName>
    <definedName name="아" localSheetId="1" hidden="1">{"'Sheet1'!$L$16"}</definedName>
    <definedName name="아" hidden="1">{"'Sheet1'!$L$16"}</definedName>
    <definedName name="이찰" localSheetId="0">#REF!</definedName>
    <definedName name="이찰" localSheetId="1">#REF!</definedName>
    <definedName name="이찰">#REF!</definedName>
    <definedName name="입찰1">#N/A</definedName>
    <definedName name="입찰2">#N/A</definedName>
    <definedName name="잡비" localSheetId="0">#REF!</definedName>
    <definedName name="잡비" localSheetId="1">#REF!</definedName>
    <definedName name="잡비">#REF!</definedName>
    <definedName name="전" localSheetId="0">#REF!</definedName>
    <definedName name="전" localSheetId="1">#REF!</definedName>
    <definedName name="전">#REF!</definedName>
    <definedName name="전계장금액" localSheetId="0" hidden="1">#REF!</definedName>
    <definedName name="전계장금액" localSheetId="1" hidden="1">#REF!</definedName>
    <definedName name="전계장금액" hidden="1">#REF!</definedName>
    <definedName name="전기" localSheetId="5" hidden="1">{"'Sheet1'!$A$1:$E$59"}</definedName>
    <definedName name="전기" localSheetId="3" hidden="1">{"'Sheet1'!$A$1:$E$59"}</definedName>
    <definedName name="전기" localSheetId="2" hidden="1">{"'Sheet1'!$A$1:$E$59"}</definedName>
    <definedName name="전기" localSheetId="0" hidden="1">{"'Sheet1'!$A$1:$E$59"}</definedName>
    <definedName name="전기" localSheetId="1" hidden="1">{"'Sheet1'!$A$1:$E$59"}</definedName>
    <definedName name="전기" hidden="1">{"'Sheet1'!$A$1:$E$59"}</definedName>
    <definedName name="전기계장" localSheetId="0">#REF!</definedName>
    <definedName name="전기계장" localSheetId="1">#REF!</definedName>
    <definedName name="전기계장">#REF!</definedName>
    <definedName name="주요물량비교">#N/A</definedName>
    <definedName name="주택사업본부" localSheetId="0">#REF!</definedName>
    <definedName name="주택사업본부" localSheetId="1">#REF!</definedName>
    <definedName name="주택사업본부">#REF!</definedName>
    <definedName name="중기" localSheetId="0">#REF!</definedName>
    <definedName name="중기" localSheetId="1">#REF!</definedName>
    <definedName name="중기">#REF!</definedName>
    <definedName name="철구사업본부" localSheetId="0">#REF!</definedName>
    <definedName name="철구사업본부" localSheetId="1">#REF!</definedName>
    <definedName name="철구사업본부">#REF!</definedName>
    <definedName name="총괄표3" localSheetId="5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localSheetId="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localSheetId="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localSheetId="5" hidden="1">{"'Sheet1'!$L$16"}</definedName>
    <definedName name="추" localSheetId="3" hidden="1">{"'Sheet1'!$L$16"}</definedName>
    <definedName name="추" localSheetId="2" hidden="1">{"'Sheet1'!$L$16"}</definedName>
    <definedName name="추" localSheetId="0" hidden="1">{"'Sheet1'!$L$16"}</definedName>
    <definedName name="추" localSheetId="1" hidden="1">{"'Sheet1'!$L$16"}</definedName>
    <definedName name="추" hidden="1">{"'Sheet1'!$L$16"}</definedName>
    <definedName name="추가분" localSheetId="5" hidden="1">{"'장비'!$A$3:$M$12"}</definedName>
    <definedName name="추가분" localSheetId="3" hidden="1">{"'장비'!$A$3:$M$12"}</definedName>
    <definedName name="추가분" localSheetId="2" hidden="1">{"'장비'!$A$3:$M$12"}</definedName>
    <definedName name="추가분" localSheetId="0" hidden="1">{"'장비'!$A$3:$M$12"}</definedName>
    <definedName name="추가분" localSheetId="1" hidden="1">{"'장비'!$A$3:$M$12"}</definedName>
    <definedName name="추가분" hidden="1">{"'장비'!$A$3:$M$12"}</definedName>
    <definedName name="토목" localSheetId="0">#REF!</definedName>
    <definedName name="토목" localSheetId="1">#REF!</definedName>
    <definedName name="토목">#REF!</definedName>
    <definedName name="토목변경" localSheetId="5" hidden="1">{"'장비'!$A$3:$M$12"}</definedName>
    <definedName name="토목변경" localSheetId="3" hidden="1">{"'장비'!$A$3:$M$12"}</definedName>
    <definedName name="토목변경" localSheetId="2" hidden="1">{"'장비'!$A$3:$M$12"}</definedName>
    <definedName name="토목변경" localSheetId="0" hidden="1">{"'장비'!$A$3:$M$12"}</definedName>
    <definedName name="토목변경" localSheetId="1" hidden="1">{"'장비'!$A$3:$M$12"}</definedName>
    <definedName name="토목변경" hidden="1">{"'장비'!$A$3:$M$12"}</definedName>
    <definedName name="토목실행예산" localSheetId="5" hidden="1">{"'장비'!$A$3:$M$12"}</definedName>
    <definedName name="토목실행예산" localSheetId="3" hidden="1">{"'장비'!$A$3:$M$12"}</definedName>
    <definedName name="토목실행예산" localSheetId="2" hidden="1">{"'장비'!$A$3:$M$12"}</definedName>
    <definedName name="토목실행예산" localSheetId="0" hidden="1">{"'장비'!$A$3:$M$12"}</definedName>
    <definedName name="토목실행예산" localSheetId="1" hidden="1">{"'장비'!$A$3:$M$12"}</definedName>
    <definedName name="토목실행예산" hidden="1">{"'장비'!$A$3:$M$12"}</definedName>
    <definedName name="토목조정분" localSheetId="5" hidden="1">{"'장비'!$A$3:$M$12"}</definedName>
    <definedName name="토목조정분" localSheetId="3" hidden="1">{"'장비'!$A$3:$M$12"}</definedName>
    <definedName name="토목조정분" localSheetId="2" hidden="1">{"'장비'!$A$3:$M$12"}</definedName>
    <definedName name="토목조정분" localSheetId="0" hidden="1">{"'장비'!$A$3:$M$12"}</definedName>
    <definedName name="토목조정분" localSheetId="1" hidden="1">{"'장비'!$A$3:$M$12"}</definedName>
    <definedName name="토목조정분" hidden="1">{"'장비'!$A$3:$M$12"}</definedName>
    <definedName name="ㅎㅎㄹ" localSheetId="5" hidden="1">{"'장비'!$A$3:$M$12"}</definedName>
    <definedName name="ㅎㅎㄹ" localSheetId="3" hidden="1">{"'장비'!$A$3:$M$12"}</definedName>
    <definedName name="ㅎㅎㄹ" localSheetId="2" hidden="1">{"'장비'!$A$3:$M$12"}</definedName>
    <definedName name="ㅎㅎㄹ" localSheetId="0" hidden="1">{"'장비'!$A$3:$M$12"}</definedName>
    <definedName name="ㅎㅎㄹ" localSheetId="1" hidden="1">{"'장비'!$A$3:$M$12"}</definedName>
    <definedName name="ㅎㅎㄹ" hidden="1">{"'장비'!$A$3:$M$12"}</definedName>
    <definedName name="ㅎㅎㅎ" localSheetId="0" hidden="1">#REF!</definedName>
    <definedName name="ㅎㅎㅎ" localSheetId="1" hidden="1">#REF!</definedName>
    <definedName name="ㅎㅎㅎ" hidden="1">#REF!</definedName>
    <definedName name="할" localSheetId="5" hidden="1">{"'Sheet1'!$L$16"}</definedName>
    <definedName name="할" localSheetId="3" hidden="1">{"'Sheet1'!$L$16"}</definedName>
    <definedName name="할" localSheetId="2" hidden="1">{"'Sheet1'!$L$16"}</definedName>
    <definedName name="할" localSheetId="0" hidden="1">{"'Sheet1'!$L$16"}</definedName>
    <definedName name="할" localSheetId="1" hidden="1">{"'Sheet1'!$L$16"}</definedName>
    <definedName name="할" hidden="1">{"'Sheet1'!$L$16"}</definedName>
    <definedName name="합계표" localSheetId="5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localSheetId="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localSheetId="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localSheetId="5" hidden="1">{"'Sheet1'!$L$16"}</definedName>
    <definedName name="항" localSheetId="3" hidden="1">{"'Sheet1'!$L$16"}</definedName>
    <definedName name="항" localSheetId="2" hidden="1">{"'Sheet1'!$L$16"}</definedName>
    <definedName name="항" localSheetId="0" hidden="1">{"'Sheet1'!$L$16"}</definedName>
    <definedName name="항" localSheetId="1" hidden="1">{"'Sheet1'!$L$16"}</definedName>
    <definedName name="항" hidden="1">{"'Sheet1'!$L$16"}</definedName>
    <definedName name="현장" localSheetId="0" hidden="1">#REF!</definedName>
    <definedName name="현장" localSheetId="1" hidden="1">#REF!</definedName>
    <definedName name="현장" hidden="1">#REF!</definedName>
    <definedName name="현장관리비">#N/A</definedName>
    <definedName name="ㅑㅅ" localSheetId="5" hidden="1">{"'Sheet1'!$L$16"}</definedName>
    <definedName name="ㅑㅅ" localSheetId="3" hidden="1">{"'Sheet1'!$L$16"}</definedName>
    <definedName name="ㅑㅅ" localSheetId="2" hidden="1">{"'Sheet1'!$L$16"}</definedName>
    <definedName name="ㅑㅅ" localSheetId="0" hidden="1">{"'Sheet1'!$L$16"}</definedName>
    <definedName name="ㅑㅅ" localSheetId="1" hidden="1">{"'Sheet1'!$L$16"}</definedName>
    <definedName name="ㅑㅅ" hidden="1">{"'Sheet1'!$L$16"}</definedName>
    <definedName name="ㅗ감" localSheetId="0">#REF!</definedName>
    <definedName name="ㅗ감" localSheetId="1">#REF!</definedName>
    <definedName name="ㅗ감">#REF!</definedName>
    <definedName name="ㅗ로비ㅕㄱ" localSheetId="0">#REF!</definedName>
    <definedName name="ㅗ로비ㅕㄱ" localSheetId="1">#REF!</definedName>
    <definedName name="ㅗ로비ㅕㄱ">#REF!</definedName>
    <definedName name="ㅘ" localSheetId="5" hidden="1">{"'Sheet1'!$L$16"}</definedName>
    <definedName name="ㅘ" localSheetId="3" hidden="1">{"'Sheet1'!$L$16"}</definedName>
    <definedName name="ㅘ" localSheetId="2" hidden="1">{"'Sheet1'!$L$16"}</definedName>
    <definedName name="ㅘ" localSheetId="0" hidden="1">{"'Sheet1'!$L$16"}</definedName>
    <definedName name="ㅘ" localSheetId="1" hidden="1">{"'Sheet1'!$L$16"}</definedName>
    <definedName name="ㅘ" hidden="1">{"'Sheet1'!$L$16"}</definedName>
    <definedName name="中操ｹｰﾌﾞﾙ処理室" localSheetId="0">#REF!</definedName>
    <definedName name="中操ｹｰﾌﾞﾙ処理室" localSheetId="1">#REF!</definedName>
    <definedName name="中操ｹｰﾌﾞﾙ処理室">#REF!</definedName>
    <definedName name="合計" localSheetId="0">#REF!</definedName>
    <definedName name="合計" localSheetId="1">#REF!</definedName>
    <definedName name="合計">#REF!</definedName>
    <definedName name="小計" localSheetId="0">#REF!</definedName>
    <definedName name="小計" localSheetId="1">#REF!</definedName>
    <definedName name="小計">#REF!</definedName>
    <definedName name="材料費" localSheetId="0">#REF!</definedName>
    <definedName name="材料費" localSheetId="1">#REF!</definedName>
    <definedName name="材料費">#REF!</definedName>
    <definedName name="直接経費" localSheetId="0">#REF!</definedName>
    <definedName name="直接経費" localSheetId="1">#REF!</definedName>
    <definedName name="直接経費">#REF!</definedName>
    <definedName name="間接費" localSheetId="0">#REF!</definedName>
    <definedName name="間接費" localSheetId="1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F128" i="14" l="1"/>
  <c r="F29" i="14"/>
  <c r="E128" i="14"/>
  <c r="E78" i="14"/>
  <c r="F78" i="14" s="1"/>
  <c r="E79" i="14"/>
  <c r="F79" i="14" s="1"/>
  <c r="E80" i="14"/>
  <c r="F80" i="14" s="1"/>
  <c r="E81" i="14"/>
  <c r="F81" i="14" s="1"/>
  <c r="E82" i="14"/>
  <c r="F82" i="14" s="1"/>
  <c r="E83" i="14"/>
  <c r="F83" i="14" s="1"/>
  <c r="E84" i="14"/>
  <c r="F84" i="14" s="1"/>
  <c r="E85" i="14"/>
  <c r="F85" i="14" s="1"/>
  <c r="E86" i="14"/>
  <c r="F86" i="14" s="1"/>
  <c r="E87" i="14"/>
  <c r="F87" i="14" s="1"/>
  <c r="E88" i="14"/>
  <c r="F88" i="14" s="1"/>
  <c r="E89" i="14"/>
  <c r="F89" i="14" s="1"/>
  <c r="E90" i="14"/>
  <c r="F90" i="14" s="1"/>
  <c r="E91" i="14"/>
  <c r="F91" i="14" s="1"/>
  <c r="E92" i="14"/>
  <c r="F92" i="14" s="1"/>
  <c r="E93" i="14"/>
  <c r="F93" i="14" s="1"/>
  <c r="E94" i="14"/>
  <c r="F94" i="14" s="1"/>
  <c r="E95" i="14"/>
  <c r="F95" i="14" s="1"/>
  <c r="E96" i="14"/>
  <c r="F96" i="14" s="1"/>
  <c r="E97" i="14"/>
  <c r="F97" i="14" s="1"/>
  <c r="E98" i="14"/>
  <c r="F98" i="14" s="1"/>
  <c r="E99" i="14"/>
  <c r="F99" i="14" s="1"/>
  <c r="E100" i="14"/>
  <c r="F100" i="14" s="1"/>
  <c r="E101" i="14"/>
  <c r="F101" i="14" s="1"/>
  <c r="E102" i="14"/>
  <c r="F102" i="14" s="1"/>
  <c r="E103" i="14"/>
  <c r="F103" i="14" s="1"/>
  <c r="E104" i="14"/>
  <c r="F104" i="14" s="1"/>
  <c r="E105" i="14"/>
  <c r="F105" i="14" s="1"/>
  <c r="E106" i="14"/>
  <c r="F106" i="14" s="1"/>
  <c r="E77" i="14"/>
  <c r="F77" i="14" s="1"/>
  <c r="D79" i="14"/>
  <c r="D81" i="14"/>
  <c r="D82" i="14"/>
  <c r="D84" i="14"/>
  <c r="D87" i="14"/>
  <c r="D88" i="14"/>
  <c r="D90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77" i="14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E22" i="14"/>
  <c r="F22" i="14" s="1"/>
  <c r="D24" i="14"/>
  <c r="D25" i="14"/>
  <c r="D26" i="14"/>
  <c r="D27" i="14"/>
  <c r="D28" i="14"/>
  <c r="D29" i="14"/>
  <c r="D15" i="14"/>
  <c r="D14" i="14"/>
  <c r="D13" i="14"/>
  <c r="D12" i="14"/>
  <c r="D11" i="14"/>
  <c r="D10" i="14"/>
  <c r="D9" i="14"/>
  <c r="A136" i="14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29" i="14"/>
  <c r="A130" i="14" s="1"/>
  <c r="A131" i="14" s="1"/>
  <c r="A132" i="14" s="1"/>
  <c r="A120" i="14"/>
  <c r="A121" i="14" s="1"/>
  <c r="A122" i="14" s="1"/>
  <c r="A123" i="14" s="1"/>
  <c r="A124" i="14" s="1"/>
  <c r="A125" i="14" s="1"/>
  <c r="A111" i="14"/>
  <c r="A112" i="14" s="1"/>
  <c r="A113" i="14" s="1"/>
  <c r="A114" i="14" s="1"/>
  <c r="A115" i="14" s="1"/>
  <c r="A116" i="14" s="1"/>
  <c r="A110" i="14"/>
  <c r="A78" i="14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68" i="14"/>
  <c r="A69" i="14" s="1"/>
  <c r="A70" i="14" s="1"/>
  <c r="A71" i="14" s="1"/>
  <c r="A72" i="14" s="1"/>
  <c r="A73" i="14" s="1"/>
  <c r="A74" i="14" s="1"/>
  <c r="A33" i="14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23" i="14"/>
  <c r="A24" i="14" s="1"/>
  <c r="A25" i="14" s="1"/>
  <c r="A26" i="14" s="1"/>
  <c r="A27" i="14" s="1"/>
  <c r="A28" i="14" s="1"/>
  <c r="A29" i="14" s="1"/>
  <c r="A10" i="14"/>
  <c r="A11" i="14" s="1"/>
  <c r="A12" i="14" s="1"/>
  <c r="A13" i="14" s="1"/>
  <c r="A14" i="14" s="1"/>
  <c r="A15" i="14" s="1"/>
  <c r="A16" i="14" s="1"/>
  <c r="A17" i="14" s="1"/>
  <c r="A18" i="14" s="1"/>
  <c r="E6" i="11" l="1"/>
  <c r="C6" i="11"/>
  <c r="E12" i="11"/>
  <c r="E13" i="11"/>
  <c r="E8" i="11"/>
  <c r="E7" i="11"/>
  <c r="C12" i="11"/>
  <c r="C11" i="11"/>
  <c r="E11" i="11" s="1"/>
  <c r="C10" i="11"/>
  <c r="E10" i="11" s="1"/>
  <c r="C9" i="11"/>
  <c r="E9" i="11" s="1"/>
  <c r="C8" i="11"/>
  <c r="C7" i="11"/>
  <c r="M7" i="11" l="1"/>
  <c r="M8" i="11"/>
  <c r="M9" i="11"/>
  <c r="M10" i="11"/>
  <c r="M11" i="11"/>
  <c r="M12" i="11"/>
  <c r="M13" i="11"/>
  <c r="M6" i="11"/>
  <c r="AO75" i="13" l="1"/>
  <c r="AM75" i="13"/>
  <c r="AL75" i="13"/>
  <c r="AI75" i="13"/>
  <c r="AK75" i="13" s="1"/>
  <c r="AD75" i="13"/>
  <c r="AF75" i="13" s="1"/>
  <c r="Y75" i="13"/>
  <c r="AA75" i="13" s="1"/>
  <c r="T75" i="13"/>
  <c r="V75" i="13" s="1"/>
  <c r="O75" i="13"/>
  <c r="Q75" i="13" s="1"/>
  <c r="J75" i="13"/>
  <c r="L75" i="13" s="1"/>
  <c r="E75" i="13"/>
  <c r="G75" i="13" s="1"/>
  <c r="AO74" i="13"/>
  <c r="AM74" i="13"/>
  <c r="AL74" i="13"/>
  <c r="AI74" i="13"/>
  <c r="AK74" i="13" s="1"/>
  <c r="AD74" i="13"/>
  <c r="AF74" i="13" s="1"/>
  <c r="Y74" i="13"/>
  <c r="AA74" i="13" s="1"/>
  <c r="T74" i="13"/>
  <c r="V74" i="13" s="1"/>
  <c r="O74" i="13"/>
  <c r="Q74" i="13" s="1"/>
  <c r="J74" i="13"/>
  <c r="L74" i="13" s="1"/>
  <c r="E74" i="13"/>
  <c r="G74" i="13" s="1"/>
  <c r="AO73" i="13"/>
  <c r="AM73" i="13"/>
  <c r="AL73" i="13"/>
  <c r="AI73" i="13"/>
  <c r="AK73" i="13" s="1"/>
  <c r="AD73" i="13"/>
  <c r="AF73" i="13" s="1"/>
  <c r="Y73" i="13"/>
  <c r="AA73" i="13" s="1"/>
  <c r="T73" i="13"/>
  <c r="V73" i="13" s="1"/>
  <c r="O73" i="13"/>
  <c r="Q73" i="13" s="1"/>
  <c r="J73" i="13"/>
  <c r="L73" i="13" s="1"/>
  <c r="E73" i="13"/>
  <c r="G73" i="13" s="1"/>
  <c r="AO72" i="13"/>
  <c r="AM72" i="13"/>
  <c r="AL72" i="13"/>
  <c r="AI72" i="13"/>
  <c r="AK72" i="13" s="1"/>
  <c r="AF72" i="13"/>
  <c r="AD72" i="13"/>
  <c r="Y72" i="13"/>
  <c r="AA72" i="13" s="1"/>
  <c r="T72" i="13"/>
  <c r="V72" i="13" s="1"/>
  <c r="O72" i="13"/>
  <c r="Q72" i="13" s="1"/>
  <c r="J72" i="13"/>
  <c r="L72" i="13" s="1"/>
  <c r="E72" i="13"/>
  <c r="G72" i="13" s="1"/>
  <c r="AO71" i="13"/>
  <c r="AM71" i="13"/>
  <c r="AL71" i="13"/>
  <c r="AI71" i="13"/>
  <c r="AK71" i="13" s="1"/>
  <c r="AD71" i="13"/>
  <c r="AF71" i="13" s="1"/>
  <c r="Y71" i="13"/>
  <c r="AA71" i="13" s="1"/>
  <c r="T71" i="13"/>
  <c r="V71" i="13" s="1"/>
  <c r="O71" i="13"/>
  <c r="Q71" i="13" s="1"/>
  <c r="J71" i="13"/>
  <c r="L71" i="13" s="1"/>
  <c r="E71" i="13"/>
  <c r="G71" i="13" s="1"/>
  <c r="AO70" i="13"/>
  <c r="AM70" i="13"/>
  <c r="AL70" i="13"/>
  <c r="AI70" i="13"/>
  <c r="AK70" i="13" s="1"/>
  <c r="AF70" i="13"/>
  <c r="AD70" i="13"/>
  <c r="Y70" i="13"/>
  <c r="AA70" i="13" s="1"/>
  <c r="T70" i="13"/>
  <c r="V70" i="13" s="1"/>
  <c r="Q70" i="13"/>
  <c r="O70" i="13"/>
  <c r="J70" i="13"/>
  <c r="L70" i="13" s="1"/>
  <c r="E70" i="13"/>
  <c r="AO69" i="13"/>
  <c r="AM69" i="13"/>
  <c r="AL69" i="13"/>
  <c r="AI69" i="13"/>
  <c r="AK69" i="13" s="1"/>
  <c r="AD69" i="13"/>
  <c r="AF69" i="13" s="1"/>
  <c r="Y69" i="13"/>
  <c r="AA69" i="13" s="1"/>
  <c r="T69" i="13"/>
  <c r="V69" i="13" s="1"/>
  <c r="O69" i="13"/>
  <c r="Q69" i="13" s="1"/>
  <c r="J69" i="13"/>
  <c r="L69" i="13" s="1"/>
  <c r="E69" i="13"/>
  <c r="G69" i="13" s="1"/>
  <c r="AO68" i="13"/>
  <c r="AM68" i="13"/>
  <c r="AL68" i="13"/>
  <c r="AK68" i="13"/>
  <c r="AI68" i="13"/>
  <c r="AD68" i="13"/>
  <c r="AF68" i="13" s="1"/>
  <c r="Y68" i="13"/>
  <c r="AA68" i="13" s="1"/>
  <c r="T68" i="13"/>
  <c r="V68" i="13" s="1"/>
  <c r="Q68" i="13"/>
  <c r="O68" i="13"/>
  <c r="J68" i="13"/>
  <c r="L68" i="13" s="1"/>
  <c r="E68" i="13"/>
  <c r="AN68" i="13" s="1"/>
  <c r="AO67" i="13"/>
  <c r="AL67" i="13"/>
  <c r="AI67" i="13"/>
  <c r="AK67" i="13" s="1"/>
  <c r="AD67" i="13" s="1"/>
  <c r="AF67" i="13" s="1"/>
  <c r="AF98" i="13" s="1"/>
  <c r="Y67" i="13" s="1"/>
  <c r="AA67" i="13" s="1"/>
  <c r="AA94" i="13" s="1"/>
  <c r="T67" i="13"/>
  <c r="V67" i="13" s="1"/>
  <c r="V94" i="13" s="1"/>
  <c r="O67" i="13" s="1"/>
  <c r="Q67" i="13" s="1"/>
  <c r="Q94" i="13" s="1"/>
  <c r="AM67" i="13" s="1"/>
  <c r="E67" i="13"/>
  <c r="G67" i="13" s="1"/>
  <c r="AO66" i="13"/>
  <c r="AM66" i="13"/>
  <c r="AL66" i="13"/>
  <c r="AI66" i="13"/>
  <c r="AK66" i="13" s="1"/>
  <c r="AK97" i="13" s="1"/>
  <c r="AD66" i="13"/>
  <c r="AF66" i="13" s="1"/>
  <c r="Y66" i="13"/>
  <c r="AA66" i="13" s="1"/>
  <c r="AA93" i="13" s="1"/>
  <c r="T66" i="13" s="1"/>
  <c r="V66" i="13" s="1"/>
  <c r="V93" i="13" s="1"/>
  <c r="O66" i="13" s="1"/>
  <c r="Q66" i="13" s="1"/>
  <c r="Q93" i="13" s="1"/>
  <c r="L66" i="13"/>
  <c r="L93" i="13" s="1"/>
  <c r="J66" i="13"/>
  <c r="E66" i="13"/>
  <c r="G66" i="13" s="1"/>
  <c r="AO65" i="13"/>
  <c r="AL65" i="13"/>
  <c r="AI65" i="13"/>
  <c r="AK65" i="13" s="1"/>
  <c r="AD65" i="13"/>
  <c r="AF65" i="13" s="1"/>
  <c r="Y65" i="13" s="1"/>
  <c r="AA65" i="13" s="1"/>
  <c r="AA92" i="13" s="1"/>
  <c r="T65" i="13"/>
  <c r="V65" i="13" s="1"/>
  <c r="V92" i="13" s="1"/>
  <c r="O65" i="13"/>
  <c r="Q65" i="13" s="1"/>
  <c r="Q92" i="13" s="1"/>
  <c r="J65" i="13"/>
  <c r="AM65" i="13" s="1"/>
  <c r="E65" i="13"/>
  <c r="G65" i="13" s="1"/>
  <c r="AO64" i="13"/>
  <c r="AL64" i="13"/>
  <c r="AI64" i="13"/>
  <c r="AK64" i="13" s="1"/>
  <c r="AK95" i="13" s="1"/>
  <c r="AF64" i="13"/>
  <c r="AF97" i="13" s="1"/>
  <c r="AD64" i="13"/>
  <c r="Y64" i="13" s="1"/>
  <c r="AA64" i="13" s="1"/>
  <c r="AA91" i="13" s="1"/>
  <c r="T64" i="13" s="1"/>
  <c r="V64" i="13" s="1"/>
  <c r="O64" i="13" s="1"/>
  <c r="Q64" i="13" s="1"/>
  <c r="Q91" i="13" s="1"/>
  <c r="J64" i="13"/>
  <c r="L64" i="13" s="1"/>
  <c r="E64" i="13"/>
  <c r="G64" i="13" s="1"/>
  <c r="AD63" i="13"/>
  <c r="AF63" i="13" s="1"/>
  <c r="AQ62" i="13"/>
  <c r="AJ62" i="13"/>
  <c r="AH62" i="13"/>
  <c r="U62" i="13"/>
  <c r="S62" i="13"/>
  <c r="P62" i="13"/>
  <c r="N62" i="13"/>
  <c r="K62" i="13"/>
  <c r="I62" i="13"/>
  <c r="H62" i="13"/>
  <c r="F62" i="13"/>
  <c r="D62" i="13"/>
  <c r="AO61" i="13"/>
  <c r="AM61" i="13"/>
  <c r="AI61" i="13"/>
  <c r="AK61" i="13" s="1"/>
  <c r="AG61" i="13"/>
  <c r="AB61" i="13"/>
  <c r="W61" i="13"/>
  <c r="Q61" i="13"/>
  <c r="M61" i="13"/>
  <c r="L61" i="13"/>
  <c r="AV60" i="13"/>
  <c r="AO60" i="13"/>
  <c r="AM60" i="13"/>
  <c r="AG60" i="13"/>
  <c r="AB60" i="13"/>
  <c r="W60" i="13"/>
  <c r="Q60" i="13"/>
  <c r="M60" i="13"/>
  <c r="L60" i="13"/>
  <c r="AV59" i="13"/>
  <c r="AO59" i="13"/>
  <c r="AM59" i="13"/>
  <c r="AG59" i="13"/>
  <c r="AB59" i="13"/>
  <c r="W59" i="13"/>
  <c r="R59" i="13"/>
  <c r="Q59" i="13"/>
  <c r="M59" i="13"/>
  <c r="L59" i="13"/>
  <c r="AV58" i="13"/>
  <c r="AO58" i="13"/>
  <c r="AM58" i="13"/>
  <c r="AG58" i="13"/>
  <c r="AB58" i="13"/>
  <c r="W58" i="13"/>
  <c r="R58" i="13"/>
  <c r="M58" i="13"/>
  <c r="AV57" i="13"/>
  <c r="AO57" i="13"/>
  <c r="AM57" i="13"/>
  <c r="AG57" i="13"/>
  <c r="AB57" i="13"/>
  <c r="W57" i="13"/>
  <c r="R57" i="13"/>
  <c r="M57" i="13"/>
  <c r="AV56" i="13"/>
  <c r="AO56" i="13"/>
  <c r="AM56" i="13"/>
  <c r="AG56" i="13"/>
  <c r="AB56" i="13"/>
  <c r="W56" i="13"/>
  <c r="R56" i="13"/>
  <c r="M56" i="13"/>
  <c r="AV55" i="13"/>
  <c r="AO55" i="13"/>
  <c r="AM55" i="13"/>
  <c r="AG55" i="13"/>
  <c r="AB55" i="13"/>
  <c r="W55" i="13"/>
  <c r="R55" i="13"/>
  <c r="M55" i="13"/>
  <c r="AV54" i="13"/>
  <c r="AO54" i="13"/>
  <c r="AM54" i="13"/>
  <c r="AG54" i="13"/>
  <c r="AB54" i="13"/>
  <c r="W54" i="13"/>
  <c r="R54" i="13"/>
  <c r="M54" i="13"/>
  <c r="AV53" i="13"/>
  <c r="AO53" i="13"/>
  <c r="AM53" i="13"/>
  <c r="AG53" i="13"/>
  <c r="AB53" i="13"/>
  <c r="W53" i="13"/>
  <c r="R53" i="13"/>
  <c r="M53" i="13"/>
  <c r="AQ51" i="13"/>
  <c r="AJ51" i="13"/>
  <c r="AH51" i="13"/>
  <c r="U51" i="13"/>
  <c r="S51" i="13"/>
  <c r="P51" i="13"/>
  <c r="N51" i="13"/>
  <c r="K51" i="13"/>
  <c r="I51" i="13"/>
  <c r="H51" i="13"/>
  <c r="F51" i="13"/>
  <c r="D51" i="13"/>
  <c r="AO50" i="13"/>
  <c r="AM50" i="13"/>
  <c r="AG50" i="13"/>
  <c r="AI50" i="13" s="1"/>
  <c r="AK50" i="13" s="1"/>
  <c r="AB50" i="13"/>
  <c r="W50" i="13"/>
  <c r="T50" i="13"/>
  <c r="V50" i="13" s="1"/>
  <c r="M50" i="13"/>
  <c r="C50" i="13"/>
  <c r="C61" i="13" s="1"/>
  <c r="AO49" i="13"/>
  <c r="AM49" i="13"/>
  <c r="AG49" i="13"/>
  <c r="AI49" i="13" s="1"/>
  <c r="AK49" i="13" s="1"/>
  <c r="AB49" i="13"/>
  <c r="W49" i="13"/>
  <c r="T49" i="13"/>
  <c r="V49" i="13" s="1"/>
  <c r="M49" i="13"/>
  <c r="C49" i="13"/>
  <c r="C60" i="13" s="1"/>
  <c r="AO48" i="13"/>
  <c r="AM48" i="13"/>
  <c r="AG48" i="13"/>
  <c r="AI48" i="13" s="1"/>
  <c r="AK48" i="13" s="1"/>
  <c r="AB48" i="13"/>
  <c r="Y48" i="13"/>
  <c r="AA48" i="13" s="1"/>
  <c r="W48" i="13"/>
  <c r="T48" i="13"/>
  <c r="V48" i="13" s="1"/>
  <c r="R48" i="13"/>
  <c r="M48" i="13"/>
  <c r="C48" i="13"/>
  <c r="C59" i="13" s="1"/>
  <c r="AO47" i="13"/>
  <c r="AM47" i="13"/>
  <c r="AG47" i="13"/>
  <c r="AI47" i="13" s="1"/>
  <c r="AK47" i="13" s="1"/>
  <c r="AB47" i="13"/>
  <c r="W47" i="13"/>
  <c r="R47" i="13"/>
  <c r="T47" i="13" s="1"/>
  <c r="V47" i="13" s="1"/>
  <c r="M47" i="13"/>
  <c r="C47" i="13"/>
  <c r="C58" i="13" s="1"/>
  <c r="AO46" i="13"/>
  <c r="AM46" i="13"/>
  <c r="AG46" i="13"/>
  <c r="AG24" i="13" s="1"/>
  <c r="AI24" i="13" s="1"/>
  <c r="AK24" i="13" s="1"/>
  <c r="AB46" i="13"/>
  <c r="W46" i="13"/>
  <c r="R46" i="13"/>
  <c r="T46" i="13" s="1"/>
  <c r="V46" i="13" s="1"/>
  <c r="M46" i="13"/>
  <c r="C46" i="13"/>
  <c r="C57" i="13" s="1"/>
  <c r="AU57" i="13" s="1"/>
  <c r="AO45" i="13"/>
  <c r="AM45" i="13"/>
  <c r="AG45" i="13"/>
  <c r="AI45" i="13" s="1"/>
  <c r="AK45" i="13" s="1"/>
  <c r="AB45" i="13"/>
  <c r="W45" i="13"/>
  <c r="R45" i="13"/>
  <c r="T45" i="13" s="1"/>
  <c r="V45" i="13" s="1"/>
  <c r="M45" i="13"/>
  <c r="C45" i="13"/>
  <c r="C56" i="13" s="1"/>
  <c r="AU56" i="13" s="1"/>
  <c r="AO44" i="13"/>
  <c r="AM44" i="13"/>
  <c r="AG44" i="13"/>
  <c r="AB44" i="13"/>
  <c r="W44" i="13"/>
  <c r="R44" i="13"/>
  <c r="T44" i="13" s="1"/>
  <c r="V44" i="13" s="1"/>
  <c r="M44" i="13"/>
  <c r="C44" i="13"/>
  <c r="C55" i="13" s="1"/>
  <c r="AO43" i="13"/>
  <c r="AM43" i="13"/>
  <c r="AI43" i="13"/>
  <c r="AK43" i="13" s="1"/>
  <c r="AG43" i="13"/>
  <c r="AB43" i="13"/>
  <c r="W43" i="13"/>
  <c r="R43" i="13"/>
  <c r="T43" i="13" s="1"/>
  <c r="V43" i="13" s="1"/>
  <c r="M43" i="13"/>
  <c r="C43" i="13"/>
  <c r="AO42" i="13"/>
  <c r="AM42" i="13"/>
  <c r="AG42" i="13"/>
  <c r="AI42" i="13" s="1"/>
  <c r="AB42" i="13"/>
  <c r="W42" i="13"/>
  <c r="R42" i="13"/>
  <c r="R51" i="13" s="1"/>
  <c r="M42" i="13"/>
  <c r="C42" i="13"/>
  <c r="C53" i="13" s="1"/>
  <c r="AW41" i="13"/>
  <c r="T41" i="13"/>
  <c r="V41" i="13" s="1"/>
  <c r="AQ40" i="13"/>
  <c r="AJ40" i="13"/>
  <c r="AH40" i="13"/>
  <c r="U40" i="13"/>
  <c r="S40" i="13"/>
  <c r="P40" i="13"/>
  <c r="N40" i="13"/>
  <c r="K40" i="13"/>
  <c r="I40" i="13"/>
  <c r="H40" i="13"/>
  <c r="F40" i="13"/>
  <c r="D40" i="13"/>
  <c r="C40" i="13"/>
  <c r="AO39" i="13"/>
  <c r="AM39" i="13"/>
  <c r="AI39" i="13"/>
  <c r="AK39" i="13" s="1"/>
  <c r="AG39" i="13"/>
  <c r="AB39" i="13"/>
  <c r="W39" i="13"/>
  <c r="AL39" i="13" s="1"/>
  <c r="AO38" i="13"/>
  <c r="AM38" i="13"/>
  <c r="AG38" i="13"/>
  <c r="AB38" i="13"/>
  <c r="W38" i="13"/>
  <c r="M38" i="13"/>
  <c r="AO37" i="13"/>
  <c r="AM37" i="13"/>
  <c r="AG37" i="13"/>
  <c r="AB37" i="13"/>
  <c r="W37" i="13"/>
  <c r="R37" i="13"/>
  <c r="M37" i="13"/>
  <c r="AO36" i="13"/>
  <c r="AM36" i="13"/>
  <c r="AG36" i="13"/>
  <c r="AB36" i="13"/>
  <c r="W36" i="13"/>
  <c r="R36" i="13"/>
  <c r="M36" i="13"/>
  <c r="AO35" i="13"/>
  <c r="AM35" i="13"/>
  <c r="AG35" i="13"/>
  <c r="AB35" i="13"/>
  <c r="W35" i="13"/>
  <c r="R35" i="13"/>
  <c r="M35" i="13"/>
  <c r="AO34" i="13"/>
  <c r="AM34" i="13"/>
  <c r="AG34" i="13"/>
  <c r="AB34" i="13"/>
  <c r="W34" i="13"/>
  <c r="R34" i="13"/>
  <c r="M34" i="13"/>
  <c r="AO33" i="13"/>
  <c r="AM33" i="13"/>
  <c r="AG33" i="13"/>
  <c r="AB33" i="13"/>
  <c r="W33" i="13"/>
  <c r="R33" i="13"/>
  <c r="M33" i="13"/>
  <c r="AO32" i="13"/>
  <c r="AM32" i="13"/>
  <c r="AG32" i="13"/>
  <c r="AB32" i="13"/>
  <c r="W32" i="13"/>
  <c r="R32" i="13"/>
  <c r="M32" i="13"/>
  <c r="AO31" i="13"/>
  <c r="AM31" i="13"/>
  <c r="AG31" i="13"/>
  <c r="AB31" i="13"/>
  <c r="W31" i="13"/>
  <c r="R31" i="13"/>
  <c r="M31" i="13"/>
  <c r="AW30" i="13"/>
  <c r="T30" i="13"/>
  <c r="V30" i="13" s="1"/>
  <c r="AQ29" i="13"/>
  <c r="AJ29" i="13"/>
  <c r="AH29" i="13"/>
  <c r="U29" i="13"/>
  <c r="T29" i="13"/>
  <c r="S29" i="13"/>
  <c r="R29" i="13"/>
  <c r="P29" i="13"/>
  <c r="N29" i="13"/>
  <c r="K29" i="13"/>
  <c r="I29" i="13"/>
  <c r="AO28" i="13"/>
  <c r="AM28" i="13"/>
  <c r="AB28" i="13"/>
  <c r="W28" i="13"/>
  <c r="L28" i="13"/>
  <c r="G28" i="13"/>
  <c r="C28" i="13"/>
  <c r="AU28" i="13" s="1"/>
  <c r="AV27" i="13"/>
  <c r="AO27" i="13"/>
  <c r="AM27" i="13"/>
  <c r="AB27" i="13"/>
  <c r="W27" i="13"/>
  <c r="M27" i="13"/>
  <c r="L27" i="13"/>
  <c r="G27" i="13"/>
  <c r="C27" i="13"/>
  <c r="AV26" i="13"/>
  <c r="AO26" i="13"/>
  <c r="AM26" i="13"/>
  <c r="AG26" i="13"/>
  <c r="AI26" i="13" s="1"/>
  <c r="AK26" i="13" s="1"/>
  <c r="AB26" i="13"/>
  <c r="W26" i="13"/>
  <c r="M26" i="13"/>
  <c r="L26" i="13"/>
  <c r="G26" i="13"/>
  <c r="C26" i="13"/>
  <c r="AO25" i="13"/>
  <c r="AM25" i="13"/>
  <c r="AG25" i="13"/>
  <c r="AI25" i="13" s="1"/>
  <c r="AK25" i="13" s="1"/>
  <c r="AB25" i="13"/>
  <c r="W25" i="13"/>
  <c r="M25" i="13"/>
  <c r="H25" i="13"/>
  <c r="AV25" i="13" s="1"/>
  <c r="G25" i="13"/>
  <c r="C25" i="13"/>
  <c r="AO24" i="13"/>
  <c r="AM24" i="13"/>
  <c r="AB24" i="13"/>
  <c r="W24" i="13"/>
  <c r="M24" i="13"/>
  <c r="H24" i="13"/>
  <c r="AV24" i="13" s="1"/>
  <c r="G24" i="13"/>
  <c r="C24" i="13"/>
  <c r="AO23" i="13"/>
  <c r="AM23" i="13"/>
  <c r="AG23" i="13"/>
  <c r="AI23" i="13" s="1"/>
  <c r="AK23" i="13" s="1"/>
  <c r="AB23" i="13"/>
  <c r="W23" i="13"/>
  <c r="M23" i="13"/>
  <c r="H23" i="13"/>
  <c r="AV23" i="13" s="1"/>
  <c r="G23" i="13"/>
  <c r="C23" i="13"/>
  <c r="AO22" i="13"/>
  <c r="AM22" i="13"/>
  <c r="AB22" i="13"/>
  <c r="W22" i="13"/>
  <c r="M22" i="13"/>
  <c r="H22" i="13"/>
  <c r="AV22" i="13" s="1"/>
  <c r="G22" i="13"/>
  <c r="C22" i="13"/>
  <c r="AO21" i="13"/>
  <c r="AM21" i="13"/>
  <c r="AG21" i="13"/>
  <c r="AI21" i="13" s="1"/>
  <c r="AK21" i="13" s="1"/>
  <c r="AB21" i="13"/>
  <c r="W21" i="13"/>
  <c r="M21" i="13"/>
  <c r="H21" i="13"/>
  <c r="AV21" i="13" s="1"/>
  <c r="G21" i="13"/>
  <c r="C21" i="13"/>
  <c r="AO20" i="13"/>
  <c r="AM20" i="13"/>
  <c r="AG20" i="13"/>
  <c r="AI20" i="13" s="1"/>
  <c r="AK20" i="13" s="1"/>
  <c r="AB20" i="13"/>
  <c r="W20" i="13"/>
  <c r="M20" i="13"/>
  <c r="H20" i="13"/>
  <c r="AV20" i="13" s="1"/>
  <c r="G20" i="13"/>
  <c r="C20" i="13"/>
  <c r="AJ18" i="13"/>
  <c r="AG18" i="13"/>
  <c r="Z18" i="13"/>
  <c r="W18" i="13"/>
  <c r="U18" i="13"/>
  <c r="R18" i="13"/>
  <c r="P18" i="13"/>
  <c r="M18" i="13"/>
  <c r="K18" i="13"/>
  <c r="H18" i="13"/>
  <c r="F18" i="13"/>
  <c r="C18" i="13"/>
  <c r="AW17" i="13"/>
  <c r="AU17" i="13"/>
  <c r="AO17" i="13"/>
  <c r="AM17" i="13"/>
  <c r="AL17" i="13"/>
  <c r="AD17" i="13"/>
  <c r="Y17" i="13"/>
  <c r="O17" i="13"/>
  <c r="J17" i="13"/>
  <c r="AV16" i="13"/>
  <c r="AU16" i="13"/>
  <c r="AO16" i="13"/>
  <c r="AL16" i="13"/>
  <c r="AI16" i="13"/>
  <c r="AD16" i="13"/>
  <c r="AD38" i="13" s="1"/>
  <c r="AF38" i="13" s="1"/>
  <c r="V16" i="13"/>
  <c r="T60" i="13"/>
  <c r="V60" i="13" s="1"/>
  <c r="O16" i="13" s="1"/>
  <c r="O27" i="13" s="1"/>
  <c r="J16" i="13"/>
  <c r="AM16" i="13" s="1"/>
  <c r="G16" i="13"/>
  <c r="AW15" i="13"/>
  <c r="AO15" i="13"/>
  <c r="AL15" i="13"/>
  <c r="AI15" i="13"/>
  <c r="AI59" i="13" s="1"/>
  <c r="AK59" i="13" s="1"/>
  <c r="AH18" i="13" s="1"/>
  <c r="O15" i="13"/>
  <c r="AV15" i="13" s="1"/>
  <c r="AW14" i="13"/>
  <c r="AO14" i="13"/>
  <c r="AM14" i="13"/>
  <c r="AL14" i="13"/>
  <c r="AI14" i="13"/>
  <c r="AI58" i="13" s="1"/>
  <c r="AK58" i="13" s="1"/>
  <c r="V14" i="13"/>
  <c r="O14" i="13"/>
  <c r="O36" i="13" s="1"/>
  <c r="Q36" i="13" s="1"/>
  <c r="AV14" i="13" s="1"/>
  <c r="AO13" i="13"/>
  <c r="AL13" i="13"/>
  <c r="AK13" i="13"/>
  <c r="AI13" i="13"/>
  <c r="AI57" i="13" s="1"/>
  <c r="AK57" i="13" s="1"/>
  <c r="AD13" i="13"/>
  <c r="AF13" i="13" s="1"/>
  <c r="V13" i="13"/>
  <c r="T35" i="13"/>
  <c r="V35" i="13" s="1"/>
  <c r="O13" i="13"/>
  <c r="AW13" i="13" s="1"/>
  <c r="AM13" i="13"/>
  <c r="AO12" i="13"/>
  <c r="AL12" i="13"/>
  <c r="AI12" i="13"/>
  <c r="AD12" i="13"/>
  <c r="AD34" i="13" s="1"/>
  <c r="AF34" i="13" s="1"/>
  <c r="J12" i="13"/>
  <c r="AV12" i="13" s="1"/>
  <c r="AW11" i="13"/>
  <c r="AV11" i="13"/>
  <c r="AO11" i="13"/>
  <c r="AL11" i="13"/>
  <c r="AI11" i="13"/>
  <c r="AD11" i="13"/>
  <c r="AD22" i="13" s="1"/>
  <c r="AF22" i="13" s="1"/>
  <c r="O11" i="13"/>
  <c r="Q11" i="13" s="1"/>
  <c r="AM11" i="13"/>
  <c r="AO10" i="13"/>
  <c r="AL10" i="13"/>
  <c r="AI10" i="13"/>
  <c r="AD10" i="13" s="1"/>
  <c r="AW10" i="13" s="1"/>
  <c r="J10" i="13"/>
  <c r="AV10" i="13" s="1"/>
  <c r="AM10" i="13"/>
  <c r="AV9" i="13"/>
  <c r="AO9" i="13"/>
  <c r="AL9" i="13"/>
  <c r="AI9" i="13"/>
  <c r="AK9" i="13" s="1"/>
  <c r="AD9" i="13"/>
  <c r="AD42" i="13" s="1"/>
  <c r="AF42" i="13" s="1"/>
  <c r="X18" i="13"/>
  <c r="V9" i="13"/>
  <c r="O9" i="13" s="1"/>
  <c r="J9" i="13"/>
  <c r="J42" i="13" s="1"/>
  <c r="AM9" i="13"/>
  <c r="O8" i="13"/>
  <c r="AN8" i="13" s="1"/>
  <c r="J8" i="13"/>
  <c r="T8" i="13" s="1"/>
  <c r="R7" i="13"/>
  <c r="W7" i="13" s="1"/>
  <c r="AB7" i="13" s="1"/>
  <c r="AG7" i="13" s="1"/>
  <c r="AL7" i="13" s="1"/>
  <c r="Z79" i="12"/>
  <c r="AG72" i="12"/>
  <c r="AG71" i="12"/>
  <c r="AO64" i="12"/>
  <c r="AM64" i="12"/>
  <c r="AL64" i="12"/>
  <c r="AD64" i="12"/>
  <c r="AF64" i="12" s="1"/>
  <c r="Y64" i="12"/>
  <c r="AA64" i="12" s="1"/>
  <c r="V64" i="12"/>
  <c r="T64" i="12"/>
  <c r="O64" i="12"/>
  <c r="Q64" i="12" s="1"/>
  <c r="L64" i="12"/>
  <c r="J64" i="12"/>
  <c r="E64" i="12"/>
  <c r="G64" i="12" s="1"/>
  <c r="AO63" i="12"/>
  <c r="AM63" i="12"/>
  <c r="AL63" i="12"/>
  <c r="AD63" i="12"/>
  <c r="AF63" i="12" s="1"/>
  <c r="Y63" i="12"/>
  <c r="AA63" i="12" s="1"/>
  <c r="T63" i="12"/>
  <c r="V63" i="12" s="1"/>
  <c r="O63" i="12"/>
  <c r="Q63" i="12" s="1"/>
  <c r="J63" i="12"/>
  <c r="L63" i="12" s="1"/>
  <c r="E63" i="12"/>
  <c r="AO62" i="12"/>
  <c r="AM62" i="12"/>
  <c r="AD62" i="12"/>
  <c r="AF62" i="12" s="1"/>
  <c r="AA62" i="12"/>
  <c r="Y62" i="12"/>
  <c r="T62" i="12"/>
  <c r="V62" i="12" s="1"/>
  <c r="O62" i="12"/>
  <c r="Q62" i="12" s="1"/>
  <c r="J62" i="12"/>
  <c r="L62" i="12" s="1"/>
  <c r="C62" i="12"/>
  <c r="AL62" i="12" s="1"/>
  <c r="AO61" i="12"/>
  <c r="AM61" i="12"/>
  <c r="AL61" i="12"/>
  <c r="AD61" i="12"/>
  <c r="AF61" i="12" s="1"/>
  <c r="Y61" i="12"/>
  <c r="AA61" i="12" s="1"/>
  <c r="T61" i="12"/>
  <c r="V61" i="12" s="1"/>
  <c r="J61" i="12"/>
  <c r="AO60" i="12"/>
  <c r="AM60" i="12"/>
  <c r="AL60" i="12"/>
  <c r="AD60" i="12"/>
  <c r="AF60" i="12" s="1"/>
  <c r="Y60" i="12"/>
  <c r="AA60" i="12" s="1"/>
  <c r="T60" i="12"/>
  <c r="V60" i="12" s="1"/>
  <c r="L60" i="12"/>
  <c r="J60" i="12"/>
  <c r="AO59" i="12"/>
  <c r="AM59" i="12"/>
  <c r="AL59" i="12"/>
  <c r="AD59" i="12"/>
  <c r="AF59" i="12" s="1"/>
  <c r="Y59" i="12"/>
  <c r="AA59" i="12" s="1"/>
  <c r="T59" i="12"/>
  <c r="J59" i="12"/>
  <c r="L59" i="12" s="1"/>
  <c r="AO58" i="12"/>
  <c r="AM58" i="12"/>
  <c r="AL58" i="12"/>
  <c r="AF58" i="12"/>
  <c r="AD58" i="12"/>
  <c r="Y58" i="12"/>
  <c r="AA58" i="12" s="1"/>
  <c r="T58" i="12"/>
  <c r="V58" i="12" s="1"/>
  <c r="J58" i="12"/>
  <c r="AO57" i="12"/>
  <c r="AM57" i="12"/>
  <c r="AL57" i="12"/>
  <c r="AD57" i="12"/>
  <c r="AF57" i="12" s="1"/>
  <c r="Y57" i="12"/>
  <c r="AA57" i="12" s="1"/>
  <c r="T57" i="12"/>
  <c r="V57" i="12" s="1"/>
  <c r="L57" i="12"/>
  <c r="J57" i="12"/>
  <c r="AO56" i="12"/>
  <c r="AD56" i="12"/>
  <c r="AF56" i="12" s="1"/>
  <c r="AA56" i="12"/>
  <c r="Y56" i="12"/>
  <c r="T56" i="12"/>
  <c r="V56" i="12" s="1"/>
  <c r="O56" i="12" s="1"/>
  <c r="Q56" i="12" s="1"/>
  <c r="Q71" i="12" s="1"/>
  <c r="J56" i="12"/>
  <c r="L56" i="12" s="1"/>
  <c r="C56" i="12"/>
  <c r="AL56" i="12" s="1"/>
  <c r="AO55" i="12"/>
  <c r="AL55" i="12"/>
  <c r="AD55" i="12"/>
  <c r="AF55" i="12" s="1"/>
  <c r="Y55" i="12" s="1"/>
  <c r="AA55" i="12" s="1"/>
  <c r="V55" i="12"/>
  <c r="T55" i="12"/>
  <c r="O55" i="12" s="1"/>
  <c r="Q55" i="12" s="1"/>
  <c r="J55" i="12" s="1"/>
  <c r="G55" i="12"/>
  <c r="E55" i="12"/>
  <c r="AO54" i="12"/>
  <c r="AM54" i="12"/>
  <c r="AD54" i="12"/>
  <c r="AF54" i="12" s="1"/>
  <c r="AF82" i="12" s="1"/>
  <c r="Y54" i="12"/>
  <c r="AA54" i="12" s="1"/>
  <c r="T54" i="12"/>
  <c r="V54" i="12" s="1"/>
  <c r="O54" i="12"/>
  <c r="J54" i="12" s="1"/>
  <c r="L54" i="12" s="1"/>
  <c r="L82" i="12" s="1"/>
  <c r="E54" i="12" s="1"/>
  <c r="C54" i="12"/>
  <c r="AL54" i="12" s="1"/>
  <c r="AO53" i="12"/>
  <c r="AM53" i="12"/>
  <c r="R53" i="12"/>
  <c r="O53" i="12"/>
  <c r="Q53" i="12" s="1"/>
  <c r="J53" i="12"/>
  <c r="L53" i="12" s="1"/>
  <c r="L81" i="12" s="1"/>
  <c r="E53" i="12" s="1"/>
  <c r="C53" i="12"/>
  <c r="AL53" i="12" s="1"/>
  <c r="AQ51" i="12"/>
  <c r="AE51" i="12"/>
  <c r="AC51" i="12"/>
  <c r="Z51" i="12"/>
  <c r="U51" i="12"/>
  <c r="S51" i="12"/>
  <c r="P51" i="12"/>
  <c r="N51" i="12"/>
  <c r="K51" i="12"/>
  <c r="I51" i="12"/>
  <c r="H51" i="12"/>
  <c r="F51" i="12"/>
  <c r="D51" i="12"/>
  <c r="C51" i="12"/>
  <c r="AS50" i="12"/>
  <c r="AO50" i="12"/>
  <c r="AM50" i="12"/>
  <c r="R50" i="12"/>
  <c r="T50" i="12" s="1"/>
  <c r="V50" i="12" s="1"/>
  <c r="J50" i="12"/>
  <c r="L50" i="12" s="1"/>
  <c r="E50" i="12"/>
  <c r="AT49" i="12"/>
  <c r="AS49" i="12"/>
  <c r="AO49" i="12"/>
  <c r="AM49" i="12"/>
  <c r="R49" i="12"/>
  <c r="T49" i="12" s="1"/>
  <c r="V49" i="12" s="1"/>
  <c r="J49" i="12"/>
  <c r="L49" i="12" s="1"/>
  <c r="E49" i="12" s="1"/>
  <c r="AT48" i="12"/>
  <c r="AS48" i="12"/>
  <c r="AO48" i="12"/>
  <c r="R48" i="12"/>
  <c r="T48" i="12" s="1"/>
  <c r="V48" i="12" s="1"/>
  <c r="J48" i="12"/>
  <c r="L48" i="12" s="1"/>
  <c r="E48" i="12" s="1"/>
  <c r="G48" i="12" s="1"/>
  <c r="AT47" i="12"/>
  <c r="AO47" i="12"/>
  <c r="R47" i="12"/>
  <c r="T47" i="12" s="1"/>
  <c r="V47" i="12" s="1"/>
  <c r="J47" i="12"/>
  <c r="L47" i="12" s="1"/>
  <c r="AT46" i="12"/>
  <c r="AS46" i="12"/>
  <c r="AO46" i="12"/>
  <c r="T46" i="12"/>
  <c r="V46" i="12" s="1"/>
  <c r="R46" i="12"/>
  <c r="J46" i="12"/>
  <c r="L46" i="12" s="1"/>
  <c r="E46" i="12"/>
  <c r="AT45" i="12"/>
  <c r="AO45" i="12"/>
  <c r="R45" i="12"/>
  <c r="T45" i="12" s="1"/>
  <c r="V45" i="12" s="1"/>
  <c r="J45" i="12"/>
  <c r="L45" i="12" s="1"/>
  <c r="AS45" i="12" s="1"/>
  <c r="AT44" i="12"/>
  <c r="AS44" i="12"/>
  <c r="AO44" i="12"/>
  <c r="R44" i="12"/>
  <c r="T44" i="12" s="1"/>
  <c r="V44" i="12" s="1"/>
  <c r="J44" i="12"/>
  <c r="L44" i="12" s="1"/>
  <c r="E44" i="12"/>
  <c r="AT43" i="12"/>
  <c r="AO43" i="12"/>
  <c r="R43" i="12"/>
  <c r="T43" i="12" s="1"/>
  <c r="V43" i="12" s="1"/>
  <c r="J43" i="12"/>
  <c r="L43" i="12" s="1"/>
  <c r="AT42" i="12"/>
  <c r="AS42" i="12"/>
  <c r="AO42" i="12"/>
  <c r="R42" i="12"/>
  <c r="T42" i="12" s="1"/>
  <c r="T51" i="12" s="1"/>
  <c r="J42" i="12"/>
  <c r="L42" i="12" s="1"/>
  <c r="E42" i="12"/>
  <c r="AQ40" i="12"/>
  <c r="AE40" i="12"/>
  <c r="AC40" i="12"/>
  <c r="Z40" i="12"/>
  <c r="U40" i="12"/>
  <c r="S40" i="12"/>
  <c r="P40" i="12"/>
  <c r="N40" i="12"/>
  <c r="K40" i="12"/>
  <c r="H40" i="12"/>
  <c r="F40" i="12"/>
  <c r="C40" i="12"/>
  <c r="AS39" i="12"/>
  <c r="AO39" i="12"/>
  <c r="AM39" i="12"/>
  <c r="AB39" i="12"/>
  <c r="AD39" i="12" s="1"/>
  <c r="AF39" i="12" s="1"/>
  <c r="W39" i="12"/>
  <c r="Y39" i="12" s="1"/>
  <c r="AA39" i="12" s="1"/>
  <c r="R39" i="12"/>
  <c r="T39" i="12" s="1"/>
  <c r="V39" i="12" s="1"/>
  <c r="M39" i="12"/>
  <c r="J39" i="12"/>
  <c r="L39" i="12" s="1"/>
  <c r="E39" i="12"/>
  <c r="AO38" i="12"/>
  <c r="AB38" i="12"/>
  <c r="AD38" i="12" s="1"/>
  <c r="AF38" i="12" s="1"/>
  <c r="W38" i="12"/>
  <c r="Y38" i="12" s="1"/>
  <c r="AA38" i="12" s="1"/>
  <c r="R38" i="12"/>
  <c r="O38" i="12"/>
  <c r="Q38" i="12" s="1"/>
  <c r="M38" i="12"/>
  <c r="I38" i="12"/>
  <c r="AT38" i="12" s="1"/>
  <c r="E38" i="12" s="1"/>
  <c r="G38" i="12" s="1"/>
  <c r="AT37" i="12"/>
  <c r="AO37" i="12"/>
  <c r="AB37" i="12"/>
  <c r="AD37" i="12" s="1"/>
  <c r="AF37" i="12" s="1"/>
  <c r="W37" i="12"/>
  <c r="R37" i="12"/>
  <c r="T37" i="12" s="1"/>
  <c r="V37" i="12" s="1"/>
  <c r="M37" i="12"/>
  <c r="O37" i="12" s="1"/>
  <c r="Q37" i="12" s="1"/>
  <c r="L37" i="12"/>
  <c r="J37" i="12"/>
  <c r="AT36" i="12"/>
  <c r="AS36" i="12"/>
  <c r="AO36" i="12"/>
  <c r="AB36" i="12"/>
  <c r="AD36" i="12" s="1"/>
  <c r="AF36" i="12" s="1"/>
  <c r="W36" i="12"/>
  <c r="T36" i="12"/>
  <c r="V36" i="12" s="1"/>
  <c r="R36" i="12"/>
  <c r="M36" i="12"/>
  <c r="O36" i="12" s="1"/>
  <c r="Q36" i="12" s="1"/>
  <c r="J36" i="12"/>
  <c r="L36" i="12" s="1"/>
  <c r="G36" i="12"/>
  <c r="E36" i="12"/>
  <c r="AT35" i="12"/>
  <c r="AO35" i="12"/>
  <c r="AD35" i="12"/>
  <c r="AF35" i="12" s="1"/>
  <c r="AB35" i="12"/>
  <c r="W35" i="12"/>
  <c r="R35" i="12"/>
  <c r="O35" i="12"/>
  <c r="Q35" i="12" s="1"/>
  <c r="M35" i="12"/>
  <c r="J35" i="12"/>
  <c r="E35" i="12" s="1"/>
  <c r="G35" i="12" s="1"/>
  <c r="AT34" i="12"/>
  <c r="AO34" i="12"/>
  <c r="AB34" i="12"/>
  <c r="AD34" i="12" s="1"/>
  <c r="AF34" i="12" s="1"/>
  <c r="W34" i="12"/>
  <c r="R34" i="12"/>
  <c r="T34" i="12" s="1"/>
  <c r="V34" i="12" s="1"/>
  <c r="M34" i="12"/>
  <c r="O34" i="12" s="1"/>
  <c r="Q34" i="12" s="1"/>
  <c r="J34" i="12"/>
  <c r="L34" i="12" s="1"/>
  <c r="AT33" i="12"/>
  <c r="AO33" i="12"/>
  <c r="AD33" i="12"/>
  <c r="AF33" i="12" s="1"/>
  <c r="AB33" i="12"/>
  <c r="W33" i="12"/>
  <c r="R33" i="12"/>
  <c r="T33" i="12" s="1"/>
  <c r="V33" i="12" s="1"/>
  <c r="M33" i="12"/>
  <c r="O33" i="12" s="1"/>
  <c r="Q33" i="12" s="1"/>
  <c r="J33" i="12"/>
  <c r="L33" i="12" s="1"/>
  <c r="E33" i="12"/>
  <c r="G33" i="12" s="1"/>
  <c r="AT32" i="12"/>
  <c r="AS32" i="12"/>
  <c r="AO32" i="12"/>
  <c r="AB32" i="12"/>
  <c r="AD32" i="12" s="1"/>
  <c r="AF32" i="12" s="1"/>
  <c r="W32" i="12"/>
  <c r="R32" i="12"/>
  <c r="T32" i="12" s="1"/>
  <c r="V32" i="12" s="1"/>
  <c r="M32" i="12"/>
  <c r="O32" i="12" s="1"/>
  <c r="Q32" i="12" s="1"/>
  <c r="J32" i="12"/>
  <c r="L32" i="12" s="1"/>
  <c r="E32" i="12"/>
  <c r="AT31" i="12"/>
  <c r="AS31" i="12"/>
  <c r="AO31" i="12"/>
  <c r="AB31" i="12"/>
  <c r="W31" i="12"/>
  <c r="R31" i="12"/>
  <c r="T31" i="12" s="1"/>
  <c r="V31" i="12" s="1"/>
  <c r="O31" i="12"/>
  <c r="Q31" i="12" s="1"/>
  <c r="M31" i="12"/>
  <c r="J31" i="12"/>
  <c r="E31" i="12" s="1"/>
  <c r="G31" i="12" s="1"/>
  <c r="AQ29" i="12"/>
  <c r="AE29" i="12"/>
  <c r="AC29" i="12"/>
  <c r="Z29" i="12"/>
  <c r="U29" i="12"/>
  <c r="S29" i="12"/>
  <c r="R29" i="12"/>
  <c r="P29" i="12"/>
  <c r="N29" i="12"/>
  <c r="K29" i="12"/>
  <c r="F29" i="12"/>
  <c r="AO28" i="12"/>
  <c r="AM28" i="12"/>
  <c r="AB28" i="12"/>
  <c r="AD28" i="12" s="1"/>
  <c r="AF28" i="12" s="1"/>
  <c r="W28" i="12"/>
  <c r="W50" i="12" s="1"/>
  <c r="Y50" i="12" s="1"/>
  <c r="AA50" i="12" s="1"/>
  <c r="T28" i="12"/>
  <c r="V28" i="12" s="1"/>
  <c r="M28" i="12"/>
  <c r="H28" i="12"/>
  <c r="J28" i="12" s="1"/>
  <c r="G28" i="12"/>
  <c r="C28" i="12"/>
  <c r="AO27" i="12"/>
  <c r="AB27" i="12"/>
  <c r="AD27" i="12" s="1"/>
  <c r="AF27" i="12" s="1"/>
  <c r="AF78" i="12" s="1"/>
  <c r="W27" i="12"/>
  <c r="Y27" i="12" s="1"/>
  <c r="AA27" i="12" s="1"/>
  <c r="T27" i="12"/>
  <c r="V27" i="12" s="1"/>
  <c r="M27" i="12"/>
  <c r="M49" i="12" s="1"/>
  <c r="O49" i="12" s="1"/>
  <c r="Q49" i="12" s="1"/>
  <c r="H27" i="12"/>
  <c r="D27" i="12"/>
  <c r="C27" i="12"/>
  <c r="AO26" i="12"/>
  <c r="AB26" i="12"/>
  <c r="W26" i="12"/>
  <c r="W48" i="12" s="1"/>
  <c r="T26" i="12"/>
  <c r="V26" i="12" s="1"/>
  <c r="M26" i="12"/>
  <c r="I26" i="12"/>
  <c r="H26" i="12"/>
  <c r="C26" i="12"/>
  <c r="AO25" i="12"/>
  <c r="AB25" i="12"/>
  <c r="AB47" i="12" s="1"/>
  <c r="AD47" i="12" s="1"/>
  <c r="AF47" i="12" s="1"/>
  <c r="W25" i="12"/>
  <c r="W47" i="12" s="1"/>
  <c r="T25" i="12"/>
  <c r="V25" i="12" s="1"/>
  <c r="M25" i="12"/>
  <c r="M47" i="12" s="1"/>
  <c r="H25" i="12"/>
  <c r="D25" i="12"/>
  <c r="C25" i="12"/>
  <c r="AO24" i="12"/>
  <c r="AD24" i="12"/>
  <c r="AF24" i="12" s="1"/>
  <c r="AB24" i="12"/>
  <c r="AB46" i="12" s="1"/>
  <c r="AD46" i="12" s="1"/>
  <c r="AF46" i="12" s="1"/>
  <c r="W24" i="12"/>
  <c r="W46" i="12" s="1"/>
  <c r="T24" i="12"/>
  <c r="V24" i="12" s="1"/>
  <c r="M24" i="12"/>
  <c r="O24" i="12" s="1"/>
  <c r="Q24" i="12" s="1"/>
  <c r="H24" i="12"/>
  <c r="D24" i="12"/>
  <c r="C24" i="12"/>
  <c r="AO23" i="12"/>
  <c r="AB23" i="12"/>
  <c r="AD23" i="12" s="1"/>
  <c r="AF23" i="12" s="1"/>
  <c r="W23" i="12"/>
  <c r="W45" i="12" s="1"/>
  <c r="T23" i="12"/>
  <c r="V23" i="12" s="1"/>
  <c r="M23" i="12"/>
  <c r="M45" i="12" s="1"/>
  <c r="O45" i="12" s="1"/>
  <c r="Q45" i="12" s="1"/>
  <c r="I23" i="12"/>
  <c r="H23" i="12"/>
  <c r="C23" i="12"/>
  <c r="AO22" i="12"/>
  <c r="AB22" i="12"/>
  <c r="AB44" i="12" s="1"/>
  <c r="AD44" i="12" s="1"/>
  <c r="AF44" i="12" s="1"/>
  <c r="W22" i="12"/>
  <c r="W44" i="12" s="1"/>
  <c r="T22" i="12"/>
  <c r="V22" i="12" s="1"/>
  <c r="M22" i="12"/>
  <c r="M44" i="12" s="1"/>
  <c r="I22" i="12"/>
  <c r="H22" i="12"/>
  <c r="D22" i="12"/>
  <c r="C22" i="12"/>
  <c r="AO21" i="12"/>
  <c r="AB21" i="12"/>
  <c r="W21" i="12"/>
  <c r="W43" i="12" s="1"/>
  <c r="T21" i="12"/>
  <c r="V21" i="12" s="1"/>
  <c r="M21" i="12"/>
  <c r="M43" i="12" s="1"/>
  <c r="H21" i="12"/>
  <c r="D21" i="12"/>
  <c r="C21" i="12"/>
  <c r="AO20" i="12"/>
  <c r="AB20" i="12"/>
  <c r="W20" i="12"/>
  <c r="W42" i="12" s="1"/>
  <c r="M20" i="12"/>
  <c r="O20" i="12" s="1"/>
  <c r="I20" i="12"/>
  <c r="H20" i="12"/>
  <c r="C20" i="12"/>
  <c r="AU19" i="12"/>
  <c r="AE18" i="12"/>
  <c r="AC18" i="12"/>
  <c r="AB18" i="12"/>
  <c r="Z18" i="12"/>
  <c r="W18" i="12"/>
  <c r="U18" i="12"/>
  <c r="R18" i="12"/>
  <c r="P18" i="12"/>
  <c r="M18" i="12"/>
  <c r="K18" i="12"/>
  <c r="I18" i="12"/>
  <c r="H18" i="12"/>
  <c r="AU17" i="12"/>
  <c r="AS17" i="12"/>
  <c r="AO17" i="12"/>
  <c r="AL17" i="12"/>
  <c r="T17" i="12"/>
  <c r="V17" i="12" s="1"/>
  <c r="Q17" i="12"/>
  <c r="AU16" i="12"/>
  <c r="AT16" i="12"/>
  <c r="AS16" i="12"/>
  <c r="AO16" i="12"/>
  <c r="AM16" i="12"/>
  <c r="AL16" i="12"/>
  <c r="AD16" i="12"/>
  <c r="AF16" i="12" s="1"/>
  <c r="Y16" i="12"/>
  <c r="AA16" i="12" s="1"/>
  <c r="T16" i="12"/>
  <c r="V16" i="12" s="1"/>
  <c r="Q16" i="12"/>
  <c r="L16" i="12"/>
  <c r="AU15" i="12"/>
  <c r="AO15" i="12"/>
  <c r="AL15" i="12"/>
  <c r="AD15" i="12"/>
  <c r="Y15" i="12" s="1"/>
  <c r="Q15" i="12"/>
  <c r="AT15" i="12"/>
  <c r="G15" i="12"/>
  <c r="AS14" i="12"/>
  <c r="AO14" i="12"/>
  <c r="AL14" i="12"/>
  <c r="AD14" i="12"/>
  <c r="AF14" i="12" s="1"/>
  <c r="AA14" i="12"/>
  <c r="AR14" i="12" s="1"/>
  <c r="Y14" i="12"/>
  <c r="X25" i="12" s="1"/>
  <c r="Y25" i="12" s="1"/>
  <c r="V14" i="12"/>
  <c r="T14" i="12"/>
  <c r="AU14" i="12"/>
  <c r="L14" i="12"/>
  <c r="G14" i="12"/>
  <c r="AU13" i="12"/>
  <c r="AT13" i="12"/>
  <c r="AS13" i="12"/>
  <c r="AO13" i="12"/>
  <c r="AL13" i="12"/>
  <c r="AD13" i="12"/>
  <c r="AF13" i="12" s="1"/>
  <c r="Y13" i="12"/>
  <c r="AA13" i="12" s="1"/>
  <c r="AR13" i="12" s="1"/>
  <c r="T13" i="12" s="1"/>
  <c r="V13" i="12" s="1"/>
  <c r="Q13" i="12"/>
  <c r="L13" i="12"/>
  <c r="AU12" i="12"/>
  <c r="AT12" i="12"/>
  <c r="AO12" i="12"/>
  <c r="AL12" i="12"/>
  <c r="AF12" i="12"/>
  <c r="AD12" i="12"/>
  <c r="Y12" i="12"/>
  <c r="X23" i="12" s="1"/>
  <c r="Y23" i="12" s="1"/>
  <c r="AA23" i="12" s="1"/>
  <c r="T12" i="12"/>
  <c r="V12" i="12" s="1"/>
  <c r="V73" i="12" s="1"/>
  <c r="Q12" i="12"/>
  <c r="L12" i="12"/>
  <c r="AO11" i="12"/>
  <c r="AL11" i="12"/>
  <c r="AD11" i="12"/>
  <c r="Y11" i="12" s="1"/>
  <c r="T11" i="12"/>
  <c r="V11" i="12" s="1"/>
  <c r="Q11" i="12"/>
  <c r="AU11" i="12"/>
  <c r="AT11" i="12"/>
  <c r="G11" i="12"/>
  <c r="AT10" i="12"/>
  <c r="AO10" i="12"/>
  <c r="AL10" i="12"/>
  <c r="AF10" i="12"/>
  <c r="AD10" i="12"/>
  <c r="Y10" i="12"/>
  <c r="X21" i="12" s="1"/>
  <c r="AT9" i="12"/>
  <c r="AS9" i="12"/>
  <c r="AO9" i="12"/>
  <c r="AL9" i="12"/>
  <c r="AD9" i="12"/>
  <c r="AF9" i="12" s="1"/>
  <c r="T9" i="12"/>
  <c r="S18" i="12" s="1"/>
  <c r="Q9" i="12"/>
  <c r="L9" i="12"/>
  <c r="D20" i="12"/>
  <c r="O8" i="12"/>
  <c r="AN8" i="12" s="1"/>
  <c r="J8" i="12"/>
  <c r="T8" i="12" s="1"/>
  <c r="R7" i="12"/>
  <c r="W7" i="12" s="1"/>
  <c r="AB7" i="12" s="1"/>
  <c r="AG7" i="12" s="1"/>
  <c r="Y21" i="12" l="1"/>
  <c r="T10" i="12" s="1"/>
  <c r="V10" i="12" s="1"/>
  <c r="AL47" i="12"/>
  <c r="AG27" i="13"/>
  <c r="AI27" i="13" s="1"/>
  <c r="AK27" i="13" s="1"/>
  <c r="V9" i="12"/>
  <c r="AO40" i="12"/>
  <c r="Q54" i="12"/>
  <c r="AG28" i="13"/>
  <c r="AI28" i="13" s="1"/>
  <c r="AK28" i="13" s="1"/>
  <c r="AK89" i="13" s="1"/>
  <c r="V72" i="12"/>
  <c r="AD22" i="12"/>
  <c r="AF22" i="12" s="1"/>
  <c r="AF73" i="12" s="1"/>
  <c r="AF75" i="12"/>
  <c r="Y28" i="12"/>
  <c r="AA28" i="12" s="1"/>
  <c r="AO29" i="13"/>
  <c r="AN60" i="12"/>
  <c r="AD31" i="13"/>
  <c r="AF31" i="13" s="1"/>
  <c r="AN70" i="13"/>
  <c r="AL49" i="13"/>
  <c r="R62" i="13"/>
  <c r="AP74" i="13"/>
  <c r="AP72" i="13"/>
  <c r="AD27" i="13"/>
  <c r="AF27" i="13" s="1"/>
  <c r="M51" i="13"/>
  <c r="AI46" i="13"/>
  <c r="AK46" i="13" s="1"/>
  <c r="G68" i="13"/>
  <c r="AP68" i="13" s="1"/>
  <c r="AN72" i="13"/>
  <c r="I21" i="12"/>
  <c r="I25" i="12"/>
  <c r="J25" i="12" s="1"/>
  <c r="L25" i="12" s="1"/>
  <c r="AF79" i="12"/>
  <c r="AL39" i="12"/>
  <c r="AL50" i="13"/>
  <c r="J22" i="12"/>
  <c r="L22" i="12" s="1"/>
  <c r="AP60" i="12"/>
  <c r="J20" i="12"/>
  <c r="L20" i="12" s="1"/>
  <c r="AL26" i="12"/>
  <c r="L31" i="12"/>
  <c r="L71" i="12" s="1"/>
  <c r="AK14" i="13"/>
  <c r="H29" i="13"/>
  <c r="AP75" i="13"/>
  <c r="AB50" i="12"/>
  <c r="AD50" i="12" s="1"/>
  <c r="AF50" i="12" s="1"/>
  <c r="AL32" i="13"/>
  <c r="AO51" i="13"/>
  <c r="AO62" i="13"/>
  <c r="G70" i="13"/>
  <c r="AP70" i="13" s="1"/>
  <c r="AP71" i="13"/>
  <c r="AN74" i="13"/>
  <c r="AM25" i="12"/>
  <c r="AG62" i="13"/>
  <c r="AN12" i="12"/>
  <c r="AF15" i="12"/>
  <c r="W49" i="12"/>
  <c r="Y49" i="12" s="1"/>
  <c r="AA49" i="12" s="1"/>
  <c r="M29" i="13"/>
  <c r="AL36" i="13"/>
  <c r="AF11" i="12"/>
  <c r="AF18" i="12" s="1"/>
  <c r="AA12" i="12"/>
  <c r="AR12" i="12" s="1"/>
  <c r="V75" i="12"/>
  <c r="M40" i="12"/>
  <c r="L12" i="13"/>
  <c r="Q13" i="13"/>
  <c r="AL27" i="13"/>
  <c r="AO40" i="13"/>
  <c r="AL37" i="13"/>
  <c r="AL48" i="13"/>
  <c r="AL33" i="13"/>
  <c r="AL34" i="13"/>
  <c r="AL35" i="13"/>
  <c r="AL18" i="13"/>
  <c r="AL46" i="13"/>
  <c r="T42" i="13"/>
  <c r="T51" i="13" s="1"/>
  <c r="AL45" i="13"/>
  <c r="AL28" i="13"/>
  <c r="AU27" i="13"/>
  <c r="O23" i="12"/>
  <c r="Q23" i="12" s="1"/>
  <c r="O27" i="12"/>
  <c r="Q27" i="12" s="1"/>
  <c r="AL38" i="12"/>
  <c r="O39" i="12"/>
  <c r="Q39" i="12" s="1"/>
  <c r="O21" i="12"/>
  <c r="Q21" i="12" s="1"/>
  <c r="AL23" i="12"/>
  <c r="O22" i="12"/>
  <c r="Q22" i="12" s="1"/>
  <c r="O25" i="12"/>
  <c r="Q25" i="12" s="1"/>
  <c r="AL22" i="12"/>
  <c r="AL18" i="12"/>
  <c r="AM38" i="12"/>
  <c r="L76" i="12"/>
  <c r="J38" i="12"/>
  <c r="AL21" i="12"/>
  <c r="AL27" i="12"/>
  <c r="J21" i="12"/>
  <c r="L21" i="12" s="1"/>
  <c r="J26" i="12"/>
  <c r="L26" i="12" s="1"/>
  <c r="AO18" i="12"/>
  <c r="Q27" i="13"/>
  <c r="AU9" i="13"/>
  <c r="L42" i="13"/>
  <c r="O42" i="13"/>
  <c r="O20" i="13"/>
  <c r="O53" i="13"/>
  <c r="O31" i="13"/>
  <c r="Q9" i="13"/>
  <c r="AD43" i="13"/>
  <c r="AF43" i="13" s="1"/>
  <c r="AD54" i="13"/>
  <c r="AF54" i="13" s="1"/>
  <c r="AD21" i="13"/>
  <c r="AF21" i="13" s="1"/>
  <c r="AD32" i="13"/>
  <c r="AF32" i="13" s="1"/>
  <c r="AF10" i="13"/>
  <c r="T55" i="13"/>
  <c r="V55" i="13" s="1"/>
  <c r="T33" i="13"/>
  <c r="V33" i="13" s="1"/>
  <c r="V11" i="13"/>
  <c r="Y34" i="13"/>
  <c r="AA34" i="13" s="1"/>
  <c r="Y45" i="13"/>
  <c r="AA45" i="13" s="1"/>
  <c r="Y56" i="13"/>
  <c r="AA56" i="13" s="1"/>
  <c r="Y23" i="13"/>
  <c r="AA23" i="13" s="1"/>
  <c r="J50" i="13"/>
  <c r="L50" i="13" s="1"/>
  <c r="L17" i="13"/>
  <c r="J39" i="13"/>
  <c r="L39" i="13" s="1"/>
  <c r="AI44" i="13"/>
  <c r="AK44" i="13" s="1"/>
  <c r="AG22" i="13"/>
  <c r="AI22" i="13" s="1"/>
  <c r="AK22" i="13" s="1"/>
  <c r="AK29" i="13" s="1"/>
  <c r="AL55" i="13"/>
  <c r="AU55" i="13"/>
  <c r="I18" i="13"/>
  <c r="AW9" i="13"/>
  <c r="O10" i="13"/>
  <c r="J56" i="13"/>
  <c r="L56" i="13" s="1"/>
  <c r="J45" i="13"/>
  <c r="L45" i="13" s="1"/>
  <c r="J34" i="13"/>
  <c r="L34" i="13" s="1"/>
  <c r="J23" i="13"/>
  <c r="AA12" i="13"/>
  <c r="O57" i="13"/>
  <c r="Q57" i="13" s="1"/>
  <c r="O24" i="13"/>
  <c r="Q24" i="13" s="1"/>
  <c r="O46" i="13"/>
  <c r="Q46" i="13" s="1"/>
  <c r="O35" i="13"/>
  <c r="Q35" i="13" s="1"/>
  <c r="E47" i="13"/>
  <c r="E58" i="13"/>
  <c r="E36" i="13"/>
  <c r="G14" i="13"/>
  <c r="O48" i="13"/>
  <c r="Q48" i="13" s="1"/>
  <c r="O26" i="13"/>
  <c r="O37" i="13"/>
  <c r="Q37" i="13" s="1"/>
  <c r="Q15" i="13"/>
  <c r="J38" i="13"/>
  <c r="L38" i="13" s="1"/>
  <c r="L16" i="13"/>
  <c r="AI60" i="13"/>
  <c r="AK60" i="13" s="1"/>
  <c r="AI38" i="13"/>
  <c r="AK38" i="13" s="1"/>
  <c r="AK16" i="13"/>
  <c r="AI53" i="13"/>
  <c r="AI18" i="13"/>
  <c r="AI31" i="13"/>
  <c r="Y47" i="13"/>
  <c r="AA47" i="13" s="1"/>
  <c r="Y58" i="13"/>
  <c r="AA58" i="13" s="1"/>
  <c r="AA14" i="13"/>
  <c r="Y36" i="13"/>
  <c r="AA36" i="13" s="1"/>
  <c r="Y25" i="13"/>
  <c r="AA25" i="13" s="1"/>
  <c r="N18" i="13"/>
  <c r="AW18" i="13" s="1"/>
  <c r="AU25" i="13"/>
  <c r="AL25" i="13"/>
  <c r="L9" i="13"/>
  <c r="AK10" i="13"/>
  <c r="AI54" i="13"/>
  <c r="AK54" i="13" s="1"/>
  <c r="AI32" i="13"/>
  <c r="AK32" i="13" s="1"/>
  <c r="AF11" i="13"/>
  <c r="AD56" i="13"/>
  <c r="AF56" i="13" s="1"/>
  <c r="AD45" i="13"/>
  <c r="AF45" i="13" s="1"/>
  <c r="AF12" i="13"/>
  <c r="AD23" i="13"/>
  <c r="AF23" i="13" s="1"/>
  <c r="AW12" i="13"/>
  <c r="AU13" i="13"/>
  <c r="J14" i="13"/>
  <c r="Q16" i="13"/>
  <c r="AN16" i="13"/>
  <c r="Y61" i="13"/>
  <c r="AA61" i="13" s="1"/>
  <c r="Y39" i="13"/>
  <c r="AA39" i="13" s="1"/>
  <c r="AA17" i="13"/>
  <c r="Y28" i="13"/>
  <c r="AA28" i="13" s="1"/>
  <c r="AG40" i="13"/>
  <c r="Y50" i="13"/>
  <c r="AA50" i="13" s="1"/>
  <c r="AD57" i="13"/>
  <c r="AF57" i="13" s="1"/>
  <c r="AD46" i="13"/>
  <c r="AF46" i="13" s="1"/>
  <c r="AD24" i="13"/>
  <c r="AF24" i="13" s="1"/>
  <c r="AF85" i="13" s="1"/>
  <c r="T61" i="13"/>
  <c r="V61" i="13" s="1"/>
  <c r="V17" i="13"/>
  <c r="T54" i="13"/>
  <c r="V54" i="13" s="1"/>
  <c r="V10" i="13"/>
  <c r="T32" i="13"/>
  <c r="V32" i="13" s="1"/>
  <c r="AI55" i="13"/>
  <c r="AK55" i="13" s="1"/>
  <c r="AI33" i="13"/>
  <c r="AK33" i="13" s="1"/>
  <c r="AI56" i="13"/>
  <c r="AK56" i="13" s="1"/>
  <c r="AI34" i="13"/>
  <c r="AK34" i="13" s="1"/>
  <c r="AK12" i="13"/>
  <c r="Y59" i="13"/>
  <c r="AA59" i="13" s="1"/>
  <c r="Y26" i="13"/>
  <c r="AA26" i="13" s="1"/>
  <c r="AA15" i="13"/>
  <c r="AD50" i="13"/>
  <c r="AF50" i="13" s="1"/>
  <c r="AD39" i="13"/>
  <c r="AF39" i="13" s="1"/>
  <c r="AD61" i="13"/>
  <c r="AF61" i="13" s="1"/>
  <c r="AD28" i="13"/>
  <c r="AF28" i="13" s="1"/>
  <c r="AF17" i="13"/>
  <c r="AU20" i="13"/>
  <c r="AL20" i="13"/>
  <c r="AU23" i="13"/>
  <c r="AL23" i="13"/>
  <c r="AL31" i="13"/>
  <c r="M40" i="13"/>
  <c r="AM40" i="13"/>
  <c r="T39" i="13"/>
  <c r="V39" i="13" s="1"/>
  <c r="AP69" i="13"/>
  <c r="T53" i="13"/>
  <c r="T18" i="13"/>
  <c r="T31" i="13"/>
  <c r="AU22" i="13"/>
  <c r="AL22" i="13"/>
  <c r="AD35" i="13"/>
  <c r="AF35" i="13" s="1"/>
  <c r="AO18" i="13"/>
  <c r="AK11" i="13"/>
  <c r="E59" i="13"/>
  <c r="E48" i="13"/>
  <c r="E37" i="13"/>
  <c r="G15" i="13"/>
  <c r="AM29" i="13"/>
  <c r="AL26" i="13"/>
  <c r="AU26" i="13"/>
  <c r="Y37" i="13"/>
  <c r="AA37" i="13" s="1"/>
  <c r="AD55" i="13"/>
  <c r="AF55" i="13" s="1"/>
  <c r="T57" i="13"/>
  <c r="V57" i="13" s="1"/>
  <c r="V85" i="13" s="1"/>
  <c r="Y55" i="13"/>
  <c r="AA55" i="13" s="1"/>
  <c r="Y44" i="13"/>
  <c r="AA44" i="13" s="1"/>
  <c r="Y33" i="13"/>
  <c r="AA33" i="13" s="1"/>
  <c r="AA11" i="13"/>
  <c r="Y22" i="13"/>
  <c r="AA22" i="13" s="1"/>
  <c r="O55" i="13"/>
  <c r="Q55" i="13" s="1"/>
  <c r="O44" i="13"/>
  <c r="Q44" i="13" s="1"/>
  <c r="O22" i="13"/>
  <c r="Q22" i="13" s="1"/>
  <c r="O33" i="13"/>
  <c r="Q33" i="13" s="1"/>
  <c r="T59" i="13"/>
  <c r="V59" i="13" s="1"/>
  <c r="V15" i="13"/>
  <c r="T37" i="13"/>
  <c r="V37" i="13" s="1"/>
  <c r="D18" i="13"/>
  <c r="AD53" i="13"/>
  <c r="AF53" i="13" s="1"/>
  <c r="AD20" i="13"/>
  <c r="AF20" i="13" s="1"/>
  <c r="J43" i="13"/>
  <c r="L43" i="13" s="1"/>
  <c r="J54" i="13"/>
  <c r="L54" i="13" s="1"/>
  <c r="J32" i="13"/>
  <c r="L32" i="13" s="1"/>
  <c r="J21" i="13"/>
  <c r="Y43" i="13"/>
  <c r="AA43" i="13" s="1"/>
  <c r="Y54" i="13"/>
  <c r="AA54" i="13" s="1"/>
  <c r="Y32" i="13"/>
  <c r="AA32" i="13" s="1"/>
  <c r="Y21" i="13"/>
  <c r="AA21" i="13" s="1"/>
  <c r="E56" i="13"/>
  <c r="E45" i="13"/>
  <c r="E34" i="13"/>
  <c r="T56" i="13"/>
  <c r="V56" i="13" s="1"/>
  <c r="T34" i="13"/>
  <c r="V34" i="13" s="1"/>
  <c r="V12" i="13"/>
  <c r="AM12" i="13"/>
  <c r="J13" i="13"/>
  <c r="AV13" i="13"/>
  <c r="Y46" i="13"/>
  <c r="AA46" i="13" s="1"/>
  <c r="Y57" i="13"/>
  <c r="AA57" i="13" s="1"/>
  <c r="Y35" i="13"/>
  <c r="AA35" i="13" s="1"/>
  <c r="Y24" i="13"/>
  <c r="AA24" i="13" s="1"/>
  <c r="AA13" i="13"/>
  <c r="AU14" i="13"/>
  <c r="AD33" i="13"/>
  <c r="AF33" i="13" s="1"/>
  <c r="AG51" i="13"/>
  <c r="J49" i="13"/>
  <c r="L49" i="13" s="1"/>
  <c r="J53" i="13"/>
  <c r="J31" i="13"/>
  <c r="J20" i="13"/>
  <c r="O49" i="13"/>
  <c r="Q49" i="13" s="1"/>
  <c r="O38" i="13"/>
  <c r="Q38" i="13" s="1"/>
  <c r="S18" i="13"/>
  <c r="AF9" i="13"/>
  <c r="L10" i="13"/>
  <c r="AA10" i="13"/>
  <c r="G12" i="13"/>
  <c r="T58" i="13"/>
  <c r="V58" i="13" s="1"/>
  <c r="T36" i="13"/>
  <c r="V36" i="13" s="1"/>
  <c r="V86" i="13" s="1"/>
  <c r="Y60" i="13"/>
  <c r="AA60" i="13" s="1"/>
  <c r="Y38" i="13"/>
  <c r="AA38" i="13" s="1"/>
  <c r="Y49" i="13"/>
  <c r="AA49" i="13" s="1"/>
  <c r="Y27" i="13"/>
  <c r="AA27" i="13" s="1"/>
  <c r="AP27" i="13" s="1"/>
  <c r="AA16" i="13"/>
  <c r="E61" i="13"/>
  <c r="E50" i="13"/>
  <c r="E39" i="13"/>
  <c r="G17" i="13"/>
  <c r="AN17" i="13"/>
  <c r="AU21" i="13"/>
  <c r="AL21" i="13"/>
  <c r="AU24" i="13"/>
  <c r="AL24" i="13"/>
  <c r="AK42" i="13"/>
  <c r="AK51" i="13" s="1"/>
  <c r="AD44" i="13"/>
  <c r="AF44" i="13" s="1"/>
  <c r="M62" i="13"/>
  <c r="L95" i="13"/>
  <c r="L91" i="13"/>
  <c r="AM15" i="13"/>
  <c r="E60" i="13"/>
  <c r="E49" i="13"/>
  <c r="AW16" i="13"/>
  <c r="AI36" i="13"/>
  <c r="AK36" i="13" s="1"/>
  <c r="AK86" i="13" s="1"/>
  <c r="E38" i="13"/>
  <c r="AM62" i="13"/>
  <c r="AN65" i="13"/>
  <c r="L65" i="13"/>
  <c r="L92" i="13" s="1"/>
  <c r="R40" i="13"/>
  <c r="AL38" i="13"/>
  <c r="AL58" i="13"/>
  <c r="AU58" i="13"/>
  <c r="AL57" i="13"/>
  <c r="O58" i="13"/>
  <c r="Q58" i="13" s="1"/>
  <c r="V97" i="13"/>
  <c r="V91" i="13"/>
  <c r="AI37" i="13"/>
  <c r="AK37" i="13" s="1"/>
  <c r="AM51" i="13"/>
  <c r="AL61" i="13"/>
  <c r="AU61" i="13"/>
  <c r="AN73" i="13"/>
  <c r="AN75" i="13"/>
  <c r="AI35" i="13"/>
  <c r="AK35" i="13" s="1"/>
  <c r="AK85" i="13" s="1"/>
  <c r="T38" i="13"/>
  <c r="V38" i="13" s="1"/>
  <c r="V88" i="13" s="1"/>
  <c r="AL53" i="13"/>
  <c r="AU53" i="13"/>
  <c r="V42" i="13"/>
  <c r="AL47" i="13"/>
  <c r="AD49" i="13"/>
  <c r="AF49" i="13" s="1"/>
  <c r="AD60" i="13"/>
  <c r="AF60" i="13" s="1"/>
  <c r="O50" i="13"/>
  <c r="Q50" i="13" s="1"/>
  <c r="O39" i="13"/>
  <c r="Q39" i="13" s="1"/>
  <c r="O25" i="13"/>
  <c r="Q25" i="13" s="1"/>
  <c r="AG29" i="13"/>
  <c r="C54" i="13"/>
  <c r="C62" i="13" s="1"/>
  <c r="C51" i="13"/>
  <c r="AL43" i="13"/>
  <c r="O47" i="13"/>
  <c r="Q47" i="13" s="1"/>
  <c r="AL59" i="13"/>
  <c r="AP64" i="13"/>
  <c r="AP66" i="13"/>
  <c r="AP73" i="13"/>
  <c r="Q14" i="13"/>
  <c r="J15" i="13"/>
  <c r="AK15" i="13"/>
  <c r="AF16" i="13"/>
  <c r="Q17" i="13"/>
  <c r="O28" i="13"/>
  <c r="AL44" i="13"/>
  <c r="AL60" i="13"/>
  <c r="AU60" i="13"/>
  <c r="AL56" i="13"/>
  <c r="AM64" i="13"/>
  <c r="AP65" i="13"/>
  <c r="AN66" i="13"/>
  <c r="AL42" i="13"/>
  <c r="AN64" i="13"/>
  <c r="AU59" i="13"/>
  <c r="AN71" i="13"/>
  <c r="AN69" i="13"/>
  <c r="J67" i="13"/>
  <c r="E20" i="12"/>
  <c r="X32" i="12"/>
  <c r="AA21" i="12"/>
  <c r="Q20" i="12"/>
  <c r="AA15" i="12"/>
  <c r="AR15" i="12" s="1"/>
  <c r="X26" i="12"/>
  <c r="Y26" i="12" s="1"/>
  <c r="AS37" i="12"/>
  <c r="L10" i="12"/>
  <c r="L72" i="12" s="1"/>
  <c r="AD31" i="12"/>
  <c r="AL31" i="12"/>
  <c r="AB40" i="12"/>
  <c r="E34" i="12"/>
  <c r="M46" i="12"/>
  <c r="E27" i="12"/>
  <c r="X34" i="12"/>
  <c r="Y34" i="12" s="1"/>
  <c r="E37" i="12"/>
  <c r="Q14" i="12"/>
  <c r="AP14" i="12" s="1"/>
  <c r="E25" i="12"/>
  <c r="AU10" i="12"/>
  <c r="Q10" i="12"/>
  <c r="Q18" i="12" s="1"/>
  <c r="AN13" i="12"/>
  <c r="G13" i="12"/>
  <c r="AP13" i="12" s="1"/>
  <c r="AN16" i="12"/>
  <c r="C29" i="12"/>
  <c r="AL20" i="12"/>
  <c r="AM21" i="12"/>
  <c r="E21" i="12"/>
  <c r="J23" i="12"/>
  <c r="L23" i="12" s="1"/>
  <c r="AS34" i="12"/>
  <c r="AO51" i="12"/>
  <c r="L55" i="12"/>
  <c r="AN55" i="12"/>
  <c r="O18" i="12"/>
  <c r="V71" i="12"/>
  <c r="AM11" i="12"/>
  <c r="AM13" i="12"/>
  <c r="G16" i="12"/>
  <c r="AP16" i="12" s="1"/>
  <c r="L17" i="12"/>
  <c r="AN17" i="12"/>
  <c r="AB48" i="12"/>
  <c r="AD48" i="12" s="1"/>
  <c r="AF48" i="12" s="1"/>
  <c r="AD26" i="12"/>
  <c r="AF26" i="12" s="1"/>
  <c r="AF77" i="12" s="1"/>
  <c r="AN54" i="12"/>
  <c r="G54" i="12"/>
  <c r="AP54" i="12" s="1"/>
  <c r="E56" i="12"/>
  <c r="AM56" i="12"/>
  <c r="X18" i="12"/>
  <c r="L11" i="12"/>
  <c r="L73" i="12" s="1"/>
  <c r="AM9" i="12"/>
  <c r="AL24" i="12"/>
  <c r="E24" i="12"/>
  <c r="Q40" i="12"/>
  <c r="AL36" i="12"/>
  <c r="L51" i="12"/>
  <c r="X22" i="12"/>
  <c r="Y22" i="12" s="1"/>
  <c r="AA11" i="12"/>
  <c r="AR11" i="12" s="1"/>
  <c r="G12" i="12"/>
  <c r="AP12" i="12" s="1"/>
  <c r="M42" i="12"/>
  <c r="M29" i="12"/>
  <c r="T35" i="12"/>
  <c r="V35" i="12" s="1"/>
  <c r="V74" i="12" s="1"/>
  <c r="AL35" i="12"/>
  <c r="AM10" i="12"/>
  <c r="AB42" i="12"/>
  <c r="AB29" i="12"/>
  <c r="AB43" i="12"/>
  <c r="AD43" i="12" s="1"/>
  <c r="AF43" i="12" s="1"/>
  <c r="AD21" i="12"/>
  <c r="AF21" i="12" s="1"/>
  <c r="AF72" i="12" s="1"/>
  <c r="M48" i="12"/>
  <c r="O26" i="12"/>
  <c r="Q26" i="12" s="1"/>
  <c r="AP39" i="12"/>
  <c r="G53" i="12"/>
  <c r="AP57" i="12"/>
  <c r="O28" i="12"/>
  <c r="Q28" i="12" s="1"/>
  <c r="M50" i="12"/>
  <c r="G44" i="12"/>
  <c r="E22" i="12"/>
  <c r="AF74" i="12"/>
  <c r="N18" i="12"/>
  <c r="AU18" i="12" s="1"/>
  <c r="AU9" i="12"/>
  <c r="AD18" i="12"/>
  <c r="AN10" i="12"/>
  <c r="AA10" i="12"/>
  <c r="AR10" i="12" s="1"/>
  <c r="D23" i="12"/>
  <c r="AS12" i="12"/>
  <c r="AM12" i="12"/>
  <c r="AN14" i="12"/>
  <c r="X36" i="12"/>
  <c r="AA25" i="12"/>
  <c r="AM15" i="12"/>
  <c r="V78" i="12"/>
  <c r="AD20" i="12"/>
  <c r="O43" i="12"/>
  <c r="Q43" i="12" s="1"/>
  <c r="AL43" i="12"/>
  <c r="AL28" i="12"/>
  <c r="O47" i="12"/>
  <c r="Q47" i="12" s="1"/>
  <c r="V59" i="12"/>
  <c r="AN59" i="12"/>
  <c r="R51" i="12"/>
  <c r="AM55" i="12"/>
  <c r="G63" i="12"/>
  <c r="AP63" i="12" s="1"/>
  <c r="AN63" i="12"/>
  <c r="AS10" i="12"/>
  <c r="AT14" i="12"/>
  <c r="T20" i="12"/>
  <c r="G32" i="12"/>
  <c r="AS38" i="12"/>
  <c r="I40" i="12"/>
  <c r="R40" i="12"/>
  <c r="V42" i="12"/>
  <c r="V51" i="12" s="1"/>
  <c r="G49" i="12"/>
  <c r="AP49" i="12" s="1"/>
  <c r="AB49" i="12"/>
  <c r="AD49" i="12" s="1"/>
  <c r="AF49" i="12" s="1"/>
  <c r="T53" i="12"/>
  <c r="V53" i="12" s="1"/>
  <c r="V79" i="12" s="1"/>
  <c r="AN61" i="12"/>
  <c r="L61" i="12"/>
  <c r="AP61" i="12" s="1"/>
  <c r="AS15" i="12"/>
  <c r="H29" i="12"/>
  <c r="AL33" i="12"/>
  <c r="I24" i="12"/>
  <c r="J24" i="12" s="1"/>
  <c r="L24" i="12" s="1"/>
  <c r="L35" i="12"/>
  <c r="AL37" i="12"/>
  <c r="J51" i="12"/>
  <c r="AP55" i="12"/>
  <c r="AN57" i="12"/>
  <c r="O40" i="12"/>
  <c r="AS11" i="12"/>
  <c r="AM14" i="12"/>
  <c r="AM17" i="12"/>
  <c r="W29" i="12"/>
  <c r="X24" i="12"/>
  <c r="Y24" i="12" s="1"/>
  <c r="D26" i="12"/>
  <c r="AS33" i="12"/>
  <c r="AN39" i="12"/>
  <c r="G42" i="12"/>
  <c r="E47" i="12"/>
  <c r="AS47" i="12"/>
  <c r="AN58" i="12"/>
  <c r="G10" i="12"/>
  <c r="W40" i="12"/>
  <c r="AS43" i="12"/>
  <c r="E45" i="12"/>
  <c r="AB45" i="12"/>
  <c r="AD45" i="12" s="1"/>
  <c r="AF45" i="12" s="1"/>
  <c r="G46" i="12"/>
  <c r="E62" i="12"/>
  <c r="AS35" i="12"/>
  <c r="AO29" i="12"/>
  <c r="O44" i="12"/>
  <c r="Q44" i="12" s="1"/>
  <c r="AL44" i="12"/>
  <c r="AL25" i="12"/>
  <c r="AD25" i="12"/>
  <c r="AF25" i="12" s="1"/>
  <c r="AF76" i="12" s="1"/>
  <c r="AL49" i="12"/>
  <c r="L28" i="12"/>
  <c r="AL32" i="12"/>
  <c r="D40" i="12"/>
  <c r="E43" i="12"/>
  <c r="AP59" i="12"/>
  <c r="AP64" i="12"/>
  <c r="AL34" i="12"/>
  <c r="AN64" i="12"/>
  <c r="L58" i="12"/>
  <c r="AP58" i="12" s="1"/>
  <c r="T38" i="12"/>
  <c r="AN49" i="12" l="1"/>
  <c r="AM18" i="13"/>
  <c r="V84" i="13"/>
  <c r="Q85" i="13"/>
  <c r="AF82" i="13"/>
  <c r="Q88" i="13"/>
  <c r="AM24" i="12"/>
  <c r="W51" i="12"/>
  <c r="Q83" i="13"/>
  <c r="L88" i="13"/>
  <c r="V87" i="13"/>
  <c r="AL40" i="12"/>
  <c r="AP10" i="12"/>
  <c r="L75" i="12"/>
  <c r="L38" i="12"/>
  <c r="L40" i="12" s="1"/>
  <c r="I27" i="12"/>
  <c r="I29" i="12" s="1"/>
  <c r="J40" i="12"/>
  <c r="AL51" i="13"/>
  <c r="AN28" i="13"/>
  <c r="Q28" i="13"/>
  <c r="AP28" i="13" s="1"/>
  <c r="G49" i="13"/>
  <c r="AP49" i="13" s="1"/>
  <c r="AN49" i="13"/>
  <c r="AI51" i="13"/>
  <c r="AP17" i="13"/>
  <c r="G56" i="13"/>
  <c r="E46" i="13"/>
  <c r="G13" i="13"/>
  <c r="E57" i="13"/>
  <c r="E35" i="13"/>
  <c r="AN13" i="13"/>
  <c r="AL40" i="13"/>
  <c r="V89" i="13"/>
  <c r="AF84" i="13"/>
  <c r="AI40" i="13"/>
  <c r="AK31" i="13"/>
  <c r="G58" i="13"/>
  <c r="Q31" i="13"/>
  <c r="G45" i="13"/>
  <c r="G59" i="13"/>
  <c r="AF83" i="13"/>
  <c r="L23" i="13"/>
  <c r="AN60" i="13"/>
  <c r="G60" i="13"/>
  <c r="AP60" i="13" s="1"/>
  <c r="AN39" i="13"/>
  <c r="G39" i="13"/>
  <c r="AP39" i="13" s="1"/>
  <c r="AP16" i="13"/>
  <c r="J57" i="13"/>
  <c r="L57" i="13" s="1"/>
  <c r="J35" i="13"/>
  <c r="L35" i="13" s="1"/>
  <c r="J24" i="13"/>
  <c r="L13" i="13"/>
  <c r="J46" i="13"/>
  <c r="L46" i="13" s="1"/>
  <c r="AK83" i="13"/>
  <c r="AU11" i="13"/>
  <c r="T40" i="13"/>
  <c r="V31" i="13"/>
  <c r="G47" i="13"/>
  <c r="Q53" i="13"/>
  <c r="E53" i="13"/>
  <c r="E18" i="13"/>
  <c r="E42" i="13"/>
  <c r="E31" i="13"/>
  <c r="AN9" i="13"/>
  <c r="G9" i="13"/>
  <c r="AK84" i="13"/>
  <c r="AU12" i="13"/>
  <c r="AF88" i="13"/>
  <c r="G50" i="13"/>
  <c r="AP50" i="13" s="1"/>
  <c r="AN50" i="13"/>
  <c r="L20" i="13"/>
  <c r="E55" i="13"/>
  <c r="E33" i="13"/>
  <c r="G11" i="13"/>
  <c r="E44" i="13"/>
  <c r="AA87" i="13"/>
  <c r="AT15" i="13"/>
  <c r="AK82" i="13"/>
  <c r="AU10" i="13"/>
  <c r="AK53" i="13"/>
  <c r="AK62" i="13" s="1"/>
  <c r="AI62" i="13"/>
  <c r="Q20" i="13"/>
  <c r="AN67" i="13"/>
  <c r="L67" i="13"/>
  <c r="AK87" i="13"/>
  <c r="AU15" i="13"/>
  <c r="G61" i="13"/>
  <c r="AP61" i="13" s="1"/>
  <c r="AN61" i="13"/>
  <c r="AA82" i="13"/>
  <c r="L31" i="13"/>
  <c r="AA85" i="13"/>
  <c r="T62" i="13"/>
  <c r="V53" i="13"/>
  <c r="AL29" i="13"/>
  <c r="AA89" i="13"/>
  <c r="J47" i="13"/>
  <c r="L47" i="13" s="1"/>
  <c r="J58" i="13"/>
  <c r="L58" i="13" s="1"/>
  <c r="J36" i="13"/>
  <c r="L36" i="13" s="1"/>
  <c r="J25" i="13"/>
  <c r="L14" i="13"/>
  <c r="E54" i="13"/>
  <c r="E43" i="13"/>
  <c r="E32" i="13"/>
  <c r="AN10" i="13"/>
  <c r="G10" i="13"/>
  <c r="AA86" i="13"/>
  <c r="Q26" i="13"/>
  <c r="O54" i="13"/>
  <c r="Q54" i="13" s="1"/>
  <c r="O21" i="13"/>
  <c r="Q21" i="13" s="1"/>
  <c r="O32" i="13"/>
  <c r="Q32" i="13" s="1"/>
  <c r="O43" i="13"/>
  <c r="Q43" i="13" s="1"/>
  <c r="Q10" i="13"/>
  <c r="Q42" i="13"/>
  <c r="AK18" i="13"/>
  <c r="J48" i="13"/>
  <c r="L48" i="13" s="1"/>
  <c r="J37" i="13"/>
  <c r="L37" i="13" s="1"/>
  <c r="L15" i="13"/>
  <c r="AA88" i="13"/>
  <c r="L53" i="13"/>
  <c r="AA83" i="13"/>
  <c r="Y53" i="13"/>
  <c r="AA53" i="13" s="1"/>
  <c r="Y42" i="13"/>
  <c r="AA42" i="13" s="1"/>
  <c r="Y31" i="13"/>
  <c r="AA31" i="13" s="1"/>
  <c r="Y20" i="13"/>
  <c r="AA20" i="13" s="1"/>
  <c r="Y18" i="13"/>
  <c r="AA9" i="13"/>
  <c r="AK88" i="13"/>
  <c r="V83" i="13"/>
  <c r="Q86" i="13"/>
  <c r="AU54" i="13"/>
  <c r="AL54" i="13"/>
  <c r="AL62" i="13" s="1"/>
  <c r="AN38" i="13"/>
  <c r="G38" i="13"/>
  <c r="AF81" i="13"/>
  <c r="L21" i="13"/>
  <c r="AN21" i="13"/>
  <c r="G37" i="13"/>
  <c r="AF89" i="13"/>
  <c r="AT14" i="13"/>
  <c r="AT12" i="13"/>
  <c r="G34" i="13"/>
  <c r="G48" i="13"/>
  <c r="V82" i="13"/>
  <c r="G36" i="13"/>
  <c r="AA84" i="13"/>
  <c r="L89" i="13"/>
  <c r="AI29" i="13"/>
  <c r="AN27" i="13"/>
  <c r="V38" i="12"/>
  <c r="AN38" i="12"/>
  <c r="G45" i="12"/>
  <c r="AM18" i="12"/>
  <c r="AA34" i="12"/>
  <c r="X45" i="12"/>
  <c r="AF31" i="12"/>
  <c r="AF40" i="12" s="1"/>
  <c r="AD40" i="12"/>
  <c r="AL48" i="12"/>
  <c r="O48" i="12"/>
  <c r="X33" i="12"/>
  <c r="AA22" i="12"/>
  <c r="G9" i="12"/>
  <c r="AD29" i="12"/>
  <c r="AF20" i="12"/>
  <c r="AN21" i="12"/>
  <c r="G21" i="12"/>
  <c r="AP21" i="12" s="1"/>
  <c r="AA26" i="12"/>
  <c r="X37" i="12"/>
  <c r="Y32" i="12"/>
  <c r="AM32" i="12"/>
  <c r="AP28" i="12"/>
  <c r="G47" i="12"/>
  <c r="E23" i="12"/>
  <c r="AM23" i="12"/>
  <c r="G22" i="12"/>
  <c r="AN22" i="12"/>
  <c r="G56" i="12"/>
  <c r="AP56" i="12" s="1"/>
  <c r="AN56" i="12"/>
  <c r="L79" i="12"/>
  <c r="AP17" i="12"/>
  <c r="G27" i="12"/>
  <c r="AM34" i="12"/>
  <c r="G20" i="12"/>
  <c r="G62" i="12"/>
  <c r="AP62" i="12" s="1"/>
  <c r="AN62" i="12"/>
  <c r="E26" i="12"/>
  <c r="AM26" i="12"/>
  <c r="T29" i="12"/>
  <c r="V20" i="12"/>
  <c r="AN24" i="12"/>
  <c r="G24" i="12"/>
  <c r="AL29" i="12"/>
  <c r="AP11" i="12"/>
  <c r="J18" i="12"/>
  <c r="G37" i="12"/>
  <c r="X35" i="12"/>
  <c r="AA24" i="12"/>
  <c r="AD42" i="12"/>
  <c r="AB51" i="12"/>
  <c r="M51" i="12"/>
  <c r="O42" i="12"/>
  <c r="AL42" i="12"/>
  <c r="AN25" i="12"/>
  <c r="G25" i="12"/>
  <c r="AP25" i="12" s="1"/>
  <c r="AL46" i="12"/>
  <c r="O46" i="12"/>
  <c r="Q70" i="12"/>
  <c r="Q29" i="12"/>
  <c r="D29" i="12"/>
  <c r="AN28" i="12"/>
  <c r="AL50" i="12"/>
  <c r="O50" i="12"/>
  <c r="T40" i="12"/>
  <c r="L15" i="12"/>
  <c r="G34" i="12"/>
  <c r="G40" i="12" s="1"/>
  <c r="AN34" i="12"/>
  <c r="E40" i="12"/>
  <c r="AM22" i="12"/>
  <c r="O29" i="12"/>
  <c r="G43" i="12"/>
  <c r="E51" i="12"/>
  <c r="AM36" i="12"/>
  <c r="Y36" i="12"/>
  <c r="AN11" i="12"/>
  <c r="AL45" i="12"/>
  <c r="L81" i="13" l="1"/>
  <c r="Q89" i="13"/>
  <c r="AP21" i="13"/>
  <c r="AP24" i="12"/>
  <c r="L87" i="13"/>
  <c r="G86" i="13"/>
  <c r="AL51" i="12"/>
  <c r="J27" i="12"/>
  <c r="AM27" i="12"/>
  <c r="AT11" i="13"/>
  <c r="Q81" i="13"/>
  <c r="G32" i="13"/>
  <c r="AP32" i="13" s="1"/>
  <c r="AN32" i="13"/>
  <c r="G33" i="13"/>
  <c r="E62" i="13"/>
  <c r="G53" i="13"/>
  <c r="AN53" i="13"/>
  <c r="G89" i="13"/>
  <c r="L84" i="13"/>
  <c r="G87" i="13"/>
  <c r="AN43" i="13"/>
  <c r="G43" i="13"/>
  <c r="AP43" i="13" s="1"/>
  <c r="G35" i="13"/>
  <c r="AP35" i="13" s="1"/>
  <c r="AN35" i="13"/>
  <c r="AP38" i="13"/>
  <c r="G88" i="13"/>
  <c r="AA81" i="13"/>
  <c r="AA18" i="13"/>
  <c r="AN54" i="13"/>
  <c r="G54" i="13"/>
  <c r="AP54" i="13" s="1"/>
  <c r="G55" i="13"/>
  <c r="AN57" i="13"/>
  <c r="G57" i="13"/>
  <c r="AP57" i="13" s="1"/>
  <c r="G84" i="13"/>
  <c r="AP9" i="13"/>
  <c r="G18" i="13"/>
  <c r="AT9" i="13"/>
  <c r="AK40" i="13"/>
  <c r="AK81" i="13"/>
  <c r="AP13" i="13"/>
  <c r="AT13" i="13"/>
  <c r="L25" i="13"/>
  <c r="L94" i="13"/>
  <c r="AP67" i="13"/>
  <c r="AN20" i="13"/>
  <c r="L24" i="13"/>
  <c r="AP24" i="13" s="1"/>
  <c r="AN24" i="13"/>
  <c r="G46" i="13"/>
  <c r="AP46" i="13" s="1"/>
  <c r="AN46" i="13"/>
  <c r="L82" i="13"/>
  <c r="AP20" i="13"/>
  <c r="E40" i="13"/>
  <c r="G31" i="13"/>
  <c r="AN31" i="13"/>
  <c r="Q87" i="13"/>
  <c r="Q82" i="13"/>
  <c r="AT10" i="13"/>
  <c r="AP10" i="13"/>
  <c r="G44" i="13"/>
  <c r="E51" i="13"/>
  <c r="AN42" i="13"/>
  <c r="G42" i="13"/>
  <c r="V81" i="13"/>
  <c r="AP34" i="12"/>
  <c r="Q50" i="12"/>
  <c r="AP50" i="12" s="1"/>
  <c r="AN50" i="12"/>
  <c r="X43" i="12"/>
  <c r="AA32" i="12"/>
  <c r="AP32" i="12" s="1"/>
  <c r="AN32" i="12"/>
  <c r="G18" i="12"/>
  <c r="L77" i="12"/>
  <c r="L18" i="12"/>
  <c r="G26" i="12"/>
  <c r="AP26" i="12" s="1"/>
  <c r="AN26" i="12"/>
  <c r="AN23" i="12"/>
  <c r="G23" i="12"/>
  <c r="AP23" i="12" s="1"/>
  <c r="Y37" i="12"/>
  <c r="AM37" i="12"/>
  <c r="Y45" i="12"/>
  <c r="AM45" i="12"/>
  <c r="O51" i="12"/>
  <c r="Q42" i="12"/>
  <c r="G51" i="12"/>
  <c r="Y33" i="12"/>
  <c r="AM33" i="12"/>
  <c r="E29" i="12"/>
  <c r="Q48" i="12"/>
  <c r="X47" i="12"/>
  <c r="AA36" i="12"/>
  <c r="AP36" i="12" s="1"/>
  <c r="AN36" i="12"/>
  <c r="V29" i="12"/>
  <c r="V70" i="12"/>
  <c r="AF29" i="12"/>
  <c r="AF71" i="12"/>
  <c r="Y35" i="12"/>
  <c r="AM35" i="12"/>
  <c r="Q46" i="12"/>
  <c r="AD51" i="12"/>
  <c r="AF42" i="12"/>
  <c r="AF51" i="12" s="1"/>
  <c r="AP22" i="12"/>
  <c r="V40" i="12"/>
  <c r="AP38" i="12"/>
  <c r="V77" i="12"/>
  <c r="G81" i="13" l="1"/>
  <c r="G85" i="13"/>
  <c r="L86" i="13"/>
  <c r="L27" i="12"/>
  <c r="J29" i="12"/>
  <c r="AN27" i="12"/>
  <c r="AP42" i="13"/>
  <c r="G51" i="13"/>
  <c r="AP31" i="13"/>
  <c r="G40" i="13"/>
  <c r="L85" i="13"/>
  <c r="AP53" i="13"/>
  <c r="G62" i="13"/>
  <c r="G82" i="13"/>
  <c r="G83" i="13"/>
  <c r="Q51" i="12"/>
  <c r="AA33" i="12"/>
  <c r="AP33" i="12" s="1"/>
  <c r="X44" i="12"/>
  <c r="AN33" i="12"/>
  <c r="Y47" i="12"/>
  <c r="AM47" i="12"/>
  <c r="AA45" i="12"/>
  <c r="AP45" i="12" s="1"/>
  <c r="AN45" i="12"/>
  <c r="Y43" i="12"/>
  <c r="AM43" i="12"/>
  <c r="G29" i="12"/>
  <c r="X46" i="12"/>
  <c r="AA35" i="12"/>
  <c r="AP35" i="12" s="1"/>
  <c r="AN35" i="12"/>
  <c r="AA37" i="12"/>
  <c r="AP37" i="12" s="1"/>
  <c r="X48" i="12"/>
  <c r="AN37" i="12"/>
  <c r="L29" i="12" l="1"/>
  <c r="AP27" i="12"/>
  <c r="AA43" i="12"/>
  <c r="AP43" i="12" s="1"/>
  <c r="AN43" i="12"/>
  <c r="AM48" i="12"/>
  <c r="Y48" i="12"/>
  <c r="Y44" i="12"/>
  <c r="AM44" i="12"/>
  <c r="AM46" i="12"/>
  <c r="Y46" i="12"/>
  <c r="AA47" i="12"/>
  <c r="AP47" i="12" s="1"/>
  <c r="AN47" i="12"/>
  <c r="AA46" i="12" l="1"/>
  <c r="AP46" i="12" s="1"/>
  <c r="AN46" i="12"/>
  <c r="AA48" i="12"/>
  <c r="AP48" i="12" s="1"/>
  <c r="AN48" i="12"/>
  <c r="AA44" i="12"/>
  <c r="AP44" i="12" s="1"/>
  <c r="AN44" i="12"/>
  <c r="D71" i="10" l="1"/>
  <c r="D85" i="14" s="1"/>
  <c r="D69" i="10"/>
  <c r="D97" i="10"/>
  <c r="D4" i="10"/>
  <c r="D77" i="10"/>
  <c r="D91" i="14" s="1"/>
  <c r="D108" i="10"/>
  <c r="D72" i="10"/>
  <c r="D86" i="14" s="1"/>
  <c r="D97" i="9" l="1"/>
  <c r="D5" i="9"/>
  <c r="D23" i="14" s="1"/>
  <c r="D4" i="9"/>
  <c r="D97" i="8" l="1"/>
  <c r="D75" i="8"/>
  <c r="D89" i="14" s="1"/>
  <c r="D4" i="8"/>
  <c r="E97" i="7"/>
  <c r="E69" i="7"/>
  <c r="E64" i="7"/>
  <c r="E4" i="7"/>
  <c r="A109" i="6" l="1"/>
  <c r="A110" i="6" s="1"/>
  <c r="A111" i="6" s="1"/>
  <c r="A112" i="6" s="1"/>
  <c r="A101" i="6"/>
  <c r="A102" i="6" s="1"/>
  <c r="A103" i="6" s="1"/>
  <c r="A104" i="6" s="1"/>
  <c r="A105" i="6" s="1"/>
  <c r="A106" i="6" s="1"/>
  <c r="A92" i="6"/>
  <c r="A93" i="6" s="1"/>
  <c r="A94" i="6" s="1"/>
  <c r="A95" i="6" s="1"/>
  <c r="A96" i="6" s="1"/>
  <c r="A97" i="6" s="1"/>
  <c r="A98" i="6" s="1"/>
  <c r="A63" i="6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54" i="6"/>
  <c r="A55" i="6" s="1"/>
  <c r="A56" i="6" s="1"/>
  <c r="A57" i="6" s="1"/>
  <c r="A58" i="6" s="1"/>
  <c r="A59" i="6" s="1"/>
  <c r="A6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11" i="6"/>
  <c r="A12" i="6" s="1"/>
  <c r="A13" i="6" s="1"/>
  <c r="A14" i="6" s="1"/>
  <c r="A15" i="6" s="1"/>
  <c r="A16" i="6" s="1"/>
  <c r="A17" i="6" s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29" i="1"/>
  <c r="A130" i="1" s="1"/>
  <c r="A131" i="1" s="1"/>
  <c r="A132" i="1" s="1"/>
  <c r="D128" i="1"/>
  <c r="A120" i="1"/>
  <c r="A121" i="1" s="1"/>
  <c r="A122" i="1" s="1"/>
  <c r="A123" i="1" s="1"/>
  <c r="A124" i="1" s="1"/>
  <c r="A125" i="1" s="1"/>
  <c r="A111" i="1"/>
  <c r="A112" i="1" s="1"/>
  <c r="A113" i="1" s="1"/>
  <c r="A114" i="1" s="1"/>
  <c r="A115" i="1" s="1"/>
  <c r="A116" i="1" s="1"/>
  <c r="A110" i="1"/>
  <c r="D80" i="1"/>
  <c r="D80" i="14" s="1"/>
  <c r="D78" i="1"/>
  <c r="D78" i="14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D73" i="1"/>
  <c r="D69" i="1"/>
  <c r="A69" i="1"/>
  <c r="A70" i="1" s="1"/>
  <c r="A71" i="1" s="1"/>
  <c r="A72" i="1" s="1"/>
  <c r="A73" i="1" s="1"/>
  <c r="A74" i="1" s="1"/>
  <c r="A68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3" i="1"/>
  <c r="A24" i="1" s="1"/>
  <c r="A25" i="1" s="1"/>
  <c r="A26" i="1" s="1"/>
  <c r="A27" i="1" s="1"/>
  <c r="A28" i="1" s="1"/>
  <c r="A29" i="1" s="1"/>
  <c r="D22" i="1"/>
  <c r="D22" i="14" s="1"/>
  <c r="A10" i="1"/>
  <c r="A11" i="1" s="1"/>
  <c r="A12" i="1" s="1"/>
  <c r="A13" i="1" s="1"/>
  <c r="A14" i="1" s="1"/>
  <c r="A15" i="1" s="1"/>
  <c r="A16" i="1" s="1"/>
  <c r="A17" i="1" s="1"/>
  <c r="A18" i="1" s="1"/>
  <c r="O112" i="5"/>
  <c r="Q112" i="5" s="1"/>
  <c r="Q111" i="5"/>
  <c r="O111" i="5"/>
  <c r="O110" i="5"/>
  <c r="Q110" i="5" s="1"/>
  <c r="O109" i="5"/>
  <c r="Q109" i="5" s="1"/>
  <c r="A109" i="5"/>
  <c r="A110" i="5" s="1"/>
  <c r="A111" i="5" s="1"/>
  <c r="A112" i="5" s="1"/>
  <c r="O108" i="5"/>
  <c r="Q108" i="5" s="1"/>
  <c r="O106" i="5"/>
  <c r="Q106" i="5" s="1"/>
  <c r="O105" i="5"/>
  <c r="Q105" i="5" s="1"/>
  <c r="O104" i="5"/>
  <c r="Q104" i="5" s="1"/>
  <c r="Q103" i="5"/>
  <c r="O103" i="5"/>
  <c r="O102" i="5"/>
  <c r="Q102" i="5" s="1"/>
  <c r="O101" i="5"/>
  <c r="Q101" i="5" s="1"/>
  <c r="A101" i="5"/>
  <c r="A102" i="5" s="1"/>
  <c r="A103" i="5" s="1"/>
  <c r="A104" i="5" s="1"/>
  <c r="A105" i="5" s="1"/>
  <c r="A106" i="5" s="1"/>
  <c r="O100" i="5"/>
  <c r="Q100" i="5" s="1"/>
  <c r="O98" i="5"/>
  <c r="Q98" i="5" s="1"/>
  <c r="O97" i="5"/>
  <c r="Q97" i="5" s="1"/>
  <c r="O96" i="5"/>
  <c r="Q96" i="5" s="1"/>
  <c r="O95" i="5"/>
  <c r="Q95" i="5" s="1"/>
  <c r="O94" i="5"/>
  <c r="Q94" i="5" s="1"/>
  <c r="O93" i="5"/>
  <c r="Q93" i="5" s="1"/>
  <c r="O92" i="5"/>
  <c r="Q92" i="5" s="1"/>
  <c r="A92" i="5"/>
  <c r="A93" i="5" s="1"/>
  <c r="A94" i="5" s="1"/>
  <c r="A95" i="5" s="1"/>
  <c r="A96" i="5" s="1"/>
  <c r="A97" i="5" s="1"/>
  <c r="A98" i="5" s="1"/>
  <c r="O91" i="5"/>
  <c r="Q91" i="5" s="1"/>
  <c r="O89" i="5"/>
  <c r="Q89" i="5" s="1"/>
  <c r="O88" i="5"/>
  <c r="Q88" i="5" s="1"/>
  <c r="O87" i="5"/>
  <c r="Q87" i="5" s="1"/>
  <c r="O86" i="5"/>
  <c r="Q86" i="5" s="1"/>
  <c r="O85" i="5"/>
  <c r="Q85" i="5" s="1"/>
  <c r="O84" i="5"/>
  <c r="Q84" i="5" s="1"/>
  <c r="O83" i="5"/>
  <c r="Q83" i="5" s="1"/>
  <c r="O82" i="5"/>
  <c r="Q82" i="5" s="1"/>
  <c r="O81" i="5"/>
  <c r="Q81" i="5" s="1"/>
  <c r="O80" i="5"/>
  <c r="Q80" i="5" s="1"/>
  <c r="O79" i="5"/>
  <c r="Q79" i="5" s="1"/>
  <c r="O78" i="5"/>
  <c r="Q78" i="5" s="1"/>
  <c r="O77" i="5"/>
  <c r="Q77" i="5" s="1"/>
  <c r="O76" i="5"/>
  <c r="Q76" i="5" s="1"/>
  <c r="O75" i="5"/>
  <c r="Q75" i="5" s="1"/>
  <c r="O74" i="5"/>
  <c r="Q74" i="5" s="1"/>
  <c r="O73" i="5"/>
  <c r="Q73" i="5" s="1"/>
  <c r="O72" i="5"/>
  <c r="Q72" i="5" s="1"/>
  <c r="O71" i="5"/>
  <c r="Q71" i="5" s="1"/>
  <c r="O70" i="5"/>
  <c r="Q70" i="5" s="1"/>
  <c r="O69" i="5"/>
  <c r="Q69" i="5" s="1"/>
  <c r="O68" i="5"/>
  <c r="Q68" i="5" s="1"/>
  <c r="O67" i="5"/>
  <c r="Q67" i="5" s="1"/>
  <c r="O66" i="5"/>
  <c r="Q66" i="5" s="1"/>
  <c r="O65" i="5"/>
  <c r="Q65" i="5" s="1"/>
  <c r="O64" i="5"/>
  <c r="Q64" i="5" s="1"/>
  <c r="O63" i="5"/>
  <c r="Q63" i="5" s="1"/>
  <c r="A63" i="5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O62" i="5"/>
  <c r="Q62" i="5" s="1"/>
  <c r="O60" i="5"/>
  <c r="Q60" i="5" s="1"/>
  <c r="O59" i="5"/>
  <c r="Q59" i="5" s="1"/>
  <c r="O58" i="5"/>
  <c r="Q58" i="5" s="1"/>
  <c r="O57" i="5"/>
  <c r="Q57" i="5" s="1"/>
  <c r="O56" i="5"/>
  <c r="Q56" i="5" s="1"/>
  <c r="O55" i="5"/>
  <c r="Q55" i="5" s="1"/>
  <c r="O54" i="5"/>
  <c r="Q54" i="5" s="1"/>
  <c r="A54" i="5"/>
  <c r="A55" i="5" s="1"/>
  <c r="A56" i="5" s="1"/>
  <c r="A57" i="5" s="1"/>
  <c r="A58" i="5" s="1"/>
  <c r="A59" i="5" s="1"/>
  <c r="A60" i="5" s="1"/>
  <c r="O53" i="5"/>
  <c r="Q53" i="5" s="1"/>
  <c r="Q52" i="5"/>
  <c r="O51" i="5"/>
  <c r="Q51" i="5" s="1"/>
  <c r="O50" i="5"/>
  <c r="Q50" i="5" s="1"/>
  <c r="O49" i="5"/>
  <c r="Q49" i="5" s="1"/>
  <c r="O48" i="5"/>
  <c r="Q48" i="5" s="1"/>
  <c r="O47" i="5"/>
  <c r="Q47" i="5" s="1"/>
  <c r="O46" i="5"/>
  <c r="Q46" i="5" s="1"/>
  <c r="O45" i="5"/>
  <c r="Q45" i="5" s="1"/>
  <c r="O44" i="5"/>
  <c r="Q44" i="5" s="1"/>
  <c r="O43" i="5"/>
  <c r="Q43" i="5" s="1"/>
  <c r="O42" i="5"/>
  <c r="Q42" i="5" s="1"/>
  <c r="O41" i="5"/>
  <c r="Q41" i="5" s="1"/>
  <c r="O40" i="5"/>
  <c r="Q40" i="5" s="1"/>
  <c r="O39" i="5"/>
  <c r="Q39" i="5" s="1"/>
  <c r="O38" i="5"/>
  <c r="Q38" i="5" s="1"/>
  <c r="O37" i="5"/>
  <c r="Q37" i="5" s="1"/>
  <c r="O36" i="5"/>
  <c r="Q36" i="5" s="1"/>
  <c r="O35" i="5"/>
  <c r="Q35" i="5" s="1"/>
  <c r="O34" i="5"/>
  <c r="Q34" i="5" s="1"/>
  <c r="O33" i="5"/>
  <c r="Q33" i="5" s="1"/>
  <c r="O32" i="5"/>
  <c r="Q32" i="5" s="1"/>
  <c r="O31" i="5"/>
  <c r="Q31" i="5" s="1"/>
  <c r="O30" i="5"/>
  <c r="Q30" i="5" s="1"/>
  <c r="O29" i="5"/>
  <c r="Q29" i="5" s="1"/>
  <c r="O28" i="5"/>
  <c r="Q28" i="5" s="1"/>
  <c r="O27" i="5"/>
  <c r="Q27" i="5" s="1"/>
  <c r="O26" i="5"/>
  <c r="Q26" i="5" s="1"/>
  <c r="O25" i="5"/>
  <c r="Q25" i="5" s="1"/>
  <c r="O24" i="5"/>
  <c r="Q24" i="5" s="1"/>
  <c r="O23" i="5"/>
  <c r="Q23" i="5" s="1"/>
  <c r="O22" i="5"/>
  <c r="Q22" i="5" s="1"/>
  <c r="O21" i="5"/>
  <c r="Q21" i="5" s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O20" i="5"/>
  <c r="Q20" i="5" s="1"/>
  <c r="A20" i="5"/>
  <c r="O19" i="5"/>
  <c r="Q19" i="5" s="1"/>
  <c r="Q18" i="5"/>
  <c r="O17" i="5"/>
  <c r="Q17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A11" i="5"/>
  <c r="A12" i="5" s="1"/>
  <c r="A13" i="5" s="1"/>
  <c r="A14" i="5" s="1"/>
  <c r="A15" i="5" s="1"/>
  <c r="A16" i="5" s="1"/>
  <c r="A17" i="5" s="1"/>
  <c r="O10" i="5"/>
  <c r="Q10" i="5" s="1"/>
  <c r="O9" i="5"/>
  <c r="Q9" i="5" s="1"/>
  <c r="O154" i="4"/>
  <c r="Q154" i="4" s="1"/>
  <c r="H154" i="4"/>
  <c r="O153" i="4"/>
  <c r="Q153" i="4" s="1"/>
  <c r="H153" i="4"/>
  <c r="G153" i="4"/>
  <c r="O152" i="4"/>
  <c r="Q152" i="4" s="1"/>
  <c r="L151" i="4"/>
  <c r="K151" i="4"/>
  <c r="O151" i="4" s="1"/>
  <c r="Q151" i="4" s="1"/>
  <c r="L150" i="4"/>
  <c r="K150" i="4"/>
  <c r="O150" i="4" s="1"/>
  <c r="Q150" i="4" s="1"/>
  <c r="L149" i="4"/>
  <c r="K149" i="4"/>
  <c r="L148" i="4"/>
  <c r="K148" i="4"/>
  <c r="O147" i="4"/>
  <c r="Q147" i="4" s="1"/>
  <c r="L147" i="4"/>
  <c r="K147" i="4"/>
  <c r="O146" i="4"/>
  <c r="Q146" i="4" s="1"/>
  <c r="L145" i="4"/>
  <c r="K145" i="4"/>
  <c r="O145" i="4" s="1"/>
  <c r="Q145" i="4" s="1"/>
  <c r="L144" i="4"/>
  <c r="K144" i="4"/>
  <c r="O144" i="4" s="1"/>
  <c r="Q144" i="4" s="1"/>
  <c r="O143" i="4"/>
  <c r="Q143" i="4" s="1"/>
  <c r="O142" i="4"/>
  <c r="Q142" i="4" s="1"/>
  <c r="O141" i="4"/>
  <c r="Q141" i="4" s="1"/>
  <c r="O140" i="4"/>
  <c r="Q140" i="4" s="1"/>
  <c r="O139" i="4"/>
  <c r="Q139" i="4" s="1"/>
  <c r="O138" i="4"/>
  <c r="Q138" i="4" s="1"/>
  <c r="O137" i="4"/>
  <c r="Q137" i="4" s="1"/>
  <c r="K136" i="4"/>
  <c r="O136" i="4" s="1"/>
  <c r="Q136" i="4" s="1"/>
  <c r="L135" i="4"/>
  <c r="K135" i="4"/>
  <c r="L134" i="4"/>
  <c r="K134" i="4"/>
  <c r="A134" i="4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L133" i="4"/>
  <c r="K133" i="4"/>
  <c r="Q130" i="4"/>
  <c r="O130" i="4"/>
  <c r="O129" i="4"/>
  <c r="Q129" i="4" s="1"/>
  <c r="O128" i="4"/>
  <c r="Q128" i="4" s="1"/>
  <c r="O127" i="4"/>
  <c r="Q127" i="4" s="1"/>
  <c r="A127" i="4"/>
  <c r="A128" i="4" s="1"/>
  <c r="A129" i="4" s="1"/>
  <c r="A130" i="4" s="1"/>
  <c r="O126" i="4"/>
  <c r="Q126" i="4" s="1"/>
  <c r="O123" i="4"/>
  <c r="Q123" i="4" s="1"/>
  <c r="O122" i="4"/>
  <c r="Q122" i="4" s="1"/>
  <c r="O121" i="4"/>
  <c r="Q121" i="4" s="1"/>
  <c r="O120" i="4"/>
  <c r="Q120" i="4" s="1"/>
  <c r="O119" i="4"/>
  <c r="Q119" i="4" s="1"/>
  <c r="O118" i="4"/>
  <c r="Q118" i="4" s="1"/>
  <c r="A118" i="4"/>
  <c r="A119" i="4" s="1"/>
  <c r="A120" i="4" s="1"/>
  <c r="A121" i="4" s="1"/>
  <c r="A122" i="4" s="1"/>
  <c r="A123" i="4" s="1"/>
  <c r="O117" i="4"/>
  <c r="Q117" i="4" s="1"/>
  <c r="O114" i="4"/>
  <c r="Q114" i="4" s="1"/>
  <c r="O113" i="4"/>
  <c r="Q113" i="4" s="1"/>
  <c r="O112" i="4"/>
  <c r="Q112" i="4" s="1"/>
  <c r="O111" i="4"/>
  <c r="Q111" i="4" s="1"/>
  <c r="O110" i="4"/>
  <c r="Q110" i="4" s="1"/>
  <c r="O109" i="4"/>
  <c r="Q109" i="4" s="1"/>
  <c r="O108" i="4"/>
  <c r="Q108" i="4" s="1"/>
  <c r="A108" i="4"/>
  <c r="A109" i="4" s="1"/>
  <c r="A110" i="4" s="1"/>
  <c r="A111" i="4" s="1"/>
  <c r="A112" i="4" s="1"/>
  <c r="A113" i="4" s="1"/>
  <c r="A114" i="4" s="1"/>
  <c r="O107" i="4"/>
  <c r="Q107" i="4" s="1"/>
  <c r="O104" i="4"/>
  <c r="Q104" i="4" s="1"/>
  <c r="O103" i="4"/>
  <c r="Q103" i="4" s="1"/>
  <c r="O102" i="4"/>
  <c r="Q102" i="4" s="1"/>
  <c r="O101" i="4"/>
  <c r="Q101" i="4" s="1"/>
  <c r="O100" i="4"/>
  <c r="Q100" i="4" s="1"/>
  <c r="O99" i="4"/>
  <c r="Q99" i="4" s="1"/>
  <c r="O98" i="4"/>
  <c r="Q98" i="4" s="1"/>
  <c r="O97" i="4"/>
  <c r="Q97" i="4" s="1"/>
  <c r="O96" i="4"/>
  <c r="Q96" i="4" s="1"/>
  <c r="O95" i="4"/>
  <c r="Q95" i="4" s="1"/>
  <c r="O94" i="4"/>
  <c r="Q94" i="4" s="1"/>
  <c r="O93" i="4"/>
  <c r="Q93" i="4" s="1"/>
  <c r="O92" i="4"/>
  <c r="Q92" i="4" s="1"/>
  <c r="O91" i="4"/>
  <c r="Q91" i="4" s="1"/>
  <c r="O90" i="4"/>
  <c r="Q90" i="4" s="1"/>
  <c r="O89" i="4"/>
  <c r="Q89" i="4" s="1"/>
  <c r="O88" i="4"/>
  <c r="Q88" i="4" s="1"/>
  <c r="O87" i="4"/>
  <c r="Q87" i="4" s="1"/>
  <c r="O86" i="4"/>
  <c r="Q86" i="4" s="1"/>
  <c r="O85" i="4"/>
  <c r="Q85" i="4" s="1"/>
  <c r="O84" i="4"/>
  <c r="Q84" i="4" s="1"/>
  <c r="O83" i="4"/>
  <c r="Q83" i="4" s="1"/>
  <c r="D83" i="4"/>
  <c r="D83" i="14" s="1"/>
  <c r="O82" i="4"/>
  <c r="Q82" i="4" s="1"/>
  <c r="O81" i="4"/>
  <c r="Q81" i="4" s="1"/>
  <c r="O80" i="4"/>
  <c r="Q80" i="4" s="1"/>
  <c r="O79" i="4"/>
  <c r="Q79" i="4" s="1"/>
  <c r="O78" i="4"/>
  <c r="Q78" i="4" s="1"/>
  <c r="A78" i="4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O77" i="4"/>
  <c r="Q77" i="4" s="1"/>
  <c r="O74" i="4"/>
  <c r="Q74" i="4" s="1"/>
  <c r="O73" i="4"/>
  <c r="Q73" i="4" s="1"/>
  <c r="O72" i="4"/>
  <c r="Q72" i="4" s="1"/>
  <c r="O71" i="4"/>
  <c r="Q71" i="4" s="1"/>
  <c r="O70" i="4"/>
  <c r="Q70" i="4" s="1"/>
  <c r="O69" i="4"/>
  <c r="Q69" i="4" s="1"/>
  <c r="O68" i="4"/>
  <c r="Q68" i="4" s="1"/>
  <c r="A68" i="4"/>
  <c r="A69" i="4" s="1"/>
  <c r="A70" i="4" s="1"/>
  <c r="A71" i="4" s="1"/>
  <c r="A72" i="4" s="1"/>
  <c r="A73" i="4" s="1"/>
  <c r="A74" i="4" s="1"/>
  <c r="O67" i="4"/>
  <c r="Q67" i="4" s="1"/>
  <c r="Q66" i="4"/>
  <c r="D65" i="4"/>
  <c r="O64" i="4"/>
  <c r="Q64" i="4" s="1"/>
  <c r="O63" i="4"/>
  <c r="Q63" i="4" s="1"/>
  <c r="O62" i="4"/>
  <c r="Q62" i="4" s="1"/>
  <c r="Q61" i="4"/>
  <c r="O61" i="4"/>
  <c r="O60" i="4"/>
  <c r="Q60" i="4" s="1"/>
  <c r="O59" i="4"/>
  <c r="Q59" i="4" s="1"/>
  <c r="O58" i="4"/>
  <c r="Q58" i="4" s="1"/>
  <c r="O57" i="4"/>
  <c r="Q57" i="4" s="1"/>
  <c r="O56" i="4"/>
  <c r="Q56" i="4" s="1"/>
  <c r="Q55" i="4"/>
  <c r="O55" i="4"/>
  <c r="O54" i="4"/>
  <c r="Q54" i="4" s="1"/>
  <c r="O53" i="4"/>
  <c r="Q53" i="4" s="1"/>
  <c r="O52" i="4"/>
  <c r="Q52" i="4" s="1"/>
  <c r="O51" i="4"/>
  <c r="Q51" i="4" s="1"/>
  <c r="O50" i="4"/>
  <c r="Q50" i="4" s="1"/>
  <c r="O49" i="4"/>
  <c r="Q49" i="4" s="1"/>
  <c r="O48" i="4"/>
  <c r="Q48" i="4" s="1"/>
  <c r="Q47" i="4"/>
  <c r="O47" i="4"/>
  <c r="O46" i="4"/>
  <c r="Q46" i="4" s="1"/>
  <c r="O45" i="4"/>
  <c r="Q45" i="4" s="1"/>
  <c r="O44" i="4"/>
  <c r="Q44" i="4" s="1"/>
  <c r="O43" i="4"/>
  <c r="Q43" i="4" s="1"/>
  <c r="O42" i="4"/>
  <c r="Q42" i="4" s="1"/>
  <c r="O41" i="4"/>
  <c r="Q41" i="4" s="1"/>
  <c r="O40" i="4"/>
  <c r="Q40" i="4" s="1"/>
  <c r="O39" i="4"/>
  <c r="Q39" i="4" s="1"/>
  <c r="O38" i="4"/>
  <c r="Q38" i="4" s="1"/>
  <c r="O37" i="4"/>
  <c r="Q37" i="4" s="1"/>
  <c r="O36" i="4"/>
  <c r="Q36" i="4" s="1"/>
  <c r="O35" i="4"/>
  <c r="Q35" i="4" s="1"/>
  <c r="O34" i="4"/>
  <c r="Q34" i="4" s="1"/>
  <c r="O33" i="4"/>
  <c r="Q33" i="4" s="1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O32" i="4"/>
  <c r="Q32" i="4" s="1"/>
  <c r="Q31" i="4"/>
  <c r="D30" i="4"/>
  <c r="Q29" i="4"/>
  <c r="O29" i="4"/>
  <c r="O28" i="4"/>
  <c r="Q28" i="4" s="1"/>
  <c r="O27" i="4"/>
  <c r="Q27" i="4" s="1"/>
  <c r="O26" i="4"/>
  <c r="Q26" i="4" s="1"/>
  <c r="O25" i="4"/>
  <c r="Q25" i="4" s="1"/>
  <c r="O24" i="4"/>
  <c r="Q24" i="4" s="1"/>
  <c r="O23" i="4"/>
  <c r="Q23" i="4" s="1"/>
  <c r="A23" i="4"/>
  <c r="A24" i="4" s="1"/>
  <c r="A25" i="4" s="1"/>
  <c r="A26" i="4" s="1"/>
  <c r="A27" i="4" s="1"/>
  <c r="A28" i="4" s="1"/>
  <c r="A29" i="4" s="1"/>
  <c r="O22" i="4"/>
  <c r="Q22" i="4" s="1"/>
  <c r="O21" i="4"/>
  <c r="Q21" i="4" s="1"/>
  <c r="O18" i="4"/>
  <c r="Q18" i="4" s="1"/>
  <c r="O17" i="4"/>
  <c r="Q17" i="4" s="1"/>
  <c r="O16" i="4"/>
  <c r="Q16" i="4" s="1"/>
  <c r="Q15" i="4"/>
  <c r="O15" i="4"/>
  <c r="O14" i="4"/>
  <c r="Q14" i="4" s="1"/>
  <c r="O13" i="4"/>
  <c r="Q13" i="4" s="1"/>
  <c r="O12" i="4"/>
  <c r="Q12" i="4" s="1"/>
  <c r="O11" i="4"/>
  <c r="Q11" i="4" s="1"/>
  <c r="O10" i="4"/>
  <c r="Q10" i="4" s="1"/>
  <c r="A10" i="4"/>
  <c r="A11" i="4" s="1"/>
  <c r="A12" i="4" s="1"/>
  <c r="A13" i="4" s="1"/>
  <c r="A14" i="4" s="1"/>
  <c r="A15" i="4" s="1"/>
  <c r="A16" i="4" s="1"/>
  <c r="A17" i="4" s="1"/>
  <c r="A18" i="4" s="1"/>
  <c r="O9" i="4"/>
  <c r="Q9" i="4" s="1"/>
  <c r="O112" i="3"/>
  <c r="Q112" i="3" s="1"/>
  <c r="Q111" i="3"/>
  <c r="O111" i="3"/>
  <c r="O110" i="3"/>
  <c r="Q110" i="3" s="1"/>
  <c r="O109" i="3"/>
  <c r="Q109" i="3" s="1"/>
  <c r="A109" i="3"/>
  <c r="A110" i="3" s="1"/>
  <c r="A111" i="3" s="1"/>
  <c r="A112" i="3" s="1"/>
  <c r="O108" i="3"/>
  <c r="Q108" i="3" s="1"/>
  <c r="O106" i="3"/>
  <c r="Q106" i="3" s="1"/>
  <c r="O105" i="3"/>
  <c r="Q105" i="3" s="1"/>
  <c r="O104" i="3"/>
  <c r="Q104" i="3" s="1"/>
  <c r="O103" i="3"/>
  <c r="Q103" i="3" s="1"/>
  <c r="O102" i="3"/>
  <c r="Q102" i="3" s="1"/>
  <c r="O101" i="3"/>
  <c r="Q101" i="3" s="1"/>
  <c r="A101" i="3"/>
  <c r="A102" i="3" s="1"/>
  <c r="A103" i="3" s="1"/>
  <c r="A104" i="3" s="1"/>
  <c r="A105" i="3" s="1"/>
  <c r="A106" i="3" s="1"/>
  <c r="O100" i="3"/>
  <c r="Q100" i="3" s="1"/>
  <c r="O98" i="3"/>
  <c r="Q98" i="3" s="1"/>
  <c r="O97" i="3"/>
  <c r="Q97" i="3" s="1"/>
  <c r="O96" i="3"/>
  <c r="Q96" i="3" s="1"/>
  <c r="O95" i="3"/>
  <c r="Q95" i="3" s="1"/>
  <c r="O94" i="3"/>
  <c r="Q94" i="3" s="1"/>
  <c r="O93" i="3"/>
  <c r="Q93" i="3" s="1"/>
  <c r="O92" i="3"/>
  <c r="Q92" i="3" s="1"/>
  <c r="A92" i="3"/>
  <c r="A93" i="3" s="1"/>
  <c r="A94" i="3" s="1"/>
  <c r="A95" i="3" s="1"/>
  <c r="A96" i="3" s="1"/>
  <c r="A97" i="3" s="1"/>
  <c r="A98" i="3" s="1"/>
  <c r="O91" i="3"/>
  <c r="Q91" i="3" s="1"/>
  <c r="O89" i="3"/>
  <c r="Q89" i="3" s="1"/>
  <c r="O88" i="3"/>
  <c r="Q88" i="3" s="1"/>
  <c r="O87" i="3"/>
  <c r="Q87" i="3" s="1"/>
  <c r="O86" i="3"/>
  <c r="Q86" i="3" s="1"/>
  <c r="O85" i="3"/>
  <c r="Q85" i="3" s="1"/>
  <c r="O84" i="3"/>
  <c r="Q84" i="3" s="1"/>
  <c r="O83" i="3"/>
  <c r="Q83" i="3" s="1"/>
  <c r="O82" i="3"/>
  <c r="Q82" i="3" s="1"/>
  <c r="O81" i="3"/>
  <c r="Q81" i="3" s="1"/>
  <c r="O80" i="3"/>
  <c r="Q80" i="3" s="1"/>
  <c r="O79" i="3"/>
  <c r="Q79" i="3" s="1"/>
  <c r="O78" i="3"/>
  <c r="Q78" i="3" s="1"/>
  <c r="O77" i="3"/>
  <c r="Q77" i="3" s="1"/>
  <c r="O76" i="3"/>
  <c r="Q76" i="3" s="1"/>
  <c r="O75" i="3"/>
  <c r="Q75" i="3" s="1"/>
  <c r="O74" i="3"/>
  <c r="Q74" i="3" s="1"/>
  <c r="O73" i="3"/>
  <c r="Q73" i="3" s="1"/>
  <c r="O72" i="3"/>
  <c r="Q72" i="3" s="1"/>
  <c r="O71" i="3"/>
  <c r="Q71" i="3" s="1"/>
  <c r="O70" i="3"/>
  <c r="Q70" i="3" s="1"/>
  <c r="O69" i="3"/>
  <c r="Q69" i="3" s="1"/>
  <c r="O68" i="3"/>
  <c r="Q68" i="3" s="1"/>
  <c r="O67" i="3"/>
  <c r="Q67" i="3" s="1"/>
  <c r="O66" i="3"/>
  <c r="Q66" i="3" s="1"/>
  <c r="O65" i="3"/>
  <c r="Q65" i="3" s="1"/>
  <c r="O64" i="3"/>
  <c r="Q64" i="3" s="1"/>
  <c r="O63" i="3"/>
  <c r="Q63" i="3" s="1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O62" i="3"/>
  <c r="Q62" i="3" s="1"/>
  <c r="O60" i="3"/>
  <c r="Q60" i="3" s="1"/>
  <c r="O59" i="3"/>
  <c r="Q59" i="3" s="1"/>
  <c r="O58" i="3"/>
  <c r="Q58" i="3" s="1"/>
  <c r="O57" i="3"/>
  <c r="Q57" i="3" s="1"/>
  <c r="O56" i="3"/>
  <c r="Q56" i="3" s="1"/>
  <c r="O55" i="3"/>
  <c r="Q55" i="3" s="1"/>
  <c r="O54" i="3"/>
  <c r="Q54" i="3" s="1"/>
  <c r="A54" i="3"/>
  <c r="A55" i="3" s="1"/>
  <c r="A56" i="3" s="1"/>
  <c r="A57" i="3" s="1"/>
  <c r="A58" i="3" s="1"/>
  <c r="A59" i="3" s="1"/>
  <c r="A60" i="3" s="1"/>
  <c r="O53" i="3"/>
  <c r="Q53" i="3" s="1"/>
  <c r="Q52" i="3"/>
  <c r="O51" i="3"/>
  <c r="Q51" i="3" s="1"/>
  <c r="O50" i="3"/>
  <c r="Q50" i="3" s="1"/>
  <c r="O49" i="3"/>
  <c r="Q49" i="3" s="1"/>
  <c r="O48" i="3"/>
  <c r="Q48" i="3" s="1"/>
  <c r="O47" i="3"/>
  <c r="Q47" i="3" s="1"/>
  <c r="O46" i="3"/>
  <c r="Q46" i="3" s="1"/>
  <c r="O45" i="3"/>
  <c r="Q45" i="3" s="1"/>
  <c r="O44" i="3"/>
  <c r="Q44" i="3" s="1"/>
  <c r="O43" i="3"/>
  <c r="Q43" i="3" s="1"/>
  <c r="O42" i="3"/>
  <c r="Q42" i="3" s="1"/>
  <c r="O41" i="3"/>
  <c r="Q41" i="3" s="1"/>
  <c r="O40" i="3"/>
  <c r="Q40" i="3" s="1"/>
  <c r="O39" i="3"/>
  <c r="Q39" i="3" s="1"/>
  <c r="O38" i="3"/>
  <c r="Q38" i="3" s="1"/>
  <c r="O37" i="3"/>
  <c r="Q37" i="3" s="1"/>
  <c r="O36" i="3"/>
  <c r="Q36" i="3" s="1"/>
  <c r="O35" i="3"/>
  <c r="Q35" i="3" s="1"/>
  <c r="O34" i="3"/>
  <c r="Q34" i="3" s="1"/>
  <c r="O33" i="3"/>
  <c r="Q33" i="3" s="1"/>
  <c r="O32" i="3"/>
  <c r="Q32" i="3" s="1"/>
  <c r="O31" i="3"/>
  <c r="Q31" i="3" s="1"/>
  <c r="O30" i="3"/>
  <c r="Q30" i="3" s="1"/>
  <c r="O29" i="3"/>
  <c r="Q29" i="3" s="1"/>
  <c r="O28" i="3"/>
  <c r="Q28" i="3" s="1"/>
  <c r="O27" i="3"/>
  <c r="Q27" i="3" s="1"/>
  <c r="O26" i="3"/>
  <c r="Q26" i="3" s="1"/>
  <c r="O25" i="3"/>
  <c r="Q25" i="3" s="1"/>
  <c r="O24" i="3"/>
  <c r="Q24" i="3" s="1"/>
  <c r="O23" i="3"/>
  <c r="Q23" i="3" s="1"/>
  <c r="O22" i="3"/>
  <c r="Q22" i="3" s="1"/>
  <c r="O21" i="3"/>
  <c r="Q21" i="3" s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O20" i="3"/>
  <c r="Q20" i="3" s="1"/>
  <c r="A20" i="3"/>
  <c r="O19" i="3"/>
  <c r="Q19" i="3" s="1"/>
  <c r="Q18" i="3"/>
  <c r="O17" i="3"/>
  <c r="Q17" i="3" s="1"/>
  <c r="O16" i="3"/>
  <c r="Q16" i="3" s="1"/>
  <c r="O15" i="3"/>
  <c r="Q15" i="3" s="1"/>
  <c r="O14" i="3"/>
  <c r="Q14" i="3" s="1"/>
  <c r="O13" i="3"/>
  <c r="Q13" i="3" s="1"/>
  <c r="O12" i="3"/>
  <c r="Q12" i="3" s="1"/>
  <c r="O11" i="3"/>
  <c r="Q11" i="3" s="1"/>
  <c r="A11" i="3"/>
  <c r="A12" i="3" s="1"/>
  <c r="A13" i="3" s="1"/>
  <c r="A14" i="3" s="1"/>
  <c r="A15" i="3" s="1"/>
  <c r="A16" i="3" s="1"/>
  <c r="A17" i="3" s="1"/>
  <c r="O10" i="3"/>
  <c r="Q10" i="3" s="1"/>
  <c r="O9" i="3"/>
  <c r="Q9" i="3" s="1"/>
  <c r="O154" i="2"/>
  <c r="Q154" i="2" s="1"/>
  <c r="H154" i="2"/>
  <c r="O153" i="2"/>
  <c r="Q153" i="2" s="1"/>
  <c r="H153" i="2"/>
  <c r="G153" i="2"/>
  <c r="O152" i="2"/>
  <c r="Q152" i="2" s="1"/>
  <c r="L151" i="2"/>
  <c r="K151" i="2"/>
  <c r="O151" i="2" s="1"/>
  <c r="Q151" i="2" s="1"/>
  <c r="L150" i="2"/>
  <c r="K150" i="2"/>
  <c r="L149" i="2"/>
  <c r="K149" i="2"/>
  <c r="L148" i="2"/>
  <c r="K148" i="2"/>
  <c r="L147" i="2"/>
  <c r="K147" i="2"/>
  <c r="O147" i="2" s="1"/>
  <c r="Q147" i="2" s="1"/>
  <c r="O146" i="2"/>
  <c r="Q146" i="2" s="1"/>
  <c r="L145" i="2"/>
  <c r="O145" i="2" s="1"/>
  <c r="Q145" i="2" s="1"/>
  <c r="K145" i="2"/>
  <c r="L144" i="2"/>
  <c r="K144" i="2"/>
  <c r="O143" i="2"/>
  <c r="Q143" i="2" s="1"/>
  <c r="O142" i="2"/>
  <c r="Q142" i="2" s="1"/>
  <c r="O141" i="2"/>
  <c r="Q141" i="2" s="1"/>
  <c r="O140" i="2"/>
  <c r="Q140" i="2" s="1"/>
  <c r="O139" i="2"/>
  <c r="Q139" i="2" s="1"/>
  <c r="O138" i="2"/>
  <c r="Q138" i="2" s="1"/>
  <c r="O137" i="2"/>
  <c r="Q137" i="2" s="1"/>
  <c r="K136" i="2"/>
  <c r="O136" i="2" s="1"/>
  <c r="Q136" i="2" s="1"/>
  <c r="L135" i="2"/>
  <c r="K135" i="2"/>
  <c r="L134" i="2"/>
  <c r="O134" i="2" s="1"/>
  <c r="Q134" i="2" s="1"/>
  <c r="K134" i="2"/>
  <c r="A134" i="2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L133" i="2"/>
  <c r="K133" i="2"/>
  <c r="O133" i="2" s="1"/>
  <c r="Q133" i="2" s="1"/>
  <c r="O130" i="2"/>
  <c r="Q130" i="2" s="1"/>
  <c r="O129" i="2"/>
  <c r="Q129" i="2" s="1"/>
  <c r="O128" i="2"/>
  <c r="Q128" i="2" s="1"/>
  <c r="O127" i="2"/>
  <c r="Q127" i="2" s="1"/>
  <c r="A127" i="2"/>
  <c r="A128" i="2" s="1"/>
  <c r="A129" i="2" s="1"/>
  <c r="A130" i="2" s="1"/>
  <c r="O126" i="2"/>
  <c r="Q126" i="2" s="1"/>
  <c r="D126" i="2"/>
  <c r="O123" i="2"/>
  <c r="Q123" i="2" s="1"/>
  <c r="O122" i="2"/>
  <c r="Q122" i="2" s="1"/>
  <c r="O121" i="2"/>
  <c r="Q121" i="2" s="1"/>
  <c r="O120" i="2"/>
  <c r="Q120" i="2" s="1"/>
  <c r="O119" i="2"/>
  <c r="Q119" i="2" s="1"/>
  <c r="O118" i="2"/>
  <c r="Q118" i="2" s="1"/>
  <c r="A118" i="2"/>
  <c r="A119" i="2" s="1"/>
  <c r="A120" i="2" s="1"/>
  <c r="A121" i="2" s="1"/>
  <c r="A122" i="2" s="1"/>
  <c r="A123" i="2" s="1"/>
  <c r="O117" i="2"/>
  <c r="Q117" i="2" s="1"/>
  <c r="O114" i="2"/>
  <c r="Q114" i="2" s="1"/>
  <c r="O113" i="2"/>
  <c r="Q113" i="2" s="1"/>
  <c r="O112" i="2"/>
  <c r="Q112" i="2" s="1"/>
  <c r="O111" i="2"/>
  <c r="Q111" i="2" s="1"/>
  <c r="O110" i="2"/>
  <c r="Q110" i="2" s="1"/>
  <c r="O109" i="2"/>
  <c r="Q109" i="2" s="1"/>
  <c r="O108" i="2"/>
  <c r="Q108" i="2" s="1"/>
  <c r="A108" i="2"/>
  <c r="A109" i="2" s="1"/>
  <c r="A110" i="2" s="1"/>
  <c r="A111" i="2" s="1"/>
  <c r="A112" i="2" s="1"/>
  <c r="A113" i="2" s="1"/>
  <c r="A114" i="2" s="1"/>
  <c r="O107" i="2"/>
  <c r="Q107" i="2" s="1"/>
  <c r="O104" i="2"/>
  <c r="Q104" i="2" s="1"/>
  <c r="O103" i="2"/>
  <c r="Q103" i="2" s="1"/>
  <c r="O102" i="2"/>
  <c r="Q102" i="2" s="1"/>
  <c r="O101" i="2"/>
  <c r="Q101" i="2" s="1"/>
  <c r="O100" i="2"/>
  <c r="Q100" i="2" s="1"/>
  <c r="O99" i="2"/>
  <c r="Q99" i="2" s="1"/>
  <c r="O98" i="2"/>
  <c r="Q98" i="2" s="1"/>
  <c r="O97" i="2"/>
  <c r="Q97" i="2" s="1"/>
  <c r="O96" i="2"/>
  <c r="Q96" i="2" s="1"/>
  <c r="O95" i="2"/>
  <c r="Q95" i="2" s="1"/>
  <c r="O94" i="2"/>
  <c r="Q94" i="2" s="1"/>
  <c r="O93" i="2"/>
  <c r="Q93" i="2" s="1"/>
  <c r="O92" i="2"/>
  <c r="Q92" i="2" s="1"/>
  <c r="O91" i="2"/>
  <c r="Q91" i="2" s="1"/>
  <c r="O90" i="2"/>
  <c r="Q90" i="2" s="1"/>
  <c r="O89" i="2"/>
  <c r="Q89" i="2" s="1"/>
  <c r="O88" i="2"/>
  <c r="Q88" i="2" s="1"/>
  <c r="O87" i="2"/>
  <c r="Q87" i="2" s="1"/>
  <c r="O86" i="2"/>
  <c r="Q86" i="2" s="1"/>
  <c r="O85" i="2"/>
  <c r="Q85" i="2" s="1"/>
  <c r="O84" i="2"/>
  <c r="Q84" i="2" s="1"/>
  <c r="O83" i="2"/>
  <c r="Q83" i="2" s="1"/>
  <c r="O82" i="2"/>
  <c r="Q82" i="2" s="1"/>
  <c r="O81" i="2"/>
  <c r="Q81" i="2" s="1"/>
  <c r="O80" i="2"/>
  <c r="Q80" i="2" s="1"/>
  <c r="O79" i="2"/>
  <c r="Q79" i="2" s="1"/>
  <c r="O78" i="2"/>
  <c r="Q78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O77" i="2"/>
  <c r="Q77" i="2" s="1"/>
  <c r="O74" i="2"/>
  <c r="Q74" i="2" s="1"/>
  <c r="O73" i="2"/>
  <c r="Q73" i="2" s="1"/>
  <c r="O72" i="2"/>
  <c r="Q72" i="2" s="1"/>
  <c r="O71" i="2"/>
  <c r="Q71" i="2" s="1"/>
  <c r="O70" i="2"/>
  <c r="Q70" i="2" s="1"/>
  <c r="O69" i="2"/>
  <c r="Q69" i="2" s="1"/>
  <c r="O68" i="2"/>
  <c r="Q68" i="2" s="1"/>
  <c r="A68" i="2"/>
  <c r="A69" i="2" s="1"/>
  <c r="A70" i="2" s="1"/>
  <c r="A71" i="2" s="1"/>
  <c r="A72" i="2" s="1"/>
  <c r="A73" i="2" s="1"/>
  <c r="A74" i="2" s="1"/>
  <c r="O67" i="2"/>
  <c r="Q67" i="2" s="1"/>
  <c r="Q66" i="2"/>
  <c r="D65" i="2"/>
  <c r="O64" i="2"/>
  <c r="Q64" i="2" s="1"/>
  <c r="O63" i="2"/>
  <c r="Q63" i="2" s="1"/>
  <c r="O62" i="2"/>
  <c r="Q62" i="2" s="1"/>
  <c r="O61" i="2"/>
  <c r="Q61" i="2" s="1"/>
  <c r="O60" i="2"/>
  <c r="Q60" i="2" s="1"/>
  <c r="O59" i="2"/>
  <c r="Q59" i="2" s="1"/>
  <c r="O58" i="2"/>
  <c r="Q58" i="2" s="1"/>
  <c r="Q57" i="2"/>
  <c r="O57" i="2"/>
  <c r="O56" i="2"/>
  <c r="Q56" i="2" s="1"/>
  <c r="O55" i="2"/>
  <c r="Q55" i="2" s="1"/>
  <c r="O54" i="2"/>
  <c r="Q54" i="2" s="1"/>
  <c r="O53" i="2"/>
  <c r="Q53" i="2" s="1"/>
  <c r="O52" i="2"/>
  <c r="Q52" i="2" s="1"/>
  <c r="Q51" i="2"/>
  <c r="O51" i="2"/>
  <c r="O50" i="2"/>
  <c r="Q50" i="2" s="1"/>
  <c r="O49" i="2"/>
  <c r="Q49" i="2" s="1"/>
  <c r="O48" i="2"/>
  <c r="Q48" i="2" s="1"/>
  <c r="O47" i="2"/>
  <c r="Q47" i="2" s="1"/>
  <c r="O46" i="2"/>
  <c r="Q46" i="2" s="1"/>
  <c r="O45" i="2"/>
  <c r="Q45" i="2" s="1"/>
  <c r="O44" i="2"/>
  <c r="Q44" i="2" s="1"/>
  <c r="O43" i="2"/>
  <c r="Q43" i="2" s="1"/>
  <c r="O42" i="2"/>
  <c r="Q42" i="2" s="1"/>
  <c r="Q41" i="2"/>
  <c r="O41" i="2"/>
  <c r="O40" i="2"/>
  <c r="Q40" i="2" s="1"/>
  <c r="Q39" i="2"/>
  <c r="O39" i="2"/>
  <c r="O38" i="2"/>
  <c r="Q38" i="2" s="1"/>
  <c r="O37" i="2"/>
  <c r="Q37" i="2" s="1"/>
  <c r="O36" i="2"/>
  <c r="Q36" i="2" s="1"/>
  <c r="Q35" i="2"/>
  <c r="O35" i="2"/>
  <c r="O34" i="2"/>
  <c r="Q34" i="2" s="1"/>
  <c r="Q33" i="2"/>
  <c r="O33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O32" i="2"/>
  <c r="Q32" i="2" s="1"/>
  <c r="Q31" i="2"/>
  <c r="Q29" i="2"/>
  <c r="O29" i="2"/>
  <c r="Q28" i="2"/>
  <c r="O28" i="2"/>
  <c r="O27" i="2"/>
  <c r="Q27" i="2" s="1"/>
  <c r="Q26" i="2"/>
  <c r="O26" i="2"/>
  <c r="O25" i="2"/>
  <c r="Q25" i="2" s="1"/>
  <c r="O24" i="2"/>
  <c r="Q24" i="2" s="1"/>
  <c r="O23" i="2"/>
  <c r="Q23" i="2" s="1"/>
  <c r="A23" i="2"/>
  <c r="A24" i="2" s="1"/>
  <c r="A25" i="2" s="1"/>
  <c r="A26" i="2" s="1"/>
  <c r="A27" i="2" s="1"/>
  <c r="A28" i="2" s="1"/>
  <c r="A29" i="2" s="1"/>
  <c r="Q22" i="2"/>
  <c r="O22" i="2"/>
  <c r="D22" i="2"/>
  <c r="D30" i="2" s="1"/>
  <c r="Q21" i="2"/>
  <c r="O21" i="2"/>
  <c r="O18" i="2"/>
  <c r="Q18" i="2" s="1"/>
  <c r="O17" i="2"/>
  <c r="Q17" i="2" s="1"/>
  <c r="O16" i="2"/>
  <c r="Q16" i="2" s="1"/>
  <c r="O15" i="2"/>
  <c r="Q15" i="2" s="1"/>
  <c r="O14" i="2"/>
  <c r="Q14" i="2" s="1"/>
  <c r="O13" i="2"/>
  <c r="Q13" i="2" s="1"/>
  <c r="Q12" i="2"/>
  <c r="O12" i="2"/>
  <c r="O11" i="2"/>
  <c r="Q11" i="2" s="1"/>
  <c r="O10" i="2"/>
  <c r="Q10" i="2" s="1"/>
  <c r="A10" i="2"/>
  <c r="A11" i="2" s="1"/>
  <c r="A12" i="2" s="1"/>
  <c r="A13" i="2" s="1"/>
  <c r="A14" i="2" s="1"/>
  <c r="A15" i="2" s="1"/>
  <c r="A16" i="2" s="1"/>
  <c r="A17" i="2" s="1"/>
  <c r="A18" i="2" s="1"/>
  <c r="O9" i="2"/>
  <c r="Q9" i="2" s="1"/>
  <c r="O150" i="2" l="1"/>
  <c r="Q150" i="2" s="1"/>
  <c r="O133" i="4"/>
  <c r="Q133" i="4" s="1"/>
  <c r="D128" i="14"/>
  <c r="O144" i="2"/>
  <c r="Q144" i="2" s="1"/>
  <c r="O135" i="4"/>
  <c r="Q135" i="4" s="1"/>
  <c r="O148" i="4"/>
  <c r="Q148" i="4" s="1"/>
  <c r="O134" i="4"/>
  <c r="Q134" i="4" s="1"/>
  <c r="O135" i="2"/>
  <c r="Q135" i="2" s="1"/>
  <c r="O149" i="2"/>
  <c r="Q149" i="2" s="1"/>
  <c r="O148" i="2"/>
  <c r="Q148" i="2" s="1"/>
  <c r="O149" i="4"/>
  <c r="Q149" i="4" s="1"/>
  <c r="Y9" i="12"/>
  <c r="X20" i="12"/>
  <c r="AM20" i="12" s="1"/>
  <c r="AM29" i="12" s="1"/>
  <c r="Y20" i="12"/>
  <c r="AN20" i="12" s="1"/>
  <c r="AN29" i="12" s="1"/>
  <c r="J11" i="13"/>
  <c r="J33" i="13"/>
  <c r="AN33" i="13" s="1"/>
  <c r="AN40" i="13" s="1"/>
  <c r="L33" i="13"/>
  <c r="AP33" i="13" s="1"/>
  <c r="O12" i="13"/>
  <c r="O34" i="13"/>
  <c r="Q34" i="13"/>
  <c r="Q40" i="13" s="1"/>
  <c r="AP34" i="13"/>
  <c r="AD14" i="13"/>
  <c r="AD58" i="13" s="1"/>
  <c r="AD36" i="13"/>
  <c r="AF36" i="13"/>
  <c r="AP36" i="13" s="1"/>
  <c r="AD15" i="13"/>
  <c r="AD37" i="13"/>
  <c r="AF37" i="13"/>
  <c r="AP37" i="13"/>
  <c r="J55" i="13"/>
  <c r="L55" i="13"/>
  <c r="AP55" i="13"/>
  <c r="O56" i="13"/>
  <c r="Q56" i="13"/>
  <c r="AP56" i="13"/>
  <c r="AD59" i="13"/>
  <c r="AF59" i="13"/>
  <c r="AP59" i="13" s="1"/>
  <c r="J44" i="13"/>
  <c r="J51" i="13" s="1"/>
  <c r="O45" i="13"/>
  <c r="Q45" i="13" s="1"/>
  <c r="AD47" i="13"/>
  <c r="AF47" i="13"/>
  <c r="AP47" i="13"/>
  <c r="AD48" i="13"/>
  <c r="AN48" i="13" s="1"/>
  <c r="AF48" i="13"/>
  <c r="AP48" i="13"/>
  <c r="AN34" i="13"/>
  <c r="AN36" i="13"/>
  <c r="AN37" i="13"/>
  <c r="AN47" i="13"/>
  <c r="AN55" i="13"/>
  <c r="AN56" i="13"/>
  <c r="AN59" i="13"/>
  <c r="L11" i="13"/>
  <c r="AP11" i="13"/>
  <c r="AP18" i="13" s="1"/>
  <c r="Q12" i="13"/>
  <c r="AP12" i="13"/>
  <c r="AF14" i="13"/>
  <c r="AP14" i="13"/>
  <c r="AF15" i="13"/>
  <c r="AP15" i="13" s="1"/>
  <c r="AD25" i="13"/>
  <c r="AF25" i="13" s="1"/>
  <c r="AA9" i="12"/>
  <c r="AA18" i="12" s="1"/>
  <c r="AP9" i="12"/>
  <c r="AP18" i="12" s="1"/>
  <c r="T15" i="12"/>
  <c r="V15" i="12"/>
  <c r="AP15" i="12"/>
  <c r="J22" i="13"/>
  <c r="J29" i="13" s="1"/>
  <c r="O23" i="13"/>
  <c r="Q23" i="13" s="1"/>
  <c r="AD26" i="13"/>
  <c r="AN26" i="13" s="1"/>
  <c r="AF26" i="13"/>
  <c r="AP26" i="13"/>
  <c r="AN23" i="13"/>
  <c r="L62" i="13"/>
  <c r="AF87" i="13"/>
  <c r="J40" i="13"/>
  <c r="Q62" i="13"/>
  <c r="AN9" i="12"/>
  <c r="AN15" i="12"/>
  <c r="AN18" i="12"/>
  <c r="L40" i="13"/>
  <c r="AN11" i="13"/>
  <c r="AN18" i="13" s="1"/>
  <c r="AN12" i="13"/>
  <c r="AN14" i="13"/>
  <c r="AN15" i="13"/>
  <c r="Y53" i="12"/>
  <c r="AA53" i="12" s="1"/>
  <c r="AD53" i="12"/>
  <c r="AF53" i="12" s="1"/>
  <c r="AF81" i="12" s="1"/>
  <c r="AN53" i="12"/>
  <c r="J62" i="13"/>
  <c r="O51" i="13"/>
  <c r="O62" i="13"/>
  <c r="L18" i="13"/>
  <c r="O40" i="13"/>
  <c r="Q18" i="13"/>
  <c r="V18" i="12"/>
  <c r="V76" i="12"/>
  <c r="J18" i="13"/>
  <c r="Y18" i="12"/>
  <c r="AR9" i="12"/>
  <c r="O18" i="13"/>
  <c r="T18" i="12"/>
  <c r="AP45" i="13" l="1"/>
  <c r="Q51" i="13"/>
  <c r="AP25" i="13"/>
  <c r="AF58" i="13"/>
  <c r="AP58" i="13" s="1"/>
  <c r="AP62" i="13" s="1"/>
  <c r="AN58" i="13"/>
  <c r="AN62" i="13" s="1"/>
  <c r="AA71" i="12"/>
  <c r="AP53" i="12"/>
  <c r="Q29" i="13"/>
  <c r="AP23" i="13"/>
  <c r="Q84" i="13"/>
  <c r="AP40" i="13"/>
  <c r="Y29" i="12"/>
  <c r="AN22" i="13"/>
  <c r="AN29" i="13" s="1"/>
  <c r="AN45" i="13"/>
  <c r="L22" i="13"/>
  <c r="AN44" i="13"/>
  <c r="AN51" i="13" s="1"/>
  <c r="L44" i="13"/>
  <c r="AA20" i="12"/>
  <c r="X31" i="12"/>
  <c r="X29" i="12"/>
  <c r="O29" i="13"/>
  <c r="AN25" i="13"/>
  <c r="AP51" i="13" l="1"/>
  <c r="AM31" i="12"/>
  <c r="AM40" i="12" s="1"/>
  <c r="X40" i="12"/>
  <c r="Y31" i="12"/>
  <c r="AF86" i="13"/>
  <c r="AA29" i="12"/>
  <c r="AP20" i="12"/>
  <c r="AP29" i="12" s="1"/>
  <c r="L29" i="13"/>
  <c r="AP22" i="13"/>
  <c r="AP29" i="13" s="1"/>
  <c r="L83" i="13"/>
  <c r="L51" i="13"/>
  <c r="AP44" i="13"/>
  <c r="Y40" i="12" l="1"/>
  <c r="AA31" i="12"/>
  <c r="AN31" i="12"/>
  <c r="AN40" i="12" s="1"/>
  <c r="X42" i="12"/>
  <c r="Y42" i="12" l="1"/>
  <c r="AM42" i="12"/>
  <c r="AM51" i="12" s="1"/>
  <c r="X51" i="12"/>
  <c r="AA40" i="12"/>
  <c r="AP31" i="12"/>
  <c r="AP40" i="12" s="1"/>
  <c r="AN42" i="12" l="1"/>
  <c r="AN51" i="12" s="1"/>
  <c r="AA42" i="12"/>
  <c r="Y51" i="12"/>
  <c r="AA51" i="12" l="1"/>
  <c r="AP42" i="12"/>
  <c r="AP51" i="12" s="1"/>
</calcChain>
</file>

<file path=xl/sharedStrings.xml><?xml version="1.0" encoding="utf-8"?>
<sst xmlns="http://schemas.openxmlformats.org/spreadsheetml/2006/main" count="2924" uniqueCount="443">
  <si>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</si>
  <si>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</si>
  <si>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</si>
  <si>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</si>
  <si>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 xml:space="preserve">Contractor Name-shukla construction </t>
  </si>
  <si>
    <t>MONTH:</t>
  </si>
  <si>
    <t>Block:</t>
  </si>
  <si>
    <t>MANGRAURA</t>
  </si>
  <si>
    <t>ABC Limited</t>
  </si>
  <si>
    <t>BILL NO:</t>
  </si>
  <si>
    <t>GP:</t>
  </si>
  <si>
    <t>LAULI</t>
  </si>
  <si>
    <t>Sl NO</t>
  </si>
  <si>
    <t>Description</t>
  </si>
  <si>
    <t>Units</t>
  </si>
  <si>
    <t xml:space="preserve">Balance Qty </t>
  </si>
  <si>
    <t>SAP Entry</t>
  </si>
  <si>
    <t>Remarks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</si>
  <si>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</si>
  <si>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</si>
  <si>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</si>
  <si>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</si>
  <si>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</si>
  <si>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</si>
  <si>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</si>
  <si>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</si>
  <si>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</si>
  <si>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</si>
  <si>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</si>
  <si>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</si>
  <si>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</si>
  <si>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</si>
  <si>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</si>
  <si>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</si>
  <si>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</si>
  <si>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</si>
  <si>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</si>
  <si>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</si>
  <si>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</si>
  <si>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</si>
  <si>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</si>
  <si>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</si>
  <si>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</si>
  <si>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</si>
  <si>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</si>
  <si>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</si>
  <si>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</si>
  <si>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</si>
  <si>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</si>
  <si>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</si>
  <si>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</si>
  <si>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</si>
  <si>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</si>
  <si>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</si>
  <si>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</si>
  <si>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</si>
  <si>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</si>
  <si>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</si>
  <si>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</si>
  <si>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</si>
  <si>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</si>
  <si>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</si>
  <si>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</si>
  <si>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</si>
  <si>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</si>
  <si>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</si>
  <si>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</si>
  <si>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</si>
  <si>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</si>
  <si>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</si>
  <si>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</si>
  <si>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</si>
  <si>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</si>
  <si>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</si>
  <si>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</si>
  <si>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</si>
  <si>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</si>
  <si>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</si>
  <si>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</si>
  <si>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</si>
  <si>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</si>
  <si>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</si>
  <si>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</si>
  <si>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</si>
  <si>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</si>
  <si>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</si>
  <si>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</si>
  <si>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</si>
  <si>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</si>
  <si>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</si>
  <si>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</si>
  <si>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</si>
  <si>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</si>
  <si>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</si>
  <si>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</si>
  <si>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</si>
  <si>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</si>
  <si>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</si>
  <si>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</si>
  <si>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</si>
  <si>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</si>
  <si>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</si>
  <si>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</si>
  <si>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</si>
  <si>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</si>
  <si>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</si>
  <si>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</si>
  <si>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</si>
  <si>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</si>
  <si>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</si>
  <si>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</si>
  <si>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</si>
  <si>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</si>
  <si>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</si>
  <si>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</si>
  <si>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</si>
  <si>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</si>
  <si>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</si>
  <si>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</si>
  <si>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</si>
  <si>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</si>
  <si>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</si>
  <si>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</si>
  <si>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</si>
  <si>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</si>
  <si>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</si>
  <si>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</si>
  <si>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</si>
  <si>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</si>
  <si>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</si>
  <si>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</si>
  <si>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</si>
  <si>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</si>
  <si>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</si>
  <si>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</si>
  <si>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</si>
  <si>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</si>
  <si>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</si>
  <si>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</si>
  <si>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</si>
  <si>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</si>
  <si>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</si>
  <si>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</si>
  <si>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</si>
  <si>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</si>
  <si>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</si>
  <si>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</si>
  <si>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</si>
  <si>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</si>
  <si>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</si>
  <si>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</si>
  <si>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</si>
  <si>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</si>
  <si>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</si>
  <si>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</si>
  <si>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</si>
  <si>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</si>
  <si>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</si>
  <si>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</si>
  <si>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</si>
  <si>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</si>
  <si>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</si>
  <si>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</si>
  <si>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</si>
  <si>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</si>
  <si>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</si>
  <si>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</si>
  <si>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</si>
  <si>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</si>
  <si>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</si>
  <si>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</si>
  <si>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</si>
  <si>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</si>
  <si>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</si>
  <si>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</si>
  <si>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</si>
  <si>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</si>
  <si>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</si>
  <si>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Contractor Name-SHUKLA CONSTRUCTION</t>
  </si>
  <si>
    <t>lauli</t>
  </si>
  <si>
    <t>Consumption Details  (Node/Junction)</t>
  </si>
  <si>
    <t>Total Consumed upto Date</t>
  </si>
  <si>
    <t>J127,J138,J132,J83,J5,J70,J65,J61,J53,J81,J98,J118,J126,J100,J120,J115,J140,J108,J111,J122,J86,J82,J119,J88,J249,J288,J289,J295,J196,J173,J150,J157,J166,J171,J199,J201,J222,J240,J224,J225</t>
  </si>
  <si>
    <t>J12,149,152A,</t>
  </si>
  <si>
    <t>j40,197</t>
  </si>
  <si>
    <t>j265,253,136,190</t>
  </si>
  <si>
    <t>J96,J90,J175,J267</t>
  </si>
  <si>
    <t>j56,67,55,24,</t>
  </si>
  <si>
    <t>J136,J265,J253</t>
  </si>
  <si>
    <t>j40,197,197a,40a</t>
  </si>
  <si>
    <t>j136,253,253a,190</t>
  </si>
  <si>
    <t>j190</t>
  </si>
  <si>
    <t>j43,43a,90,96,</t>
  </si>
  <si>
    <t>j175,267,267a,</t>
  </si>
  <si>
    <t>j67,55,</t>
  </si>
  <si>
    <t>j17,</t>
  </si>
  <si>
    <t>j24,67,</t>
  </si>
  <si>
    <t>HDPE-200MM,PN6,63MM Reducer PE100</t>
  </si>
  <si>
    <t>J127,J133,J124,J92,J137,J101,J91,J242,J188,J249,J170,J152,J187,J156,J143,J135,J198,J233,J227,J178,J239,J177,J217,J172,J189,J273,J180,J154,J162,J13,J28,J2,J11,J20,J6,J35</t>
  </si>
  <si>
    <t>PUREMANIKANTA</t>
  </si>
  <si>
    <t>shifted lauli</t>
  </si>
  <si>
    <t>puremanikanta</t>
  </si>
  <si>
    <t>J114,88,134,140,151,149,157,155,146,142,110,118,15,57,14,43,70,66,58,52,72,80,104,99,122,132,120,113,154,49,30,55,42,61,39,22,17,25,28,41,106,87,90,109,95,98,130,107,123,7</t>
  </si>
  <si>
    <t>FROM PERSANDA</t>
  </si>
  <si>
    <t>J148,73,75,76,79,77,36</t>
  </si>
  <si>
    <t>74,3,6,8</t>
  </si>
  <si>
    <t>j2,5,73,56</t>
  </si>
  <si>
    <t>73,75,76,148,36,115,115A,79,77</t>
  </si>
  <si>
    <t>6,8,3</t>
  </si>
  <si>
    <t>J3</t>
  </si>
  <si>
    <t>73,2,5,j2,5,73,56</t>
  </si>
  <si>
    <t>J73</t>
  </si>
  <si>
    <t>J56</t>
  </si>
  <si>
    <t>j29,13,16,65,68,44,111,86,126,83,147,143,123,23,19,153,84,94,128,135,145,7,131,150,144,156,152,117,112,93,100</t>
  </si>
  <si>
    <t>bhaidpur</t>
  </si>
  <si>
    <t>HDPE-110MM,PN75MM,ENLARGER,CLASS:PE101</t>
  </si>
  <si>
    <t>HDPE-90MM,PN6,75MM,ENLARGER,CLASS:PE101</t>
  </si>
  <si>
    <t>Contractor Name-RAMPRAV CONSTRUCTION</t>
  </si>
  <si>
    <t>j15,30,36,18,26,100,129,130,132,136,133,135,151,149,148,142,140,138,115,108,109,104,102,100,105,110,107,123,124,126,</t>
  </si>
  <si>
    <t>j137,134,13,j139,141,144,150,152,137,134,131,117,90,61,9,76,68,83,52,78,50,85,40,61,9,7,6,103,119,122,125,106,114,127,98,128</t>
  </si>
  <si>
    <t>baidpur</t>
  </si>
  <si>
    <t>Specials</t>
  </si>
  <si>
    <t>Specification</t>
  </si>
  <si>
    <t>Issue</t>
  </si>
  <si>
    <t>Laid</t>
  </si>
  <si>
    <t>Equal TEE</t>
  </si>
  <si>
    <t>63mm</t>
  </si>
  <si>
    <t>12367, 12369, 12357</t>
  </si>
  <si>
    <t>75mm</t>
  </si>
  <si>
    <t>90mm</t>
  </si>
  <si>
    <t>110mm</t>
  </si>
  <si>
    <t>125mm</t>
  </si>
  <si>
    <t>12368,</t>
  </si>
  <si>
    <t>140mm</t>
  </si>
  <si>
    <t>160mm</t>
  </si>
  <si>
    <t>200mm</t>
  </si>
  <si>
    <t>250mm</t>
  </si>
  <si>
    <t>63mm X 50mm</t>
  </si>
  <si>
    <t>75mm X 50mm</t>
  </si>
  <si>
    <t>90 mm X 50 mm</t>
  </si>
  <si>
    <t>110mm X 50mm</t>
  </si>
  <si>
    <t>125mm X 50mm</t>
  </si>
  <si>
    <t>140mm X 50mm</t>
  </si>
  <si>
    <t>160mm X 50mm</t>
  </si>
  <si>
    <t>75 mm X 63 mm</t>
  </si>
  <si>
    <t>90 mm X 63 mm</t>
  </si>
  <si>
    <t>90 mm X 75 mm</t>
  </si>
  <si>
    <t>110mm X 63 mm</t>
  </si>
  <si>
    <t>110mm X 75 mm</t>
  </si>
  <si>
    <t>110mm X 90 mm</t>
  </si>
  <si>
    <t>125mm X 63 mm</t>
  </si>
  <si>
    <t>125mm X75 mm</t>
  </si>
  <si>
    <t>125mm X90 mm</t>
  </si>
  <si>
    <t>125mm X 110mm</t>
  </si>
  <si>
    <t>140mm X 63 mm</t>
  </si>
  <si>
    <t>140mm X 75 mm</t>
  </si>
  <si>
    <t>140mm X 90 mm</t>
  </si>
  <si>
    <t>140mm X 110mm</t>
  </si>
  <si>
    <t>140mm X 125 mm</t>
  </si>
  <si>
    <t>160mm X 63 mm</t>
  </si>
  <si>
    <t>160mm X 75 mm</t>
  </si>
  <si>
    <t>160mm X 90 mm</t>
  </si>
  <si>
    <t>160mm X 110 mm</t>
  </si>
  <si>
    <t>160mm X 125 mm</t>
  </si>
  <si>
    <t>160mm X 140 mm</t>
  </si>
  <si>
    <t>200mm X 63 mm</t>
  </si>
  <si>
    <t>200mm X 75 mm</t>
  </si>
  <si>
    <t>200mm X 90 mm</t>
  </si>
  <si>
    <t>200mm X 110 mm</t>
  </si>
  <si>
    <t>200mm X 125 mm</t>
  </si>
  <si>
    <t>200mm X 140 mm</t>
  </si>
  <si>
    <t>200mm X 160 mm</t>
  </si>
  <si>
    <t>250mm X 63 mm</t>
  </si>
  <si>
    <t>250mm X 75 mm</t>
  </si>
  <si>
    <t>250mm X 90 mm</t>
  </si>
  <si>
    <t>250mm X 110 mm</t>
  </si>
  <si>
    <t>250mm X 140 mm</t>
  </si>
  <si>
    <t>250mm X 160 mm</t>
  </si>
  <si>
    <t>4-Way TEE</t>
  </si>
  <si>
    <t>Reducer</t>
  </si>
  <si>
    <t>75mm X 63 mm</t>
  </si>
  <si>
    <t>90mm X 63 mm</t>
  </si>
  <si>
    <t>12367, 12376, 12369</t>
  </si>
  <si>
    <t>90mm X 75 mm</t>
  </si>
  <si>
    <t>110 mm X 63 mm</t>
  </si>
  <si>
    <t>110 mm X 75 mm</t>
  </si>
  <si>
    <t>110 mm X 90 mm</t>
  </si>
  <si>
    <t>125 mm X 63 mm</t>
  </si>
  <si>
    <t>12368, 12376</t>
  </si>
  <si>
    <t>125 mm X 75 mm</t>
  </si>
  <si>
    <t>125 mm X 90 mm</t>
  </si>
  <si>
    <t>125 mm X 110 mm</t>
  </si>
  <si>
    <t>140mm X 125mm</t>
  </si>
  <si>
    <t>160mm X 110mm</t>
  </si>
  <si>
    <t>160mm X 125mm</t>
  </si>
  <si>
    <t>160mm X 140mm</t>
  </si>
  <si>
    <t>200mm X 63mm</t>
  </si>
  <si>
    <t>200mm X 75mm</t>
  </si>
  <si>
    <t>200mm X 90mm</t>
  </si>
  <si>
    <t>200mm X 110mm</t>
  </si>
  <si>
    <t>200mm X 125mm</t>
  </si>
  <si>
    <t>200mm X 140mm</t>
  </si>
  <si>
    <t>200mm X 160mm</t>
  </si>
  <si>
    <t>250mm X 63mm</t>
  </si>
  <si>
    <t>250mm X 75mm</t>
  </si>
  <si>
    <t>250mm X 110mm</t>
  </si>
  <si>
    <t>250mm X 140mm</t>
  </si>
  <si>
    <t>250mm X 160mm</t>
  </si>
  <si>
    <t>250mm X 200mm</t>
  </si>
  <si>
    <t>End Caps</t>
  </si>
  <si>
    <t>Bends</t>
  </si>
  <si>
    <t>90 Deg</t>
  </si>
  <si>
    <t>45 Deg</t>
  </si>
  <si>
    <t>10,12,28,31,33,42,40,64,66,69,125,110,119,123,97,96,93,98,99,95,118,116,49,48,46,45,43,36,32,24,61,62,52,53,61</t>
  </si>
  <si>
    <t>consumed</t>
  </si>
  <si>
    <t>74,149,07,89,73,68</t>
  </si>
  <si>
    <t>j15</t>
  </si>
  <si>
    <t>2,3,7</t>
  </si>
  <si>
    <t>21,20,35,51,51(1)</t>
  </si>
  <si>
    <t>j15(1)</t>
  </si>
  <si>
    <t>j4,j5</t>
  </si>
  <si>
    <t>j2</t>
  </si>
  <si>
    <t>j3</t>
  </si>
  <si>
    <t>13,14,11,132,27,41,42,30,67,65,70,71,128,129,130,26,131,112,111,124,121,101,102,103,104,94,105,117,120,44,50,38,39,47,25,34,54,56,60</t>
  </si>
  <si>
    <t>2,1</t>
  </si>
  <si>
    <t>kansapatti</t>
  </si>
  <si>
    <t>malaak</t>
  </si>
  <si>
    <t>106,92,82,79,90,58,29</t>
  </si>
  <si>
    <t>22,68,73,85,88,107,109,74</t>
  </si>
  <si>
    <t>110,79,100,143,163,90,125,142,131,155,147,122,230,231,186,114,145,226,233,210,161,111,219,243,201,185,227,222,224,225,211,206,213,232,229,221,205,128,123,2,20,29,26,19,70,71,23,128,115,50,53,29,101,74,40,98,50,51,137,178,9,190,187,152,167,178,216,198,181,64,159,3,5,10,11,9,63,32,61,81,95,48</t>
  </si>
  <si>
    <t>1,96,212,79</t>
  </si>
  <si>
    <t>j118</t>
  </si>
  <si>
    <t>j80</t>
  </si>
  <si>
    <t>j80,91</t>
  </si>
  <si>
    <t>,</t>
  </si>
  <si>
    <t>j24,1,38,25,22,45,23,39,33,31,18,4,121,52,49,45,60,69,64,66,183,199,214,188,171,158,112,132,117,107,16,17,7,8,120,85,59,141,103,148,87,149,129,109,170,127,208,156,87,135,119,105,102,239,176,237,209,193,211,195,175,234,241,41,76</t>
  </si>
  <si>
    <t>j35,j86,j104</t>
  </si>
  <si>
    <t>j113,j139</t>
  </si>
  <si>
    <t>j118,j139</t>
  </si>
  <si>
    <t>j139</t>
  </si>
  <si>
    <t>j55</t>
  </si>
  <si>
    <t>j92,j97</t>
  </si>
  <si>
    <t>SHIVAPUR KHURD</t>
  </si>
  <si>
    <t>persanda</t>
  </si>
  <si>
    <t>84,82,79,78,67,62,61,56,66,64,68,70,72,58,53,45,44,47,54,37,36,31,29,33,32,42,39,35,27,24,21,15,12,50,4,6,92,88,113,101,99,102,103,104,105,109,107,110</t>
  </si>
  <si>
    <t>95,90,94,87,86,76,75,80,43,46,9,110,17,11,97</t>
  </si>
  <si>
    <t>95,90,94,87,86,80(1),80(2),46(1),46(2),17,11,11,97</t>
  </si>
  <si>
    <t>j9</t>
  </si>
  <si>
    <t>j1</t>
  </si>
  <si>
    <t>85,83,77,57,63,35,69,71,74,73,59,60,48,55,38,41,51,52,5,7,8,91,93,89,81,117,116,118,114,98,100,112,111,105,14,13,16,25,28</t>
  </si>
  <si>
    <t>19,24,33,32,35</t>
  </si>
  <si>
    <t>13,j11,j2</t>
  </si>
  <si>
    <t>51,37,</t>
  </si>
  <si>
    <t>32,24,23,33,35,15</t>
  </si>
  <si>
    <t>37,37</t>
  </si>
  <si>
    <t>11,9,2,2</t>
  </si>
  <si>
    <t>j22,j22</t>
  </si>
  <si>
    <t>j5,j9</t>
  </si>
  <si>
    <t>108,</t>
  </si>
  <si>
    <t>42,42,51,70,70,88</t>
  </si>
  <si>
    <t>69,70,51,43,44,42,88</t>
  </si>
  <si>
    <t>72,77,80,75,29,30,96,95</t>
  </si>
  <si>
    <t>67,68,82,78,3,14,26</t>
  </si>
  <si>
    <t>67,68,82,78</t>
  </si>
  <si>
    <t>68,67</t>
  </si>
  <si>
    <t>j84</t>
  </si>
  <si>
    <t>73,74,76,81,79,1,4,7,8,10,12,28,34,83,86,94,97,92,89</t>
  </si>
  <si>
    <t>13,13</t>
  </si>
  <si>
    <t>67,46</t>
  </si>
  <si>
    <t>POWERMECH PROJECTS LIMITED</t>
  </si>
  <si>
    <t>UP JAL NIGAM RWSS PROJECT</t>
  </si>
  <si>
    <t>PRAYAGRAJ DIV - PRATAPGARH DIST.</t>
  </si>
  <si>
    <t>WO Qty's Vs Execution Qty's</t>
  </si>
  <si>
    <t>S.No</t>
  </si>
  <si>
    <t>Description of Work</t>
  </si>
  <si>
    <t>Bhadausi &amp; Rampur Praan  (Sandwachandrika)</t>
  </si>
  <si>
    <t>Karanpur Khujahi (Baba Belkharnath Dham )</t>
  </si>
  <si>
    <t>Sangrampur (Sandwachandrika)</t>
  </si>
  <si>
    <t>Laulipokhtakam (Mangraura)</t>
  </si>
  <si>
    <t>Malaak (Mangraura)</t>
  </si>
  <si>
    <t>Shivapur khurd (Mangraura)</t>
  </si>
  <si>
    <t>Kansapatti (Mangraura)</t>
  </si>
  <si>
    <t>Total</t>
  </si>
  <si>
    <t>HDPE Pipes -  Excavation , Lowering &amp; laying , Jointing - 60%</t>
  </si>
  <si>
    <t>WO Qty's</t>
  </si>
  <si>
    <t>Laying Up to Date</t>
  </si>
  <si>
    <t>Billed up to Date</t>
  </si>
  <si>
    <t>Up to Previous</t>
  </si>
  <si>
    <t xml:space="preserve">This Bill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</si>
  <si>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</si>
  <si>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</si>
  <si>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</si>
  <si>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</si>
  <si>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</si>
  <si>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</si>
  <si>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</si>
  <si>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200mm HDPE</t>
  </si>
  <si>
    <t>200 DI_K7</t>
  </si>
  <si>
    <t>Sub Total Total</t>
  </si>
  <si>
    <t>Gaph Closings - 5%</t>
  </si>
  <si>
    <t>Hydrotesting - 15%</t>
  </si>
  <si>
    <t>Valve Fixing - 5%</t>
  </si>
  <si>
    <t>Dismatling &amp; Restoration  of Roads</t>
  </si>
  <si>
    <t>For B.O.E Surface</t>
  </si>
  <si>
    <t>Variation in  Laulipokhtam</t>
  </si>
  <si>
    <t>For Bituminous Surface</t>
  </si>
  <si>
    <t>For Interlocking Surface</t>
  </si>
  <si>
    <t>Variation in Malak, Laulipokhtam</t>
  </si>
  <si>
    <t>For CC Road</t>
  </si>
  <si>
    <t>Construction of Valve Chambers</t>
  </si>
  <si>
    <t>a)</t>
  </si>
  <si>
    <t>Sluice Valve Chamber- 1000(L)X1200(W)X1300(H)</t>
  </si>
  <si>
    <t>b)</t>
  </si>
  <si>
    <t>Scour Valve Chamber- 1000(L)X1200(W)X1300(H)</t>
  </si>
  <si>
    <t>c)</t>
  </si>
  <si>
    <t>Air valve Chamber -  350(L)X350(W)X500(H)</t>
  </si>
  <si>
    <t>d)</t>
  </si>
  <si>
    <t>Fire Hydrant Chamber -  750(L)X450(W)X1000(H)</t>
  </si>
  <si>
    <t>Fixing of FHTCS excluding Supply.</t>
  </si>
  <si>
    <t xml:space="preserve">Stand post Fixing </t>
  </si>
  <si>
    <t xml:space="preserve">Nala/Culvert Crossing </t>
  </si>
  <si>
    <t xml:space="preserve">Prepared By                                            Site Engineer                                        ( DM/AM-SMX )                                             (AM/DM-PMX )                               AGM                          Project Incharge </t>
  </si>
  <si>
    <t>WO Qty's Vs Execution Qty's - NEW Bill Breakup</t>
  </si>
  <si>
    <t>Arjunpura (Sandwachandrika)</t>
  </si>
  <si>
    <t>Puremanikanta (Mangraura)</t>
  </si>
  <si>
    <t>Persanda (Mangraura)</t>
  </si>
  <si>
    <t>Dandupur Daulat _Sandwa Chandika</t>
  </si>
  <si>
    <t>Gauhani &amp; Pachkhara (Sandwachandrika)</t>
  </si>
  <si>
    <t>Bhaedpur_Mangraura</t>
  </si>
  <si>
    <t>HDPE Pipes -  Excavation , Lowering &amp; laying , Jointing -50%</t>
  </si>
  <si>
    <t>210mtr hold due to previous laying 160mtr dia 137.20Mtr.(Persanda)</t>
  </si>
  <si>
    <t>FHTC Stretch - 10%</t>
  </si>
  <si>
    <t>JMR Completion - 10%</t>
  </si>
  <si>
    <t>kansapatti BOE not added in last bill plz consider in next bill</t>
  </si>
  <si>
    <t>Var in Kansapatti, Puremanikanth</t>
  </si>
  <si>
    <t xml:space="preserve">Prepared By                                     Site Engineer                                   ( DM/AM-SMX )                                        (DM/AM-PMX )                               AGM                              Project Incharge </t>
  </si>
  <si>
    <t>total consumed</t>
  </si>
  <si>
    <t>total issue</t>
  </si>
  <si>
    <t>69.189.2</t>
  </si>
  <si>
    <t>Name of the Contractor  : 209892_M/s.  Shukla Construction</t>
  </si>
  <si>
    <t>RA Bill-18</t>
  </si>
  <si>
    <t>all g.ps</t>
  </si>
  <si>
    <t>remaining pipe shifted from another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</si>
</sst>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  <numFmt numFmtId="167" formatCode="&quot;WO No : &quot;0"/>
    <numFmt numFmtId="168" formatCode="_ * #,##0.0_ ;_ * \-#,##0.0_ ;_ * &quot;-&quot;_ ;_ @_ "/>
    <numFmt numFmtId="169" formatCode="_ * #,##0.000_ ;_ * \-#,##0.000_ ;_ * &quot;-&quot;_ ;_ @_ "/>
    <numFmt numFmtId="170" formatCode="_(* #,##0.00_);_(* \(#,##0.00\);_(* &quot;-&quot;??_);_(@_)"/>
    <numFmt numFmtId="171" formatCode="_(* #,##0.000_);_(* \(#,##0.000\);_(* &quot;-&quot;??_);_(@_)"/>
    <numFmt numFmtId="172" formatCode="#,##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</font>
    <font>
      <sz val="14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29" fillId="0" borderId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45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" fillId="0" borderId="0" xfId="3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164" fontId="11" fillId="3" borderId="3" xfId="4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64" fontId="11" fillId="3" borderId="0" xfId="4" applyNumberFormat="1" applyFont="1" applyFill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5" borderId="3" xfId="3" applyFont="1" applyFill="1" applyBorder="1" applyAlignment="1">
      <alignment vertical="center" wrapText="1"/>
    </xf>
    <xf numFmtId="0" fontId="13" fillId="5" borderId="7" xfId="3" applyFont="1" applyFill="1" applyBorder="1" applyAlignment="1">
      <alignment horizontal="center" vertical="center" wrapText="1"/>
    </xf>
    <xf numFmtId="0" fontId="14" fillId="5" borderId="0" xfId="3" applyFont="1" applyFill="1"/>
    <xf numFmtId="0" fontId="7" fillId="4" borderId="5" xfId="3" applyFont="1" applyFill="1" applyBorder="1" applyAlignment="1">
      <alignment vertical="center" wrapText="1"/>
    </xf>
    <xf numFmtId="0" fontId="12" fillId="5" borderId="3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5" borderId="8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8" fillId="4" borderId="5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left" vertical="center"/>
    </xf>
    <xf numFmtId="0" fontId="15" fillId="7" borderId="3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6" fillId="7" borderId="3" xfId="3" applyFont="1" applyFill="1" applyBorder="1" applyAlignment="1">
      <alignment horizontal="center" vertical="center" wrapText="1"/>
    </xf>
    <xf numFmtId="165" fontId="15" fillId="7" borderId="4" xfId="3" applyNumberFormat="1" applyFont="1" applyFill="1" applyBorder="1" applyAlignment="1">
      <alignment horizontal="center" vertical="center"/>
    </xf>
    <xf numFmtId="165" fontId="15" fillId="4" borderId="9" xfId="3" applyNumberFormat="1" applyFont="1" applyFill="1" applyBorder="1" applyAlignment="1">
      <alignment horizontal="center" vertical="center"/>
    </xf>
    <xf numFmtId="165" fontId="15" fillId="4" borderId="3" xfId="3" applyNumberFormat="1" applyFont="1" applyFill="1" applyBorder="1" applyAlignment="1">
      <alignment horizontal="center" vertical="center"/>
    </xf>
    <xf numFmtId="165" fontId="15" fillId="4" borderId="10" xfId="3" applyNumberFormat="1" applyFont="1" applyFill="1" applyBorder="1" applyAlignment="1">
      <alignment horizontal="center" vertical="center"/>
    </xf>
    <xf numFmtId="165" fontId="8" fillId="4" borderId="5" xfId="3" applyNumberFormat="1" applyFont="1" applyFill="1" applyBorder="1" applyAlignment="1">
      <alignment horizontal="center" vertical="center"/>
    </xf>
    <xf numFmtId="0" fontId="17" fillId="7" borderId="0" xfId="3" applyFont="1" applyFill="1"/>
    <xf numFmtId="165" fontId="15" fillId="2" borderId="3" xfId="3" applyNumberFormat="1" applyFont="1" applyFill="1" applyBorder="1" applyAlignment="1">
      <alignment horizontal="center" vertical="center"/>
    </xf>
    <xf numFmtId="0" fontId="8" fillId="8" borderId="3" xfId="3" applyFont="1" applyFill="1" applyBorder="1" applyAlignment="1">
      <alignment horizontal="center" vertical="center" wrapText="1"/>
    </xf>
    <xf numFmtId="0" fontId="18" fillId="0" borderId="3" xfId="3" applyFont="1" applyBorder="1" applyAlignment="1">
      <alignment horizontal="left" vertical="center" wrapText="1"/>
    </xf>
    <xf numFmtId="43" fontId="18" fillId="0" borderId="3" xfId="5" applyFont="1" applyFill="1" applyBorder="1" applyAlignment="1">
      <alignment horizontal="center" vertical="center" wrapText="1"/>
    </xf>
    <xf numFmtId="43" fontId="15" fillId="0" borderId="3" xfId="5" applyFont="1" applyFill="1" applyBorder="1" applyAlignment="1">
      <alignment horizontal="center" vertical="center" wrapText="1"/>
    </xf>
    <xf numFmtId="164" fontId="11" fillId="0" borderId="3" xfId="4" applyNumberFormat="1" applyFont="1" applyBorder="1" applyAlignment="1">
      <alignment horizontal="center" vertical="center"/>
    </xf>
    <xf numFmtId="43" fontId="15" fillId="6" borderId="3" xfId="5" applyFont="1" applyFill="1" applyBorder="1" applyAlignment="1">
      <alignment horizontal="center" vertical="center" wrapText="1"/>
    </xf>
    <xf numFmtId="43" fontId="16" fillId="0" borderId="3" xfId="5" applyFont="1" applyFill="1" applyBorder="1" applyAlignment="1">
      <alignment horizontal="center" vertical="center" wrapText="1"/>
    </xf>
    <xf numFmtId="43" fontId="15" fillId="0" borderId="4" xfId="5" applyFont="1" applyFill="1" applyBorder="1" applyAlignment="1">
      <alignment horizontal="center" vertical="center" wrapText="1"/>
    </xf>
    <xf numFmtId="43" fontId="15" fillId="0" borderId="9" xfId="5" applyFont="1" applyFill="1" applyBorder="1" applyAlignment="1">
      <alignment horizontal="center" vertical="center" wrapText="1"/>
    </xf>
    <xf numFmtId="43" fontId="15" fillId="0" borderId="5" xfId="5" applyFont="1" applyFill="1" applyBorder="1" applyAlignment="1">
      <alignment horizontal="center" vertical="center" wrapText="1"/>
    </xf>
    <xf numFmtId="43" fontId="15" fillId="0" borderId="10" xfId="5" applyFont="1" applyFill="1" applyBorder="1" applyAlignment="1">
      <alignment horizontal="center" vertical="center" wrapText="1"/>
    </xf>
    <xf numFmtId="43" fontId="8" fillId="0" borderId="5" xfId="5" applyFont="1" applyFill="1" applyBorder="1" applyAlignment="1">
      <alignment horizontal="center" vertical="center" wrapText="1"/>
    </xf>
    <xf numFmtId="0" fontId="17" fillId="0" borderId="0" xfId="3" applyFont="1"/>
    <xf numFmtId="43" fontId="15" fillId="2" borderId="3" xfId="5" applyFont="1" applyFill="1" applyBorder="1" applyAlignment="1">
      <alignment horizontal="center" vertical="center" wrapText="1"/>
    </xf>
    <xf numFmtId="43" fontId="17" fillId="0" borderId="0" xfId="3" applyNumberFormat="1" applyFont="1"/>
    <xf numFmtId="0" fontId="19" fillId="5" borderId="3" xfId="3" applyFont="1" applyFill="1" applyBorder="1" applyAlignment="1">
      <alignment horizontal="right" vertical="center" wrapText="1"/>
    </xf>
    <xf numFmtId="0" fontId="19" fillId="5" borderId="3" xfId="3" applyFont="1" applyFill="1" applyBorder="1" applyAlignment="1">
      <alignment horizontal="right" vertical="center"/>
    </xf>
    <xf numFmtId="41" fontId="20" fillId="5" borderId="3" xfId="6" applyNumberFormat="1" applyFont="1" applyFill="1" applyBorder="1" applyAlignment="1">
      <alignment vertical="center" wrapText="1"/>
    </xf>
    <xf numFmtId="41" fontId="20" fillId="5" borderId="3" xfId="6" applyNumberFormat="1" applyFont="1" applyFill="1" applyBorder="1" applyAlignment="1">
      <alignment horizontal="center" vertical="center" wrapText="1"/>
    </xf>
    <xf numFmtId="41" fontId="20" fillId="6" borderId="3" xfId="6" applyNumberFormat="1" applyFont="1" applyFill="1" applyBorder="1" applyAlignment="1">
      <alignment horizontal="center" vertical="center" wrapText="1"/>
    </xf>
    <xf numFmtId="2" fontId="21" fillId="5" borderId="3" xfId="6" applyNumberFormat="1" applyFont="1" applyFill="1" applyBorder="1" applyAlignment="1">
      <alignment horizontal="center" vertical="center" wrapText="1"/>
    </xf>
    <xf numFmtId="0" fontId="20" fillId="5" borderId="4" xfId="3" applyFont="1" applyFill="1" applyBorder="1" applyAlignment="1">
      <alignment horizontal="right" vertical="center"/>
    </xf>
    <xf numFmtId="0" fontId="20" fillId="5" borderId="9" xfId="3" applyFont="1" applyFill="1" applyBorder="1" applyAlignment="1">
      <alignment horizontal="right" vertical="center"/>
    </xf>
    <xf numFmtId="0" fontId="20" fillId="5" borderId="5" xfId="3" applyFont="1" applyFill="1" applyBorder="1" applyAlignment="1">
      <alignment horizontal="right" vertical="center"/>
    </xf>
    <xf numFmtId="0" fontId="20" fillId="5" borderId="3" xfId="3" applyFont="1" applyFill="1" applyBorder="1" applyAlignment="1">
      <alignment horizontal="right" vertical="center"/>
    </xf>
    <xf numFmtId="0" fontId="20" fillId="5" borderId="10" xfId="3" applyFont="1" applyFill="1" applyBorder="1" applyAlignment="1">
      <alignment horizontal="right" vertical="center"/>
    </xf>
    <xf numFmtId="0" fontId="19" fillId="5" borderId="5" xfId="3" applyFont="1" applyFill="1" applyBorder="1" applyAlignment="1">
      <alignment horizontal="right" vertical="center"/>
    </xf>
    <xf numFmtId="0" fontId="22" fillId="5" borderId="0" xfId="3" applyFont="1" applyFill="1" applyAlignment="1">
      <alignment horizontal="right"/>
    </xf>
    <xf numFmtId="0" fontId="20" fillId="2" borderId="3" xfId="3" applyFont="1" applyFill="1" applyBorder="1" applyAlignment="1">
      <alignment horizontal="right" vertical="center"/>
    </xf>
    <xf numFmtId="41" fontId="15" fillId="7" borderId="3" xfId="3" applyNumberFormat="1" applyFont="1" applyFill="1" applyBorder="1" applyAlignment="1">
      <alignment horizontal="center" vertical="center" wrapText="1"/>
    </xf>
    <xf numFmtId="41" fontId="15" fillId="6" borderId="3" xfId="3" applyNumberFormat="1" applyFont="1" applyFill="1" applyBorder="1" applyAlignment="1">
      <alignment horizontal="center" vertical="center" wrapText="1"/>
    </xf>
    <xf numFmtId="165" fontId="15" fillId="7" borderId="9" xfId="3" applyNumberFormat="1" applyFont="1" applyFill="1" applyBorder="1" applyAlignment="1">
      <alignment horizontal="center" vertical="center"/>
    </xf>
    <xf numFmtId="165" fontId="15" fillId="7" borderId="5" xfId="3" applyNumberFormat="1" applyFont="1" applyFill="1" applyBorder="1" applyAlignment="1">
      <alignment horizontal="center" vertical="center"/>
    </xf>
    <xf numFmtId="165" fontId="15" fillId="7" borderId="3" xfId="3" applyNumberFormat="1" applyFont="1" applyFill="1" applyBorder="1" applyAlignment="1">
      <alignment horizontal="center" vertical="center"/>
    </xf>
    <xf numFmtId="165" fontId="15" fillId="7" borderId="10" xfId="3" applyNumberFormat="1" applyFont="1" applyFill="1" applyBorder="1" applyAlignment="1">
      <alignment horizontal="center" vertical="center"/>
    </xf>
    <xf numFmtId="165" fontId="8" fillId="7" borderId="5" xfId="3" applyNumberFormat="1" applyFont="1" applyFill="1" applyBorder="1" applyAlignment="1">
      <alignment horizontal="center" vertical="center"/>
    </xf>
    <xf numFmtId="0" fontId="1" fillId="7" borderId="0" xfId="3" applyFill="1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left" vertical="center"/>
    </xf>
    <xf numFmtId="41" fontId="15" fillId="0" borderId="3" xfId="3" applyNumberFormat="1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165" fontId="15" fillId="0" borderId="4" xfId="3" applyNumberFormat="1" applyFont="1" applyBorder="1" applyAlignment="1">
      <alignment horizontal="center" vertical="center"/>
    </xf>
    <xf numFmtId="165" fontId="15" fillId="0" borderId="9" xfId="3" applyNumberFormat="1" applyFont="1" applyBorder="1" applyAlignment="1">
      <alignment horizontal="center" vertical="center"/>
    </xf>
    <xf numFmtId="165" fontId="15" fillId="0" borderId="5" xfId="3" applyNumberFormat="1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165" fontId="15" fillId="0" borderId="10" xfId="3" applyNumberFormat="1" applyFont="1" applyBorder="1" applyAlignment="1">
      <alignment horizontal="center" vertical="center"/>
    </xf>
    <xf numFmtId="0" fontId="3" fillId="0" borderId="0" xfId="3" applyFont="1"/>
    <xf numFmtId="0" fontId="18" fillId="0" borderId="3" xfId="3" applyFont="1" applyBorder="1" applyAlignment="1">
      <alignment horizontal="center" vertical="center" wrapText="1"/>
    </xf>
    <xf numFmtId="43" fontId="18" fillId="0" borderId="5" xfId="5" applyFont="1" applyFill="1" applyBorder="1" applyAlignment="1">
      <alignment horizontal="center" vertical="center" wrapText="1"/>
    </xf>
    <xf numFmtId="0" fontId="23" fillId="0" borderId="0" xfId="3" applyFont="1"/>
    <xf numFmtId="43" fontId="12" fillId="2" borderId="3" xfId="5" applyFont="1" applyFill="1" applyBorder="1" applyAlignment="1">
      <alignment horizontal="center" vertical="center" wrapText="1"/>
    </xf>
    <xf numFmtId="165" fontId="8" fillId="0" borderId="5" xfId="3" applyNumberFormat="1" applyFont="1" applyBorder="1" applyAlignment="1">
      <alignment horizontal="center" vertical="center"/>
    </xf>
    <xf numFmtId="0" fontId="1" fillId="0" borderId="0" xfId="3"/>
    <xf numFmtId="41" fontId="15" fillId="0" borderId="3" xfId="5" applyNumberFormat="1" applyFont="1" applyFill="1" applyBorder="1" applyAlignment="1">
      <alignment horizontal="center" vertical="center" wrapText="1"/>
    </xf>
    <xf numFmtId="166" fontId="16" fillId="0" borderId="3" xfId="5" applyNumberFormat="1" applyFont="1" applyFill="1" applyBorder="1" applyAlignment="1">
      <alignment horizontal="center" vertical="center" wrapText="1"/>
    </xf>
    <xf numFmtId="0" fontId="18" fillId="8" borderId="3" xfId="3" applyFont="1" applyFill="1" applyBorder="1" applyAlignment="1">
      <alignment horizontal="center" vertical="center" wrapText="1"/>
    </xf>
    <xf numFmtId="0" fontId="15" fillId="7" borderId="4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0" fontId="15" fillId="7" borderId="10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" fillId="0" borderId="3" xfId="3" applyBorder="1" applyAlignment="1">
      <alignment vertical="top"/>
    </xf>
    <xf numFmtId="0" fontId="24" fillId="8" borderId="3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 wrapText="1"/>
    </xf>
    <xf numFmtId="0" fontId="20" fillId="5" borderId="3" xfId="3" applyFont="1" applyFill="1" applyBorder="1" applyAlignment="1">
      <alignment horizontal="right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1" fillId="0" borderId="0" xfId="3" applyAlignment="1">
      <alignment vertical="top"/>
    </xf>
    <xf numFmtId="0" fontId="27" fillId="0" borderId="0" xfId="3" applyFont="1" applyAlignment="1">
      <alignment vertical="top"/>
    </xf>
    <xf numFmtId="0" fontId="1" fillId="0" borderId="0" xfId="3" applyAlignment="1">
      <alignment wrapText="1"/>
    </xf>
    <xf numFmtId="0" fontId="2" fillId="0" borderId="0" xfId="3" applyFont="1" applyAlignment="1">
      <alignment wrapText="1"/>
    </xf>
    <xf numFmtId="0" fontId="1" fillId="0" borderId="1" xfId="3" applyBorder="1"/>
    <xf numFmtId="0" fontId="1" fillId="0" borderId="2" xfId="3" applyBorder="1"/>
    <xf numFmtId="0" fontId="28" fillId="0" borderId="0" xfId="3" applyFont="1"/>
    <xf numFmtId="0" fontId="1" fillId="2" borderId="0" xfId="3" applyFill="1"/>
    <xf numFmtId="0" fontId="29" fillId="0" borderId="0" xfId="7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14" fillId="5" borderId="0" xfId="7" applyFont="1" applyFill="1"/>
    <xf numFmtId="0" fontId="7" fillId="4" borderId="5" xfId="7" applyFont="1" applyFill="1" applyBorder="1" applyAlignment="1">
      <alignment vertical="center" wrapText="1"/>
    </xf>
    <xf numFmtId="0" fontId="12" fillId="4" borderId="5" xfId="7" applyFont="1" applyFill="1" applyBorder="1" applyAlignment="1">
      <alignment horizontal="center" vertical="center" wrapText="1"/>
    </xf>
    <xf numFmtId="0" fontId="12" fillId="4" borderId="9" xfId="7" applyFont="1" applyFill="1" applyBorder="1" applyAlignment="1">
      <alignment horizontal="center" vertical="center" wrapText="1"/>
    </xf>
    <xf numFmtId="0" fontId="12" fillId="4" borderId="3" xfId="7" applyFont="1" applyFill="1" applyBorder="1" applyAlignment="1">
      <alignment horizontal="center" vertical="center" wrapText="1"/>
    </xf>
    <xf numFmtId="0" fontId="12" fillId="4" borderId="10" xfId="7" applyFont="1" applyFill="1" applyBorder="1" applyAlignment="1">
      <alignment horizontal="center" vertical="center" wrapText="1"/>
    </xf>
    <xf numFmtId="0" fontId="8" fillId="4" borderId="5" xfId="7" applyFont="1" applyFill="1" applyBorder="1" applyAlignment="1">
      <alignment horizontal="center" vertical="center" wrapText="1"/>
    </xf>
    <xf numFmtId="0" fontId="12" fillId="2" borderId="3" xfId="7" applyFont="1" applyFill="1" applyBorder="1" applyAlignment="1">
      <alignment horizontal="center" vertical="center" wrapText="1"/>
    </xf>
    <xf numFmtId="0" fontId="8" fillId="7" borderId="3" xfId="7" applyFont="1" applyFill="1" applyBorder="1" applyAlignment="1">
      <alignment horizontal="center" vertical="center" wrapText="1"/>
    </xf>
    <xf numFmtId="0" fontId="8" fillId="7" borderId="3" xfId="7" applyFont="1" applyFill="1" applyBorder="1" applyAlignment="1">
      <alignment horizontal="left" vertical="center"/>
    </xf>
    <xf numFmtId="41" fontId="15" fillId="7" borderId="3" xfId="7" applyNumberFormat="1" applyFont="1" applyFill="1" applyBorder="1" applyAlignment="1">
      <alignment horizontal="center" vertical="center" wrapText="1"/>
    </xf>
    <xf numFmtId="0" fontId="16" fillId="7" borderId="3" xfId="7" applyFont="1" applyFill="1" applyBorder="1" applyAlignment="1">
      <alignment horizontal="center" vertical="center" wrapText="1"/>
    </xf>
    <xf numFmtId="165" fontId="15" fillId="7" borderId="3" xfId="7" applyNumberFormat="1" applyFont="1" applyFill="1" applyBorder="1" applyAlignment="1">
      <alignment horizontal="center" vertical="center"/>
    </xf>
    <xf numFmtId="165" fontId="15" fillId="7" borderId="5" xfId="7" applyNumberFormat="1" applyFont="1" applyFill="1" applyBorder="1" applyAlignment="1">
      <alignment horizontal="center" vertical="center"/>
    </xf>
    <xf numFmtId="165" fontId="15" fillId="7" borderId="10" xfId="7" applyNumberFormat="1" applyFont="1" applyFill="1" applyBorder="1" applyAlignment="1">
      <alignment horizontal="center" vertical="center"/>
    </xf>
    <xf numFmtId="165" fontId="8" fillId="7" borderId="5" xfId="7" applyNumberFormat="1" applyFont="1" applyFill="1" applyBorder="1" applyAlignment="1">
      <alignment horizontal="center" vertical="center"/>
    </xf>
    <xf numFmtId="0" fontId="29" fillId="7" borderId="0" xfId="7" applyFill="1"/>
    <xf numFmtId="165" fontId="15" fillId="2" borderId="3" xfId="7" applyNumberFormat="1" applyFont="1" applyFill="1" applyBorder="1" applyAlignment="1">
      <alignment horizontal="center" vertical="center"/>
    </xf>
    <xf numFmtId="0" fontId="8" fillId="0" borderId="3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41" fontId="15" fillId="0" borderId="3" xfId="7" applyNumberFormat="1" applyFont="1" applyBorder="1" applyAlignment="1">
      <alignment horizontal="center" vertical="center" wrapText="1"/>
    </xf>
    <xf numFmtId="0" fontId="16" fillId="0" borderId="3" xfId="7" applyFont="1" applyBorder="1" applyAlignment="1">
      <alignment horizontal="center" vertical="center" wrapText="1"/>
    </xf>
    <xf numFmtId="165" fontId="15" fillId="0" borderId="3" xfId="7" applyNumberFormat="1" applyFont="1" applyBorder="1" applyAlignment="1">
      <alignment horizontal="center" vertical="center"/>
    </xf>
    <xf numFmtId="165" fontId="15" fillId="0" borderId="5" xfId="7" applyNumberFormat="1" applyFont="1" applyBorder="1" applyAlignment="1">
      <alignment horizontal="center" vertical="center"/>
    </xf>
    <xf numFmtId="165" fontId="15" fillId="0" borderId="10" xfId="7" applyNumberFormat="1" applyFont="1" applyBorder="1" applyAlignment="1">
      <alignment horizontal="center" vertical="center"/>
    </xf>
    <xf numFmtId="0" fontId="3" fillId="0" borderId="0" xfId="7" applyFont="1"/>
    <xf numFmtId="0" fontId="18" fillId="0" borderId="3" xfId="7" applyFont="1" applyBorder="1" applyAlignment="1">
      <alignment horizontal="center" vertical="center" wrapText="1"/>
    </xf>
    <xf numFmtId="0" fontId="18" fillId="0" borderId="3" xfId="7" applyFont="1" applyBorder="1" applyAlignment="1">
      <alignment horizontal="left" vertical="center" wrapText="1"/>
    </xf>
    <xf numFmtId="0" fontId="23" fillId="0" borderId="0" xfId="7" applyFont="1"/>
    <xf numFmtId="0" fontId="8" fillId="8" borderId="3" xfId="7" applyFont="1" applyFill="1" applyBorder="1" applyAlignment="1">
      <alignment horizontal="center" vertical="center" wrapText="1"/>
    </xf>
    <xf numFmtId="0" fontId="17" fillId="0" borderId="0" xfId="7" applyFont="1"/>
    <xf numFmtId="165" fontId="8" fillId="0" borderId="5" xfId="7" applyNumberFormat="1" applyFont="1" applyBorder="1" applyAlignment="1">
      <alignment horizontal="center" vertical="center"/>
    </xf>
    <xf numFmtId="0" fontId="29" fillId="0" borderId="0" xfId="7"/>
    <xf numFmtId="0" fontId="18" fillId="8" borderId="3" xfId="7" applyFont="1" applyFill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 wrapText="1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2" borderId="0" xfId="7" applyFont="1" applyFill="1" applyAlignment="1">
      <alignment horizontal="center" vertical="center"/>
    </xf>
    <xf numFmtId="0" fontId="12" fillId="0" borderId="1" xfId="7" applyFont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26" fillId="0" borderId="0" xfId="7" applyFont="1" applyAlignment="1">
      <alignment vertical="center"/>
    </xf>
    <xf numFmtId="0" fontId="12" fillId="2" borderId="0" xfId="7" applyFont="1" applyFill="1" applyAlignment="1">
      <alignment horizontal="center" vertical="center"/>
    </xf>
    <xf numFmtId="0" fontId="29" fillId="0" borderId="0" xfId="7" applyAlignment="1">
      <alignment vertical="top"/>
    </xf>
    <xf numFmtId="0" fontId="27" fillId="0" borderId="0" xfId="7" applyFont="1" applyAlignment="1">
      <alignment vertical="top"/>
    </xf>
    <xf numFmtId="0" fontId="29" fillId="0" borderId="0" xfId="7" applyAlignment="1">
      <alignment wrapText="1"/>
    </xf>
    <xf numFmtId="0" fontId="2" fillId="0" borderId="0" xfId="7" applyFont="1" applyAlignment="1">
      <alignment wrapText="1"/>
    </xf>
    <xf numFmtId="0" fontId="29" fillId="0" borderId="1" xfId="7" applyBorder="1"/>
    <xf numFmtId="0" fontId="29" fillId="0" borderId="2" xfId="7" applyBorder="1"/>
    <xf numFmtId="0" fontId="28" fillId="0" borderId="0" xfId="7" applyFont="1"/>
    <xf numFmtId="0" fontId="29" fillId="2" borderId="0" xfId="7" applyFill="1"/>
    <xf numFmtId="0" fontId="12" fillId="5" borderId="3" xfId="7" applyFont="1" applyFill="1" applyBorder="1" applyAlignment="1">
      <alignment vertical="center" wrapText="1"/>
    </xf>
    <xf numFmtId="0" fontId="13" fillId="5" borderId="7" xfId="7" applyFont="1" applyFill="1" applyBorder="1" applyAlignment="1">
      <alignment horizontal="center" vertical="center" wrapText="1"/>
    </xf>
    <xf numFmtId="0" fontId="12" fillId="5" borderId="3" xfId="7" applyFont="1" applyFill="1" applyBorder="1" applyAlignment="1">
      <alignment horizontal="center" vertical="center" wrapText="1"/>
    </xf>
    <xf numFmtId="0" fontId="12" fillId="6" borderId="3" xfId="7" applyFont="1" applyFill="1" applyBorder="1" applyAlignment="1">
      <alignment horizontal="center" vertical="center" wrapText="1"/>
    </xf>
    <xf numFmtId="0" fontId="13" fillId="5" borderId="8" xfId="7" applyFont="1" applyFill="1" applyBorder="1" applyAlignment="1">
      <alignment horizontal="center" vertical="center" wrapText="1"/>
    </xf>
    <xf numFmtId="0" fontId="15" fillId="7" borderId="3" xfId="7" applyFont="1" applyFill="1" applyBorder="1" applyAlignment="1">
      <alignment horizontal="center" vertical="center" wrapText="1"/>
    </xf>
    <xf numFmtId="0" fontId="15" fillId="6" borderId="3" xfId="7" applyFont="1" applyFill="1" applyBorder="1" applyAlignment="1">
      <alignment horizontal="center" vertical="center" wrapText="1"/>
    </xf>
    <xf numFmtId="165" fontId="15" fillId="7" borderId="4" xfId="7" applyNumberFormat="1" applyFont="1" applyFill="1" applyBorder="1" applyAlignment="1">
      <alignment horizontal="center" vertical="center"/>
    </xf>
    <xf numFmtId="165" fontId="15" fillId="4" borderId="9" xfId="7" applyNumberFormat="1" applyFont="1" applyFill="1" applyBorder="1" applyAlignment="1">
      <alignment horizontal="center" vertical="center"/>
    </xf>
    <xf numFmtId="165" fontId="15" fillId="4" borderId="3" xfId="7" applyNumberFormat="1" applyFont="1" applyFill="1" applyBorder="1" applyAlignment="1">
      <alignment horizontal="center" vertical="center"/>
    </xf>
    <xf numFmtId="165" fontId="15" fillId="4" borderId="10" xfId="7" applyNumberFormat="1" applyFont="1" applyFill="1" applyBorder="1" applyAlignment="1">
      <alignment horizontal="center" vertical="center"/>
    </xf>
    <xf numFmtId="165" fontId="8" fillId="4" borderId="5" xfId="7" applyNumberFormat="1" applyFont="1" applyFill="1" applyBorder="1" applyAlignment="1">
      <alignment horizontal="center" vertical="center"/>
    </xf>
    <xf numFmtId="0" fontId="17" fillId="7" borderId="0" xfId="7" applyFont="1" applyFill="1"/>
    <xf numFmtId="43" fontId="17" fillId="0" borderId="0" xfId="7" applyNumberFormat="1" applyFont="1"/>
    <xf numFmtId="0" fontId="19" fillId="5" borderId="3" xfId="7" applyFont="1" applyFill="1" applyBorder="1" applyAlignment="1">
      <alignment horizontal="right" vertical="center" wrapText="1"/>
    </xf>
    <xf numFmtId="0" fontId="19" fillId="5" borderId="3" xfId="7" applyFont="1" applyFill="1" applyBorder="1" applyAlignment="1">
      <alignment horizontal="right" vertical="center"/>
    </xf>
    <xf numFmtId="41" fontId="20" fillId="5" borderId="3" xfId="1" applyNumberFormat="1" applyFont="1" applyFill="1" applyBorder="1" applyAlignment="1">
      <alignment vertical="center" wrapText="1"/>
    </xf>
    <xf numFmtId="41" fontId="20" fillId="5" borderId="3" xfId="1" applyNumberFormat="1" applyFont="1" applyFill="1" applyBorder="1" applyAlignment="1">
      <alignment horizontal="center" vertical="center" wrapText="1"/>
    </xf>
    <xf numFmtId="41" fontId="20" fillId="6" borderId="3" xfId="1" applyNumberFormat="1" applyFont="1" applyFill="1" applyBorder="1" applyAlignment="1">
      <alignment horizontal="center" vertical="center" wrapText="1"/>
    </xf>
    <xf numFmtId="2" fontId="21" fillId="5" borderId="3" xfId="1" applyNumberFormat="1" applyFont="1" applyFill="1" applyBorder="1" applyAlignment="1">
      <alignment horizontal="center" vertical="center" wrapText="1"/>
    </xf>
    <xf numFmtId="0" fontId="20" fillId="5" borderId="4" xfId="7" applyFont="1" applyFill="1" applyBorder="1" applyAlignment="1">
      <alignment horizontal="right" vertical="center"/>
    </xf>
    <xf numFmtId="0" fontId="20" fillId="5" borderId="9" xfId="7" applyFont="1" applyFill="1" applyBorder="1" applyAlignment="1">
      <alignment horizontal="right" vertical="center"/>
    </xf>
    <xf numFmtId="0" fontId="20" fillId="5" borderId="5" xfId="7" applyFont="1" applyFill="1" applyBorder="1" applyAlignment="1">
      <alignment horizontal="right" vertical="center"/>
    </xf>
    <xf numFmtId="0" fontId="20" fillId="5" borderId="3" xfId="7" applyFont="1" applyFill="1" applyBorder="1" applyAlignment="1">
      <alignment horizontal="right" vertical="center"/>
    </xf>
    <xf numFmtId="0" fontId="20" fillId="5" borderId="10" xfId="7" applyFont="1" applyFill="1" applyBorder="1" applyAlignment="1">
      <alignment horizontal="right" vertical="center"/>
    </xf>
    <xf numFmtId="0" fontId="19" fillId="5" borderId="5" xfId="7" applyFont="1" applyFill="1" applyBorder="1" applyAlignment="1">
      <alignment horizontal="right" vertical="center"/>
    </xf>
    <xf numFmtId="0" fontId="22" fillId="5" borderId="0" xfId="7" applyFont="1" applyFill="1" applyAlignment="1">
      <alignment horizontal="right"/>
    </xf>
    <xf numFmtId="0" fontId="20" fillId="2" borderId="3" xfId="7" applyFont="1" applyFill="1" applyBorder="1" applyAlignment="1">
      <alignment horizontal="right" vertical="center"/>
    </xf>
    <xf numFmtId="41" fontId="15" fillId="6" borderId="3" xfId="7" applyNumberFormat="1" applyFont="1" applyFill="1" applyBorder="1" applyAlignment="1">
      <alignment horizontal="center" vertical="center" wrapText="1"/>
    </xf>
    <xf numFmtId="165" fontId="15" fillId="7" borderId="9" xfId="7" applyNumberFormat="1" applyFont="1" applyFill="1" applyBorder="1" applyAlignment="1">
      <alignment horizontal="center" vertical="center"/>
    </xf>
    <xf numFmtId="165" fontId="15" fillId="0" borderId="4" xfId="7" applyNumberFormat="1" applyFont="1" applyBorder="1" applyAlignment="1">
      <alignment horizontal="center" vertical="center"/>
    </xf>
    <xf numFmtId="165" fontId="15" fillId="0" borderId="9" xfId="7" applyNumberFormat="1" applyFont="1" applyBorder="1" applyAlignment="1">
      <alignment horizontal="center" vertical="center"/>
    </xf>
    <xf numFmtId="0" fontId="15" fillId="7" borderId="4" xfId="7" applyFont="1" applyFill="1" applyBorder="1" applyAlignment="1">
      <alignment horizontal="center" vertical="center" wrapText="1"/>
    </xf>
    <xf numFmtId="0" fontId="15" fillId="7" borderId="9" xfId="7" applyFont="1" applyFill="1" applyBorder="1" applyAlignment="1">
      <alignment horizontal="center" vertical="center" wrapText="1"/>
    </xf>
    <xf numFmtId="0" fontId="15" fillId="7" borderId="5" xfId="7" applyFont="1" applyFill="1" applyBorder="1" applyAlignment="1">
      <alignment horizontal="center" vertical="center" wrapText="1"/>
    </xf>
    <xf numFmtId="0" fontId="15" fillId="7" borderId="10" xfId="7" applyFont="1" applyFill="1" applyBorder="1" applyAlignment="1">
      <alignment horizontal="center" vertical="center" wrapText="1"/>
    </xf>
    <xf numFmtId="0" fontId="8" fillId="7" borderId="5" xfId="7" applyFont="1" applyFill="1" applyBorder="1" applyAlignment="1">
      <alignment horizontal="center" vertical="center" wrapText="1"/>
    </xf>
    <xf numFmtId="0" fontId="15" fillId="2" borderId="3" xfId="7" applyFont="1" applyFill="1" applyBorder="1" applyAlignment="1">
      <alignment horizontal="center" vertical="center" wrapText="1"/>
    </xf>
    <xf numFmtId="0" fontId="29" fillId="0" borderId="3" xfId="7" applyBorder="1" applyAlignment="1">
      <alignment vertical="top"/>
    </xf>
    <xf numFmtId="0" fontId="24" fillId="8" borderId="3" xfId="7" applyFont="1" applyFill="1" applyBorder="1" applyAlignment="1">
      <alignment horizontal="center" vertical="center" wrapText="1"/>
    </xf>
    <xf numFmtId="0" fontId="15" fillId="0" borderId="3" xfId="7" applyFont="1" applyBorder="1" applyAlignment="1">
      <alignment horizontal="left" vertical="center" wrapText="1"/>
    </xf>
    <xf numFmtId="0" fontId="20" fillId="5" borderId="3" xfId="7" applyFont="1" applyFill="1" applyBorder="1" applyAlignment="1">
      <alignment horizontal="right" vertical="center" wrapText="1"/>
    </xf>
    <xf numFmtId="0" fontId="12" fillId="5" borderId="3" xfId="8" applyFont="1" applyFill="1" applyBorder="1" applyAlignment="1">
      <alignment vertical="center" wrapText="1"/>
    </xf>
    <xf numFmtId="0" fontId="13" fillId="5" borderId="7" xfId="8" applyFont="1" applyFill="1" applyBorder="1" applyAlignment="1">
      <alignment horizontal="center" vertical="center" wrapText="1"/>
    </xf>
    <xf numFmtId="0" fontId="12" fillId="5" borderId="3" xfId="8" applyFont="1" applyFill="1" applyBorder="1" applyAlignment="1">
      <alignment horizontal="center" vertical="center" wrapText="1"/>
    </xf>
    <xf numFmtId="0" fontId="12" fillId="6" borderId="3" xfId="8" applyFont="1" applyFill="1" applyBorder="1" applyAlignment="1">
      <alignment horizontal="center" vertical="center" wrapText="1"/>
    </xf>
    <xf numFmtId="0" fontId="13" fillId="5" borderId="8" xfId="8" applyFont="1" applyFill="1" applyBorder="1" applyAlignment="1">
      <alignment horizontal="center" vertical="center" wrapText="1"/>
    </xf>
    <xf numFmtId="0" fontId="8" fillId="7" borderId="3" xfId="8" applyFont="1" applyFill="1" applyBorder="1" applyAlignment="1">
      <alignment horizontal="center" vertical="center" wrapText="1"/>
    </xf>
    <xf numFmtId="0" fontId="8" fillId="7" borderId="3" xfId="8" applyFont="1" applyFill="1" applyBorder="1" applyAlignment="1">
      <alignment horizontal="left" vertical="center"/>
    </xf>
    <xf numFmtId="0" fontId="15" fillId="7" borderId="3" xfId="8" applyFont="1" applyFill="1" applyBorder="1" applyAlignment="1">
      <alignment horizontal="center" vertical="center" wrapText="1"/>
    </xf>
    <xf numFmtId="0" fontId="15" fillId="6" borderId="3" xfId="8" applyFont="1" applyFill="1" applyBorder="1" applyAlignment="1">
      <alignment horizontal="center" vertical="center" wrapText="1"/>
    </xf>
    <xf numFmtId="0" fontId="16" fillId="7" borderId="3" xfId="8" applyFont="1" applyFill="1" applyBorder="1" applyAlignment="1">
      <alignment horizontal="center" vertical="center" wrapText="1"/>
    </xf>
    <xf numFmtId="165" fontId="15" fillId="7" borderId="4" xfId="8" applyNumberFormat="1" applyFont="1" applyFill="1" applyBorder="1" applyAlignment="1">
      <alignment horizontal="center" vertical="center"/>
    </xf>
    <xf numFmtId="0" fontId="8" fillId="8" borderId="3" xfId="8" applyFont="1" applyFill="1" applyBorder="1" applyAlignment="1">
      <alignment horizontal="center" vertical="center" wrapText="1"/>
    </xf>
    <xf numFmtId="0" fontId="18" fillId="0" borderId="3" xfId="8" applyFont="1" applyBorder="1" applyAlignment="1">
      <alignment horizontal="left" vertical="center" wrapText="1"/>
    </xf>
    <xf numFmtId="43" fontId="18" fillId="0" borderId="3" xfId="9" applyFont="1" applyFill="1" applyBorder="1" applyAlignment="1">
      <alignment horizontal="center" vertical="center" wrapText="1"/>
    </xf>
    <xf numFmtId="43" fontId="15" fillId="0" borderId="4" xfId="9" applyFont="1" applyFill="1" applyBorder="1" applyAlignment="1">
      <alignment horizontal="center" vertical="center" wrapText="1"/>
    </xf>
    <xf numFmtId="0" fontId="17" fillId="0" borderId="3" xfId="8" applyFont="1" applyBorder="1" applyAlignment="1">
      <alignment horizontal="center" vertical="center"/>
    </xf>
    <xf numFmtId="43" fontId="31" fillId="0" borderId="3" xfId="4" applyNumberFormat="1" applyFont="1" applyBorder="1" applyAlignment="1">
      <alignment horizontal="center" vertical="center"/>
    </xf>
    <xf numFmtId="43" fontId="15" fillId="0" borderId="3" xfId="9" applyFont="1" applyFill="1" applyBorder="1" applyAlignment="1">
      <alignment horizontal="center" vertical="center" wrapText="1"/>
    </xf>
    <xf numFmtId="43" fontId="16" fillId="0" borderId="3" xfId="9" applyFont="1" applyFill="1" applyBorder="1" applyAlignment="1">
      <alignment horizontal="center" vertical="center" wrapText="1"/>
    </xf>
    <xf numFmtId="0" fontId="32" fillId="0" borderId="0" xfId="8" applyFont="1"/>
    <xf numFmtId="43" fontId="31" fillId="0" borderId="3" xfId="4" applyNumberFormat="1" applyFont="1" applyBorder="1" applyAlignment="1">
      <alignment horizontal="center"/>
    </xf>
    <xf numFmtId="0" fontId="17" fillId="0" borderId="0" xfId="8" applyFont="1"/>
    <xf numFmtId="43" fontId="15" fillId="6" borderId="3" xfId="9" applyFont="1" applyFill="1" applyBorder="1" applyAlignment="1">
      <alignment horizontal="center" vertical="center" wrapText="1"/>
    </xf>
    <xf numFmtId="0" fontId="19" fillId="5" borderId="3" xfId="8" applyFont="1" applyFill="1" applyBorder="1" applyAlignment="1">
      <alignment horizontal="right" vertical="center" wrapText="1"/>
    </xf>
    <xf numFmtId="0" fontId="19" fillId="5" borderId="3" xfId="8" applyFont="1" applyFill="1" applyBorder="1" applyAlignment="1">
      <alignment horizontal="right" vertical="center"/>
    </xf>
    <xf numFmtId="0" fontId="20" fillId="5" borderId="4" xfId="8" applyFont="1" applyFill="1" applyBorder="1" applyAlignment="1">
      <alignment horizontal="right" vertical="center"/>
    </xf>
    <xf numFmtId="41" fontId="15" fillId="7" borderId="3" xfId="8" applyNumberFormat="1" applyFont="1" applyFill="1" applyBorder="1" applyAlignment="1">
      <alignment horizontal="center" vertical="center" wrapText="1"/>
    </xf>
    <xf numFmtId="41" fontId="15" fillId="6" borderId="3" xfId="8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center"/>
    </xf>
    <xf numFmtId="41" fontId="15" fillId="0" borderId="3" xfId="8" applyNumberFormat="1" applyFont="1" applyBorder="1" applyAlignment="1">
      <alignment horizontal="center" vertical="center" wrapText="1"/>
    </xf>
    <xf numFmtId="0" fontId="16" fillId="0" borderId="3" xfId="8" applyFont="1" applyBorder="1" applyAlignment="1">
      <alignment horizontal="center" vertical="center" wrapText="1"/>
    </xf>
    <xf numFmtId="165" fontId="15" fillId="0" borderId="4" xfId="8" applyNumberFormat="1" applyFont="1" applyBorder="1" applyAlignment="1">
      <alignment horizontal="center" vertical="center"/>
    </xf>
    <xf numFmtId="0" fontId="18" fillId="0" borderId="3" xfId="8" applyFont="1" applyBorder="1" applyAlignment="1">
      <alignment horizontal="center" vertical="center" wrapText="1"/>
    </xf>
    <xf numFmtId="41" fontId="15" fillId="0" borderId="3" xfId="9" applyNumberFormat="1" applyFont="1" applyFill="1" applyBorder="1" applyAlignment="1">
      <alignment horizontal="center" vertical="center" wrapText="1"/>
    </xf>
    <xf numFmtId="166" fontId="16" fillId="0" borderId="3" xfId="9" applyNumberFormat="1" applyFont="1" applyFill="1" applyBorder="1" applyAlignment="1">
      <alignment horizontal="center" vertical="center" wrapText="1"/>
    </xf>
    <xf numFmtId="0" fontId="18" fillId="8" borderId="3" xfId="8" applyFont="1" applyFill="1" applyBorder="1" applyAlignment="1">
      <alignment horizontal="center" vertical="center" wrapText="1"/>
    </xf>
    <xf numFmtId="0" fontId="15" fillId="7" borderId="4" xfId="8" applyFont="1" applyFill="1" applyBorder="1" applyAlignment="1">
      <alignment horizontal="center" vertical="center" wrapText="1"/>
    </xf>
    <xf numFmtId="0" fontId="1" fillId="0" borderId="3" xfId="8" applyBorder="1" applyAlignment="1">
      <alignment vertical="top"/>
    </xf>
    <xf numFmtId="0" fontId="24" fillId="8" borderId="3" xfId="8" applyFont="1" applyFill="1" applyBorder="1" applyAlignment="1">
      <alignment horizontal="center" vertical="center" wrapText="1"/>
    </xf>
    <xf numFmtId="0" fontId="15" fillId="0" borderId="3" xfId="8" applyFont="1" applyBorder="1" applyAlignment="1">
      <alignment horizontal="left" vertical="center" wrapText="1"/>
    </xf>
    <xf numFmtId="0" fontId="20" fillId="5" borderId="3" xfId="8" applyFont="1" applyFill="1" applyBorder="1" applyAlignment="1">
      <alignment horizontal="right" vertical="center" wrapText="1"/>
    </xf>
    <xf numFmtId="0" fontId="20" fillId="5" borderId="3" xfId="8" applyFont="1" applyFill="1" applyBorder="1" applyAlignment="1">
      <alignment horizontal="right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left" vertical="center"/>
    </xf>
    <xf numFmtId="41" fontId="15" fillId="10" borderId="3" xfId="0" applyNumberFormat="1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165" fontId="15" fillId="1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41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3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3" fillId="8" borderId="3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36" fillId="0" borderId="7" xfId="4" applyFont="1" applyBorder="1" applyAlignment="1">
      <alignment horizontal="center" vertical="center" wrapText="1"/>
    </xf>
    <xf numFmtId="0" fontId="38" fillId="0" borderId="0" xfId="4" applyFont="1" applyAlignment="1">
      <alignment horizontal="left" vertical="center"/>
    </xf>
    <xf numFmtId="0" fontId="11" fillId="6" borderId="3" xfId="4" applyFont="1" applyFill="1" applyBorder="1" applyAlignment="1">
      <alignment horizontal="center" vertical="center"/>
    </xf>
    <xf numFmtId="0" fontId="11" fillId="6" borderId="3" xfId="4" applyFont="1" applyFill="1" applyBorder="1" applyAlignment="1">
      <alignment horizontal="left" vertical="center" wrapText="1"/>
    </xf>
    <xf numFmtId="0" fontId="11" fillId="6" borderId="3" xfId="4" applyFont="1" applyFill="1" applyBorder="1" applyAlignment="1">
      <alignment horizontal="center" vertical="center" wrapText="1"/>
    </xf>
    <xf numFmtId="0" fontId="31" fillId="6" borderId="3" xfId="4" applyFont="1" applyFill="1" applyBorder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31" fillId="0" borderId="3" xfId="4" applyFont="1" applyBorder="1" applyAlignment="1">
      <alignment horizontal="center" vertical="center"/>
    </xf>
    <xf numFmtId="0" fontId="31" fillId="0" borderId="3" xfId="4" applyFont="1" applyBorder="1" applyAlignment="1">
      <alignment horizontal="left" vertical="center"/>
    </xf>
    <xf numFmtId="41" fontId="31" fillId="0" borderId="3" xfId="4" applyNumberFormat="1" applyFont="1" applyBorder="1" applyAlignment="1">
      <alignment horizontal="center" vertical="center"/>
    </xf>
    <xf numFmtId="164" fontId="31" fillId="0" borderId="3" xfId="4" applyNumberFormat="1" applyFont="1" applyBorder="1" applyAlignment="1">
      <alignment horizontal="center" vertical="center"/>
    </xf>
    <xf numFmtId="164" fontId="11" fillId="12" borderId="3" xfId="4" applyNumberFormat="1" applyFont="1" applyFill="1" applyBorder="1" applyAlignment="1">
      <alignment horizontal="center" vertical="center"/>
    </xf>
    <xf numFmtId="164" fontId="39" fillId="0" borderId="3" xfId="4" applyNumberFormat="1" applyFont="1" applyBorder="1" applyAlignment="1">
      <alignment horizontal="center" vertical="center"/>
    </xf>
    <xf numFmtId="164" fontId="31" fillId="12" borderId="3" xfId="4" applyNumberFormat="1" applyFont="1" applyFill="1" applyBorder="1" applyAlignment="1">
      <alignment horizontal="center" vertical="center"/>
    </xf>
    <xf numFmtId="2" fontId="31" fillId="0" borderId="0" xfId="4" applyNumberFormat="1" applyFont="1" applyAlignment="1">
      <alignment horizontal="left" vertical="center"/>
    </xf>
    <xf numFmtId="43" fontId="31" fillId="0" borderId="0" xfId="4" applyNumberFormat="1" applyFont="1" applyAlignment="1">
      <alignment horizontal="left" vertical="center"/>
    </xf>
    <xf numFmtId="0" fontId="31" fillId="0" borderId="5" xfId="4" applyFont="1" applyBorder="1" applyAlignment="1">
      <alignment horizontal="left" vertical="center"/>
    </xf>
    <xf numFmtId="164" fontId="11" fillId="13" borderId="3" xfId="4" applyNumberFormat="1" applyFont="1" applyFill="1" applyBorder="1" applyAlignment="1">
      <alignment horizontal="center" vertical="center"/>
    </xf>
    <xf numFmtId="2" fontId="31" fillId="13" borderId="3" xfId="4" applyNumberFormat="1" applyFont="1" applyFill="1" applyBorder="1" applyAlignment="1">
      <alignment horizontal="right" vertical="center"/>
    </xf>
    <xf numFmtId="168" fontId="11" fillId="12" borderId="3" xfId="4" applyNumberFormat="1" applyFont="1" applyFill="1" applyBorder="1" applyAlignment="1">
      <alignment horizontal="center" vertical="center"/>
    </xf>
    <xf numFmtId="168" fontId="31" fillId="0" borderId="3" xfId="4" applyNumberFormat="1" applyFont="1" applyBorder="1" applyAlignment="1">
      <alignment horizontal="center" vertical="center"/>
    </xf>
    <xf numFmtId="168" fontId="31" fillId="12" borderId="3" xfId="4" applyNumberFormat="1" applyFont="1" applyFill="1" applyBorder="1" applyAlignment="1">
      <alignment horizontal="center" vertical="center"/>
    </xf>
    <xf numFmtId="169" fontId="31" fillId="0" borderId="3" xfId="4" applyNumberFormat="1" applyFont="1" applyBorder="1" applyAlignment="1">
      <alignment horizontal="center" vertical="center"/>
    </xf>
    <xf numFmtId="0" fontId="40" fillId="13" borderId="4" xfId="4" applyFont="1" applyFill="1" applyBorder="1" applyAlignment="1">
      <alignment horizontal="right" vertical="center"/>
    </xf>
    <xf numFmtId="0" fontId="11" fillId="6" borderId="3" xfId="4" applyFont="1" applyFill="1" applyBorder="1" applyAlignment="1">
      <alignment horizontal="left" vertical="center"/>
    </xf>
    <xf numFmtId="164" fontId="31" fillId="6" borderId="3" xfId="4" applyNumberFormat="1" applyFont="1" applyFill="1" applyBorder="1" applyAlignment="1">
      <alignment horizontal="left" vertical="center"/>
    </xf>
    <xf numFmtId="164" fontId="11" fillId="12" borderId="3" xfId="4" applyNumberFormat="1" applyFont="1" applyFill="1" applyBorder="1" applyAlignment="1">
      <alignment horizontal="left" vertical="center"/>
    </xf>
    <xf numFmtId="164" fontId="31" fillId="0" borderId="3" xfId="4" applyNumberFormat="1" applyFont="1" applyBorder="1" applyAlignment="1">
      <alignment horizontal="left" vertical="center"/>
    </xf>
    <xf numFmtId="164" fontId="31" fillId="12" borderId="3" xfId="4" applyNumberFormat="1" applyFont="1" applyFill="1" applyBorder="1" applyAlignment="1">
      <alignment horizontal="left" vertical="center"/>
    </xf>
    <xf numFmtId="164" fontId="11" fillId="0" borderId="3" xfId="4" applyNumberFormat="1" applyFont="1" applyBorder="1" applyAlignment="1">
      <alignment horizontal="left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left" vertical="center"/>
    </xf>
    <xf numFmtId="2" fontId="11" fillId="0" borderId="3" xfId="4" applyNumberFormat="1" applyFont="1" applyBorder="1" applyAlignment="1">
      <alignment horizontal="center" vertical="center"/>
    </xf>
    <xf numFmtId="165" fontId="11" fillId="0" borderId="3" xfId="4" applyNumberFormat="1" applyFont="1" applyBorder="1" applyAlignment="1">
      <alignment horizontal="center" vertical="center"/>
    </xf>
    <xf numFmtId="169" fontId="11" fillId="12" borderId="3" xfId="4" applyNumberFormat="1" applyFont="1" applyFill="1" applyBorder="1" applyAlignment="1">
      <alignment horizontal="center" vertical="center"/>
    </xf>
    <xf numFmtId="169" fontId="11" fillId="0" borderId="3" xfId="4" applyNumberFormat="1" applyFont="1" applyBorder="1" applyAlignment="1">
      <alignment horizontal="center" vertical="center"/>
    </xf>
    <xf numFmtId="0" fontId="11" fillId="0" borderId="3" xfId="4" applyFont="1" applyBorder="1" applyAlignment="1">
      <alignment horizontal="left" vertical="center" wrapText="1"/>
    </xf>
    <xf numFmtId="0" fontId="11" fillId="12" borderId="3" xfId="4" applyFont="1" applyFill="1" applyBorder="1" applyAlignment="1">
      <alignment horizontal="left" vertical="center"/>
    </xf>
    <xf numFmtId="41" fontId="31" fillId="6" borderId="3" xfId="4" applyNumberFormat="1" applyFont="1" applyFill="1" applyBorder="1" applyAlignment="1">
      <alignment horizontal="left" vertical="center"/>
    </xf>
    <xf numFmtId="0" fontId="31" fillId="0" borderId="3" xfId="4" applyFont="1" applyBorder="1" applyAlignment="1">
      <alignment horizontal="right" vertical="center"/>
    </xf>
    <xf numFmtId="0" fontId="11" fillId="12" borderId="3" xfId="4" applyFont="1" applyFill="1" applyBorder="1" applyAlignment="1">
      <alignment horizontal="center" vertical="center"/>
    </xf>
    <xf numFmtId="41" fontId="31" fillId="0" borderId="3" xfId="4" applyNumberFormat="1" applyFont="1" applyBorder="1" applyAlignment="1">
      <alignment horizontal="right" vertical="center"/>
    </xf>
    <xf numFmtId="0" fontId="11" fillId="0" borderId="3" xfId="4" applyFont="1" applyBorder="1" applyAlignment="1">
      <alignment horizontal="center" vertical="center" wrapText="1"/>
    </xf>
    <xf numFmtId="0" fontId="31" fillId="0" borderId="0" xfId="4" applyFont="1" applyAlignment="1">
      <alignment horizontal="center" vertical="top"/>
    </xf>
    <xf numFmtId="0" fontId="31" fillId="0" borderId="0" xfId="4" applyFont="1" applyAlignment="1">
      <alignment horizontal="left" vertical="top"/>
    </xf>
    <xf numFmtId="0" fontId="31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15" borderId="0" xfId="4" applyFont="1" applyFill="1" applyAlignment="1">
      <alignment horizontal="center" vertical="center"/>
    </xf>
    <xf numFmtId="2" fontId="31" fillId="0" borderId="0" xfId="4" applyNumberFormat="1" applyFont="1" applyAlignment="1">
      <alignment horizontal="center" vertical="center"/>
    </xf>
    <xf numFmtId="171" fontId="11" fillId="0" borderId="0" xfId="10" applyNumberFormat="1" applyFont="1" applyFill="1" applyBorder="1" applyAlignment="1">
      <alignment horizontal="center" vertical="center"/>
    </xf>
    <xf numFmtId="2" fontId="11" fillId="0" borderId="0" xfId="4" applyNumberFormat="1" applyFont="1" applyAlignment="1">
      <alignment horizontal="center" vertical="center"/>
    </xf>
    <xf numFmtId="165" fontId="11" fillId="0" borderId="0" xfId="4" applyNumberFormat="1" applyFont="1" applyAlignment="1">
      <alignment horizontal="center" vertical="center"/>
    </xf>
    <xf numFmtId="4" fontId="31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left" vertical="top"/>
    </xf>
    <xf numFmtId="165" fontId="11" fillId="0" borderId="0" xfId="4" applyNumberFormat="1" applyFont="1" applyAlignment="1">
      <alignment horizontal="left" vertical="top"/>
    </xf>
    <xf numFmtId="0" fontId="43" fillId="0" borderId="0" xfId="4" applyFont="1" applyAlignment="1">
      <alignment horizontal="center" vertical="center" wrapText="1"/>
    </xf>
    <xf numFmtId="0" fontId="34" fillId="10" borderId="0" xfId="4" applyFont="1" applyFill="1" applyAlignment="1">
      <alignment horizontal="center" vertical="center" wrapText="1"/>
    </xf>
    <xf numFmtId="0" fontId="36" fillId="0" borderId="0" xfId="4" applyFont="1" applyAlignment="1">
      <alignment horizontal="center" vertical="center" wrapText="1"/>
    </xf>
    <xf numFmtId="4" fontId="35" fillId="0" borderId="0" xfId="4" applyNumberFormat="1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4" fontId="46" fillId="0" borderId="0" xfId="4" applyNumberFormat="1" applyFont="1" applyAlignment="1">
      <alignment horizontal="left" vertical="center"/>
    </xf>
    <xf numFmtId="0" fontId="46" fillId="0" borderId="0" xfId="4" applyFont="1" applyAlignment="1">
      <alignment horizontal="left" vertical="center"/>
    </xf>
    <xf numFmtId="0" fontId="45" fillId="6" borderId="3" xfId="4" applyFont="1" applyFill="1" applyBorder="1" applyAlignment="1">
      <alignment horizontal="center" vertical="center"/>
    </xf>
    <xf numFmtId="0" fontId="45" fillId="6" borderId="3" xfId="4" applyFont="1" applyFill="1" applyBorder="1" applyAlignment="1">
      <alignment horizontal="left" vertical="center" wrapText="1"/>
    </xf>
    <xf numFmtId="0" fontId="45" fillId="6" borderId="3" xfId="4" applyFont="1" applyFill="1" applyBorder="1" applyAlignment="1">
      <alignment horizontal="center" vertical="center" wrapText="1"/>
    </xf>
    <xf numFmtId="0" fontId="46" fillId="6" borderId="3" xfId="4" applyFont="1" applyFill="1" applyBorder="1" applyAlignment="1">
      <alignment horizontal="left" vertical="center"/>
    </xf>
    <xf numFmtId="0" fontId="46" fillId="6" borderId="0" xfId="4" applyFont="1" applyFill="1" applyAlignment="1">
      <alignment horizontal="left" vertical="center"/>
    </xf>
    <xf numFmtId="0" fontId="46" fillId="0" borderId="3" xfId="4" applyFont="1" applyBorder="1" applyAlignment="1">
      <alignment horizontal="center" vertical="center"/>
    </xf>
    <xf numFmtId="0" fontId="46" fillId="0" borderId="3" xfId="4" applyFont="1" applyBorder="1" applyAlignment="1">
      <alignment horizontal="left" vertical="center"/>
    </xf>
    <xf numFmtId="41" fontId="46" fillId="0" borderId="3" xfId="4" applyNumberFormat="1" applyFont="1" applyBorder="1" applyAlignment="1">
      <alignment horizontal="center" vertical="center"/>
    </xf>
    <xf numFmtId="164" fontId="46" fillId="0" borderId="3" xfId="4" applyNumberFormat="1" applyFont="1" applyBorder="1" applyAlignment="1">
      <alignment horizontal="center" vertical="center"/>
    </xf>
    <xf numFmtId="164" fontId="45" fillId="12" borderId="3" xfId="4" applyNumberFormat="1" applyFont="1" applyFill="1" applyBorder="1" applyAlignment="1">
      <alignment horizontal="center" vertical="center"/>
    </xf>
    <xf numFmtId="164" fontId="47" fillId="0" borderId="3" xfId="4" applyNumberFormat="1" applyFont="1" applyBorder="1" applyAlignment="1">
      <alignment horizontal="center" vertical="center"/>
    </xf>
    <xf numFmtId="164" fontId="46" fillId="12" borderId="3" xfId="4" applyNumberFormat="1" applyFont="1" applyFill="1" applyBorder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5" fillId="2" borderId="0" xfId="4" applyFont="1" applyFill="1" applyAlignment="1">
      <alignment horizontal="left" vertical="center"/>
    </xf>
    <xf numFmtId="2" fontId="46" fillId="0" borderId="0" xfId="4" applyNumberFormat="1" applyFont="1" applyAlignment="1">
      <alignment horizontal="left" vertical="center"/>
    </xf>
    <xf numFmtId="43" fontId="46" fillId="0" borderId="0" xfId="4" applyNumberFormat="1" applyFont="1" applyAlignment="1">
      <alignment horizontal="left" vertical="center"/>
    </xf>
    <xf numFmtId="0" fontId="46" fillId="0" borderId="5" xfId="4" applyFont="1" applyBorder="1" applyAlignment="1">
      <alignment horizontal="left" vertical="center"/>
    </xf>
    <xf numFmtId="164" fontId="45" fillId="13" borderId="3" xfId="4" applyNumberFormat="1" applyFont="1" applyFill="1" applyBorder="1" applyAlignment="1">
      <alignment horizontal="center" vertical="center"/>
    </xf>
    <xf numFmtId="169" fontId="45" fillId="12" borderId="3" xfId="4" applyNumberFormat="1" applyFont="1" applyFill="1" applyBorder="1" applyAlignment="1">
      <alignment horizontal="center" vertical="center"/>
    </xf>
    <xf numFmtId="2" fontId="46" fillId="13" borderId="3" xfId="4" applyNumberFormat="1" applyFont="1" applyFill="1" applyBorder="1" applyAlignment="1">
      <alignment horizontal="right" vertical="center"/>
    </xf>
    <xf numFmtId="2" fontId="46" fillId="13" borderId="0" xfId="4" applyNumberFormat="1" applyFont="1" applyFill="1" applyAlignment="1">
      <alignment horizontal="right" vertical="center"/>
    </xf>
    <xf numFmtId="0" fontId="45" fillId="6" borderId="4" xfId="4" applyFont="1" applyFill="1" applyBorder="1" applyAlignment="1">
      <alignment horizontal="right" vertical="center"/>
    </xf>
    <xf numFmtId="164" fontId="45" fillId="6" borderId="3" xfId="4" applyNumberFormat="1" applyFont="1" applyFill="1" applyBorder="1" applyAlignment="1">
      <alignment horizontal="center" vertical="center"/>
    </xf>
    <xf numFmtId="2" fontId="46" fillId="6" borderId="3" xfId="4" applyNumberFormat="1" applyFont="1" applyFill="1" applyBorder="1" applyAlignment="1">
      <alignment horizontal="right" vertical="center"/>
    </xf>
    <xf numFmtId="168" fontId="46" fillId="0" borderId="3" xfId="4" applyNumberFormat="1" applyFont="1" applyBorder="1" applyAlignment="1">
      <alignment horizontal="center" vertical="center"/>
    </xf>
    <xf numFmtId="164" fontId="45" fillId="13" borderId="0" xfId="4" applyNumberFormat="1" applyFont="1" applyFill="1" applyAlignment="1">
      <alignment horizontal="center" vertical="center"/>
    </xf>
    <xf numFmtId="41" fontId="46" fillId="6" borderId="3" xfId="4" applyNumberFormat="1" applyFont="1" applyFill="1" applyBorder="1" applyAlignment="1">
      <alignment horizontal="center" vertical="center"/>
    </xf>
    <xf numFmtId="164" fontId="46" fillId="6" borderId="3" xfId="4" applyNumberFormat="1" applyFont="1" applyFill="1" applyBorder="1" applyAlignment="1">
      <alignment horizontal="center" vertical="center"/>
    </xf>
    <xf numFmtId="164" fontId="47" fillId="6" borderId="3" xfId="4" applyNumberFormat="1" applyFont="1" applyFill="1" applyBorder="1" applyAlignment="1">
      <alignment horizontal="center" vertical="center"/>
    </xf>
    <xf numFmtId="168" fontId="46" fillId="6" borderId="3" xfId="4" applyNumberFormat="1" applyFont="1" applyFill="1" applyBorder="1" applyAlignment="1">
      <alignment horizontal="center" vertical="center"/>
    </xf>
    <xf numFmtId="168" fontId="45" fillId="6" borderId="3" xfId="4" applyNumberFormat="1" applyFont="1" applyFill="1" applyBorder="1" applyAlignment="1">
      <alignment horizontal="center" vertical="center"/>
    </xf>
    <xf numFmtId="0" fontId="46" fillId="6" borderId="3" xfId="4" applyFont="1" applyFill="1" applyBorder="1" applyAlignment="1">
      <alignment horizontal="center" vertical="center"/>
    </xf>
    <xf numFmtId="169" fontId="46" fillId="0" borderId="3" xfId="4" applyNumberFormat="1" applyFont="1" applyBorder="1" applyAlignment="1">
      <alignment horizontal="center" vertical="center"/>
    </xf>
    <xf numFmtId="169" fontId="45" fillId="13" borderId="3" xfId="4" applyNumberFormat="1" applyFont="1" applyFill="1" applyBorder="1" applyAlignment="1">
      <alignment horizontal="center" vertical="center"/>
    </xf>
    <xf numFmtId="0" fontId="45" fillId="6" borderId="3" xfId="4" applyFont="1" applyFill="1" applyBorder="1" applyAlignment="1">
      <alignment horizontal="left" vertical="center"/>
    </xf>
    <xf numFmtId="164" fontId="46" fillId="6" borderId="3" xfId="4" applyNumberFormat="1" applyFont="1" applyFill="1" applyBorder="1" applyAlignment="1">
      <alignment horizontal="left" vertical="center"/>
    </xf>
    <xf numFmtId="164" fontId="45" fillId="12" borderId="3" xfId="4" applyNumberFormat="1" applyFont="1" applyFill="1" applyBorder="1" applyAlignment="1">
      <alignment horizontal="left" vertical="center"/>
    </xf>
    <xf numFmtId="164" fontId="46" fillId="12" borderId="3" xfId="4" applyNumberFormat="1" applyFont="1" applyFill="1" applyBorder="1" applyAlignment="1">
      <alignment horizontal="left" vertical="center"/>
    </xf>
    <xf numFmtId="164" fontId="46" fillId="0" borderId="3" xfId="4" applyNumberFormat="1" applyFont="1" applyBorder="1" applyAlignment="1">
      <alignment horizontal="left" vertical="center"/>
    </xf>
    <xf numFmtId="164" fontId="45" fillId="12" borderId="3" xfId="4" applyNumberFormat="1" applyFont="1" applyFill="1" applyBorder="1" applyAlignment="1">
      <alignment horizontal="left" vertical="center" wrapText="1"/>
    </xf>
    <xf numFmtId="0" fontId="45" fillId="0" borderId="3" xfId="4" applyFont="1" applyBorder="1" applyAlignment="1">
      <alignment horizontal="center" vertical="center"/>
    </xf>
    <xf numFmtId="0" fontId="45" fillId="0" borderId="3" xfId="4" applyFont="1" applyBorder="1" applyAlignment="1">
      <alignment horizontal="left" vertical="center"/>
    </xf>
    <xf numFmtId="2" fontId="45" fillId="0" borderId="3" xfId="4" applyNumberFormat="1" applyFont="1" applyBorder="1" applyAlignment="1">
      <alignment horizontal="center" vertical="center"/>
    </xf>
    <xf numFmtId="165" fontId="45" fillId="0" borderId="3" xfId="4" applyNumberFormat="1" applyFont="1" applyBorder="1" applyAlignment="1">
      <alignment horizontal="center" vertical="center"/>
    </xf>
    <xf numFmtId="164" fontId="45" fillId="0" borderId="3" xfId="4" applyNumberFormat="1" applyFont="1" applyBorder="1" applyAlignment="1">
      <alignment horizontal="center" vertical="center"/>
    </xf>
    <xf numFmtId="169" fontId="45" fillId="0" borderId="3" xfId="4" applyNumberFormat="1" applyFont="1" applyBorder="1" applyAlignment="1">
      <alignment horizontal="center" vertical="center"/>
    </xf>
    <xf numFmtId="2" fontId="46" fillId="2" borderId="0" xfId="4" applyNumberFormat="1" applyFont="1" applyFill="1" applyAlignment="1">
      <alignment horizontal="left" vertical="center"/>
    </xf>
    <xf numFmtId="0" fontId="45" fillId="0" borderId="3" xfId="4" applyFont="1" applyBorder="1" applyAlignment="1">
      <alignment horizontal="left" vertical="center" wrapText="1"/>
    </xf>
    <xf numFmtId="0" fontId="37" fillId="6" borderId="3" xfId="4" applyFont="1" applyFill="1" applyBorder="1" applyAlignment="1">
      <alignment horizontal="center" vertical="center"/>
    </xf>
    <xf numFmtId="0" fontId="37" fillId="6" borderId="3" xfId="4" applyFont="1" applyFill="1" applyBorder="1" applyAlignment="1">
      <alignment horizontal="left" vertical="center" wrapText="1"/>
    </xf>
    <xf numFmtId="0" fontId="38" fillId="6" borderId="3" xfId="4" applyFont="1" applyFill="1" applyBorder="1" applyAlignment="1">
      <alignment horizontal="left" vertical="center"/>
    </xf>
    <xf numFmtId="164" fontId="38" fillId="0" borderId="3" xfId="4" applyNumberFormat="1" applyFont="1" applyBorder="1" applyAlignment="1">
      <alignment horizontal="center" vertical="center"/>
    </xf>
    <xf numFmtId="164" fontId="37" fillId="12" borderId="3" xfId="4" applyNumberFormat="1" applyFont="1" applyFill="1" applyBorder="1" applyAlignment="1">
      <alignment horizontal="center" vertical="center"/>
    </xf>
    <xf numFmtId="2" fontId="37" fillId="0" borderId="3" xfId="4" applyNumberFormat="1" applyFont="1" applyBorder="1" applyAlignment="1">
      <alignment horizontal="center" vertical="center"/>
    </xf>
    <xf numFmtId="0" fontId="38" fillId="0" borderId="3" xfId="4" applyFont="1" applyBorder="1" applyAlignment="1">
      <alignment horizontal="left" vertical="center"/>
    </xf>
    <xf numFmtId="164" fontId="38" fillId="12" borderId="3" xfId="4" applyNumberFormat="1" applyFont="1" applyFill="1" applyBorder="1" applyAlignment="1">
      <alignment horizontal="center" vertical="center"/>
    </xf>
    <xf numFmtId="41" fontId="38" fillId="6" borderId="3" xfId="4" applyNumberFormat="1" applyFont="1" applyFill="1" applyBorder="1" applyAlignment="1">
      <alignment horizontal="left" vertical="center"/>
    </xf>
    <xf numFmtId="41" fontId="38" fillId="6" borderId="0" xfId="4" applyNumberFormat="1" applyFont="1" applyFill="1" applyAlignment="1">
      <alignment horizontal="left" vertical="center"/>
    </xf>
    <xf numFmtId="0" fontId="38" fillId="0" borderId="3" xfId="4" applyFont="1" applyBorder="1" applyAlignment="1">
      <alignment horizontal="right" vertical="center"/>
    </xf>
    <xf numFmtId="0" fontId="38" fillId="0" borderId="3" xfId="4" applyFont="1" applyBorder="1" applyAlignment="1">
      <alignment horizontal="center" vertical="center"/>
    </xf>
    <xf numFmtId="41" fontId="38" fillId="0" borderId="3" xfId="4" applyNumberFormat="1" applyFont="1" applyBorder="1" applyAlignment="1">
      <alignment horizontal="right" vertical="center"/>
    </xf>
    <xf numFmtId="41" fontId="38" fillId="0" borderId="0" xfId="4" applyNumberFormat="1" applyFont="1" applyAlignment="1">
      <alignment horizontal="right" vertical="center"/>
    </xf>
    <xf numFmtId="0" fontId="37" fillId="6" borderId="3" xfId="4" applyFont="1" applyFill="1" applyBorder="1" applyAlignment="1">
      <alignment horizontal="center" vertical="center" wrapText="1"/>
    </xf>
    <xf numFmtId="0" fontId="37" fillId="0" borderId="3" xfId="4" applyFont="1" applyBorder="1" applyAlignment="1">
      <alignment horizontal="center" vertical="center" wrapText="1"/>
    </xf>
    <xf numFmtId="0" fontId="31" fillId="15" borderId="0" xfId="4" applyFont="1" applyFill="1" applyAlignment="1">
      <alignment horizontal="center" vertical="center"/>
    </xf>
    <xf numFmtId="0" fontId="41" fillId="0" borderId="0" xfId="4" applyFont="1" applyAlignment="1">
      <alignment horizontal="center" vertical="top"/>
    </xf>
    <xf numFmtId="0" fontId="38" fillId="0" borderId="0" xfId="4" applyFont="1" applyAlignment="1">
      <alignment horizontal="center" vertical="top"/>
    </xf>
    <xf numFmtId="0" fontId="38" fillId="0" borderId="0" xfId="4" applyFont="1" applyAlignment="1">
      <alignment horizontal="left" vertical="top"/>
    </xf>
    <xf numFmtId="0" fontId="38" fillId="0" borderId="0" xfId="4" applyFont="1" applyAlignment="1">
      <alignment horizontal="center" vertical="center"/>
    </xf>
    <xf numFmtId="165" fontId="37" fillId="0" borderId="0" xfId="4" applyNumberFormat="1" applyFont="1" applyAlignment="1">
      <alignment horizontal="center" vertical="center"/>
    </xf>
    <xf numFmtId="171" fontId="37" fillId="0" borderId="0" xfId="10" applyNumberFormat="1" applyFont="1" applyFill="1" applyBorder="1" applyAlignment="1">
      <alignment horizontal="center" vertical="center"/>
    </xf>
    <xf numFmtId="0" fontId="37" fillId="0" borderId="0" xfId="4" applyFont="1" applyAlignment="1">
      <alignment horizontal="center" vertical="center"/>
    </xf>
    <xf numFmtId="0" fontId="38" fillId="0" borderId="5" xfId="4" applyFont="1" applyBorder="1" applyAlignment="1">
      <alignment horizontal="left" vertical="center"/>
    </xf>
    <xf numFmtId="172" fontId="48" fillId="0" borderId="0" xfId="4" applyNumberFormat="1" applyFont="1" applyAlignment="1">
      <alignment horizontal="center" vertical="center"/>
    </xf>
    <xf numFmtId="172" fontId="11" fillId="0" borderId="0" xfId="4" applyNumberFormat="1" applyFont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5" borderId="3" xfId="8" applyFont="1" applyFill="1" applyBorder="1" applyAlignment="1">
      <alignment horizontal="center" vertical="center" wrapText="1"/>
    </xf>
    <xf numFmtId="43" fontId="15" fillId="0" borderId="3" xfId="9" applyFont="1" applyFill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/>
    </xf>
    <xf numFmtId="0" fontId="45" fillId="13" borderId="4" xfId="4" applyFont="1" applyFill="1" applyBorder="1" applyAlignment="1">
      <alignment horizontal="right" vertical="center"/>
    </xf>
    <xf numFmtId="0" fontId="45" fillId="13" borderId="5" xfId="4" applyFont="1" applyFill="1" applyBorder="1" applyAlignment="1">
      <alignment horizontal="right" vertical="center"/>
    </xf>
    <xf numFmtId="0" fontId="41" fillId="0" borderId="0" xfId="4" applyFont="1" applyAlignment="1">
      <alignment horizontal="center" vertical="top"/>
    </xf>
    <xf numFmtId="0" fontId="45" fillId="0" borderId="4" xfId="4" applyFont="1" applyBorder="1" applyAlignment="1">
      <alignment horizontal="center" vertical="center" wrapText="1"/>
    </xf>
    <xf numFmtId="0" fontId="45" fillId="0" borderId="6" xfId="4" applyFont="1" applyBorder="1" applyAlignment="1">
      <alignment horizontal="center" vertical="center" wrapText="1"/>
    </xf>
    <xf numFmtId="0" fontId="45" fillId="0" borderId="5" xfId="4" applyFont="1" applyBorder="1" applyAlignment="1">
      <alignment horizontal="center" vertical="center" wrapText="1"/>
    </xf>
    <xf numFmtId="167" fontId="45" fillId="0" borderId="4" xfId="4" applyNumberFormat="1" applyFont="1" applyBorder="1" applyAlignment="1">
      <alignment horizontal="center" vertical="center" wrapText="1"/>
    </xf>
    <xf numFmtId="167" fontId="45" fillId="0" borderId="6" xfId="4" applyNumberFormat="1" applyFont="1" applyBorder="1" applyAlignment="1">
      <alignment horizontal="center" vertical="center" wrapText="1"/>
    </xf>
    <xf numFmtId="167" fontId="45" fillId="0" borderId="5" xfId="4" applyNumberFormat="1" applyFont="1" applyBorder="1" applyAlignment="1">
      <alignment horizontal="center" vertical="center" wrapText="1"/>
    </xf>
    <xf numFmtId="0" fontId="45" fillId="0" borderId="3" xfId="4" applyFont="1" applyBorder="1" applyAlignment="1">
      <alignment horizontal="center" vertical="center"/>
    </xf>
    <xf numFmtId="0" fontId="45" fillId="6" borderId="4" xfId="4" applyFont="1" applyFill="1" applyBorder="1" applyAlignment="1">
      <alignment horizontal="center" vertical="center"/>
    </xf>
    <xf numFmtId="0" fontId="45" fillId="6" borderId="5" xfId="4" applyFont="1" applyFill="1" applyBorder="1" applyAlignment="1">
      <alignment horizontal="center" vertical="center"/>
    </xf>
    <xf numFmtId="0" fontId="45" fillId="0" borderId="7" xfId="4" applyFont="1" applyBorder="1" applyAlignment="1">
      <alignment horizontal="center" vertical="center"/>
    </xf>
    <xf numFmtId="0" fontId="45" fillId="0" borderId="8" xfId="4" applyFont="1" applyBorder="1" applyAlignment="1">
      <alignment horizontal="center" vertical="center"/>
    </xf>
    <xf numFmtId="0" fontId="42" fillId="0" borderId="3" xfId="4" applyFont="1" applyBorder="1" applyAlignment="1">
      <alignment horizontal="center" vertical="center" wrapText="1"/>
    </xf>
    <xf numFmtId="0" fontId="42" fillId="10" borderId="3" xfId="4" applyFont="1" applyFill="1" applyBorder="1" applyAlignment="1">
      <alignment horizontal="center" vertical="center" wrapText="1"/>
    </xf>
    <xf numFmtId="0" fontId="44" fillId="0" borderId="4" xfId="4" applyFont="1" applyBorder="1" applyAlignment="1">
      <alignment horizontal="center" vertical="center" wrapText="1"/>
    </xf>
    <xf numFmtId="0" fontId="44" fillId="0" borderId="6" xfId="4" applyFont="1" applyBorder="1" applyAlignment="1">
      <alignment horizontal="center" vertical="center" wrapText="1"/>
    </xf>
    <xf numFmtId="0" fontId="44" fillId="0" borderId="5" xfId="4" applyFont="1" applyBorder="1" applyAlignment="1">
      <alignment horizontal="center" vertical="center" wrapText="1"/>
    </xf>
    <xf numFmtId="0" fontId="40" fillId="13" borderId="4" xfId="4" applyFont="1" applyFill="1" applyBorder="1" applyAlignment="1">
      <alignment horizontal="right" vertical="center"/>
    </xf>
    <xf numFmtId="0" fontId="40" fillId="13" borderId="5" xfId="4" applyFont="1" applyFill="1" applyBorder="1" applyAlignment="1">
      <alignment horizontal="right" vertical="center"/>
    </xf>
    <xf numFmtId="167" fontId="37" fillId="0" borderId="4" xfId="4" applyNumberFormat="1" applyFont="1" applyBorder="1" applyAlignment="1">
      <alignment horizontal="center" vertical="center" wrapText="1"/>
    </xf>
    <xf numFmtId="167" fontId="37" fillId="0" borderId="6" xfId="4" applyNumberFormat="1" applyFont="1" applyBorder="1" applyAlignment="1">
      <alignment horizontal="center" vertical="center" wrapText="1"/>
    </xf>
    <xf numFmtId="167" fontId="37" fillId="0" borderId="5" xfId="4" applyNumberFormat="1" applyFont="1" applyBorder="1" applyAlignment="1">
      <alignment horizontal="center" vertical="center" wrapText="1"/>
    </xf>
    <xf numFmtId="0" fontId="37" fillId="0" borderId="7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7" fillId="0" borderId="3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 wrapText="1"/>
    </xf>
    <xf numFmtId="0" fontId="37" fillId="0" borderId="6" xfId="4" applyFont="1" applyBorder="1" applyAlignment="1">
      <alignment horizontal="center" vertical="center" wrapText="1"/>
    </xf>
    <xf numFmtId="0" fontId="37" fillId="0" borderId="5" xfId="4" applyFont="1" applyBorder="1" applyAlignment="1">
      <alignment horizontal="center" vertical="center" wrapText="1"/>
    </xf>
    <xf numFmtId="0" fontId="11" fillId="14" borderId="4" xfId="4" applyFont="1" applyFill="1" applyBorder="1" applyAlignment="1">
      <alignment horizontal="center" vertical="center"/>
    </xf>
    <xf numFmtId="0" fontId="11" fillId="14" borderId="5" xfId="4" applyFont="1" applyFill="1" applyBorder="1" applyAlignment="1">
      <alignment horizontal="center" vertical="center"/>
    </xf>
    <xf numFmtId="0" fontId="37" fillId="0" borderId="11" xfId="4" applyFont="1" applyBorder="1" applyAlignment="1">
      <alignment horizontal="center" vertical="center" wrapText="1"/>
    </xf>
    <xf numFmtId="0" fontId="37" fillId="0" borderId="12" xfId="4" applyFont="1" applyBorder="1" applyAlignment="1">
      <alignment horizontal="center" vertical="center" wrapText="1"/>
    </xf>
    <xf numFmtId="0" fontId="37" fillId="0" borderId="13" xfId="4" applyFont="1" applyBorder="1" applyAlignment="1">
      <alignment horizontal="center" vertical="center" wrapText="1"/>
    </xf>
    <xf numFmtId="0" fontId="37" fillId="0" borderId="14" xfId="4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0" fontId="37" fillId="0" borderId="16" xfId="4" applyFont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 wrapText="1"/>
    </xf>
    <xf numFmtId="0" fontId="34" fillId="11" borderId="3" xfId="4" applyFont="1" applyFill="1" applyBorder="1" applyAlignment="1">
      <alignment horizontal="center" vertical="center" wrapText="1"/>
    </xf>
    <xf numFmtId="0" fontId="34" fillId="0" borderId="4" xfId="4" applyFont="1" applyBorder="1" applyAlignment="1">
      <alignment horizontal="left" vertical="center" wrapText="1"/>
    </xf>
    <xf numFmtId="0" fontId="34" fillId="0" borderId="6" xfId="4" applyFont="1" applyBorder="1" applyAlignment="1">
      <alignment horizontal="left" vertical="center" wrapText="1"/>
    </xf>
    <xf numFmtId="0" fontId="34" fillId="0" borderId="5" xfId="4" applyFont="1" applyBorder="1" applyAlignment="1">
      <alignment horizontal="left" vertical="center" wrapText="1"/>
    </xf>
    <xf numFmtId="0" fontId="12" fillId="5" borderId="4" xfId="7" applyFont="1" applyFill="1" applyBorder="1" applyAlignment="1">
      <alignment horizontal="center" vertical="center" wrapText="1"/>
    </xf>
    <xf numFmtId="0" fontId="7" fillId="4" borderId="4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5" borderId="3" xfId="7" applyFont="1" applyFill="1" applyBorder="1" applyAlignment="1">
      <alignment horizontal="center" vertical="center" wrapText="1"/>
    </xf>
    <xf numFmtId="0" fontId="12" fillId="5" borderId="3" xfId="7" applyFont="1" applyFill="1" applyBorder="1" applyAlignment="1">
      <alignment horizontal="center" vertical="center"/>
    </xf>
    <xf numFmtId="0" fontId="12" fillId="5" borderId="7" xfId="7" applyFont="1" applyFill="1" applyBorder="1" applyAlignment="1">
      <alignment horizontal="center" vertical="center"/>
    </xf>
    <xf numFmtId="0" fontId="12" fillId="5" borderId="8" xfId="7" applyFont="1" applyFill="1" applyBorder="1" applyAlignment="1">
      <alignment horizontal="center" vertical="center"/>
    </xf>
    <xf numFmtId="0" fontId="12" fillId="5" borderId="7" xfId="7" applyFont="1" applyFill="1" applyBorder="1" applyAlignment="1">
      <alignment horizontal="center" vertical="center" wrapText="1"/>
    </xf>
    <xf numFmtId="0" fontId="12" fillId="5" borderId="8" xfId="7" applyFont="1" applyFill="1" applyBorder="1" applyAlignment="1">
      <alignment horizontal="center" vertical="center" wrapText="1"/>
    </xf>
    <xf numFmtId="43" fontId="15" fillId="0" borderId="3" xfId="5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13" fillId="5" borderId="7" xfId="7" applyFont="1" applyFill="1" applyBorder="1" applyAlignment="1">
      <alignment horizontal="center" vertical="center" wrapText="1"/>
    </xf>
    <xf numFmtId="0" fontId="13" fillId="5" borderId="8" xfId="7" applyFont="1" applyFill="1" applyBorder="1" applyAlignment="1">
      <alignment horizontal="center" vertical="center" wrapText="1"/>
    </xf>
    <xf numFmtId="0" fontId="12" fillId="5" borderId="4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2" fillId="5" borderId="3" xfId="3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vertical="center"/>
    </xf>
    <xf numFmtId="0" fontId="12" fillId="5" borderId="8" xfId="3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/>
    </xf>
    <xf numFmtId="0" fontId="12" fillId="5" borderId="4" xfId="8" applyFont="1" applyFill="1" applyBorder="1" applyAlignment="1">
      <alignment horizontal="center" vertical="center" wrapText="1"/>
    </xf>
    <xf numFmtId="0" fontId="12" fillId="5" borderId="3" xfId="8" applyFont="1" applyFill="1" applyBorder="1" applyAlignment="1">
      <alignment horizontal="center" vertical="center" wrapText="1"/>
    </xf>
    <xf numFmtId="0" fontId="12" fillId="5" borderId="3" xfId="8" applyFont="1" applyFill="1" applyBorder="1" applyAlignment="1">
      <alignment horizontal="center" vertical="center"/>
    </xf>
    <xf numFmtId="0" fontId="12" fillId="5" borderId="7" xfId="8" applyFont="1" applyFill="1" applyBorder="1" applyAlignment="1">
      <alignment horizontal="center" vertical="center"/>
    </xf>
    <xf numFmtId="0" fontId="12" fillId="5" borderId="8" xfId="8" applyFont="1" applyFill="1" applyBorder="1" applyAlignment="1">
      <alignment horizontal="center" vertical="center"/>
    </xf>
    <xf numFmtId="0" fontId="12" fillId="5" borderId="7" xfId="8" applyFont="1" applyFill="1" applyBorder="1" applyAlignment="1">
      <alignment horizontal="center" vertical="center" wrapText="1"/>
    </xf>
    <xf numFmtId="0" fontId="12" fillId="5" borderId="8" xfId="8" applyFont="1" applyFill="1" applyBorder="1" applyAlignment="1">
      <alignment horizontal="center" vertical="center" wrapText="1"/>
    </xf>
    <xf numFmtId="43" fontId="15" fillId="0" borderId="3" xfId="9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3" fillId="8" borderId="3" xfId="0" applyFont="1" applyFill="1" applyBorder="1" applyAlignment="1">
      <alignment horizontal="center" vertical="center"/>
    </xf>
  </cellXfs>
  <cellStyles count="11">
    <cellStyle name="Comma" xfId="1" builtinId="3"/>
    <cellStyle name="Comma 2" xfId="6"/>
    <cellStyle name="Comma 3" xfId="10"/>
    <cellStyle name="Comma 4 2" xfId="5"/>
    <cellStyle name="Comma 4 3" xfId="9"/>
    <cellStyle name="Normal" xfId="0" builtinId="0"/>
    <cellStyle name="Normal 2" xfId="7"/>
    <cellStyle name="Normal 2 2" xfId="2"/>
    <cellStyle name="Normal 3" xfId="3"/>
    <cellStyle name="Normal 7" xfId="8"/>
    <cellStyle name="Normal 9" xfId="4"/>
  </cellStyles>
  <dxfs count="1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8"/>
  <sheetViews>
    <sheetView topLeftCell="AE1" zoomScale="55" zoomScaleNormal="55" zoomScaleSheetLayoutView="85" workbookViewId="0">
      <selection activeCell="AN9" sqref="AN9:AN16"/>
    </sheetView>
  </sheetViews>
  <sheetFormatPr defaultColWidth="9.140625" defaultRowHeight="12.75" x14ac:dyDescent="0.25"/>
  <cols>
    <col min="1" max="1" width="6.7109375" style="353" customWidth="1"/>
    <col min="2" max="2" width="36.140625" style="354" customWidth="1"/>
    <col min="3" max="3" width="17.42578125" style="355" customWidth="1"/>
    <col min="4" max="6" width="16" style="355" customWidth="1"/>
    <col min="7" max="7" width="14.5703125" style="356" customWidth="1"/>
    <col min="8" max="8" width="18.140625" style="355" bestFit="1" customWidth="1"/>
    <col min="9" max="9" width="17.140625" style="355" customWidth="1"/>
    <col min="10" max="10" width="17" style="355" bestFit="1" customWidth="1"/>
    <col min="11" max="11" width="16.140625" style="355" customWidth="1"/>
    <col min="12" max="12" width="14.42578125" style="355" customWidth="1"/>
    <col min="13" max="13" width="17.42578125" style="355" customWidth="1"/>
    <col min="14" max="15" width="14.42578125" style="355" customWidth="1"/>
    <col min="16" max="16" width="15.28515625" style="355" customWidth="1"/>
    <col min="17" max="17" width="14.85546875" style="355" customWidth="1"/>
    <col min="18" max="18" width="18.5703125" style="355" bestFit="1" customWidth="1"/>
    <col min="19" max="19" width="17.140625" style="355" bestFit="1" customWidth="1"/>
    <col min="20" max="20" width="15.28515625" style="355" customWidth="1"/>
    <col min="21" max="21" width="16.42578125" style="355" customWidth="1"/>
    <col min="22" max="22" width="15.7109375" style="355" customWidth="1"/>
    <col min="23" max="23" width="15.7109375" style="355" bestFit="1" customWidth="1"/>
    <col min="24" max="24" width="17.85546875" style="355" customWidth="1"/>
    <col min="25" max="25" width="18.140625" style="355" customWidth="1"/>
    <col min="26" max="26" width="17.85546875" style="355" customWidth="1"/>
    <col min="27" max="27" width="16.42578125" style="355" bestFit="1" customWidth="1"/>
    <col min="28" max="28" width="15.7109375" style="355" bestFit="1" customWidth="1"/>
    <col min="29" max="29" width="17.85546875" style="355" customWidth="1"/>
    <col min="30" max="30" width="19.140625" style="355" customWidth="1"/>
    <col min="31" max="31" width="16.85546875" style="355" customWidth="1"/>
    <col min="32" max="32" width="15.42578125" style="356" customWidth="1"/>
    <col min="33" max="33" width="18.5703125" style="355" bestFit="1" customWidth="1"/>
    <col min="34" max="35" width="16.140625" style="355" customWidth="1"/>
    <col min="36" max="36" width="15.7109375" style="355" customWidth="1"/>
    <col min="37" max="37" width="13.85546875" style="356" customWidth="1"/>
    <col min="38" max="38" width="20.85546875" style="355" bestFit="1" customWidth="1"/>
    <col min="39" max="40" width="19" style="355" bestFit="1" customWidth="1"/>
    <col min="41" max="41" width="17.28515625" style="355" customWidth="1"/>
    <col min="42" max="42" width="19.5703125" style="356" customWidth="1"/>
    <col min="43" max="43" width="24.85546875" style="355" customWidth="1"/>
    <col min="44" max="44" width="20.140625" style="355" customWidth="1"/>
    <col min="45" max="45" width="93.42578125" style="355" bestFit="1" customWidth="1"/>
    <col min="46" max="46" width="52.28515625" style="354" bestFit="1" customWidth="1"/>
    <col min="47" max="48" width="14.140625" style="354" bestFit="1" customWidth="1"/>
    <col min="49" max="49" width="10.7109375" style="354" customWidth="1"/>
    <col min="50" max="16384" width="9.140625" style="354"/>
  </cols>
  <sheetData>
    <row r="1" spans="1:49" s="309" customFormat="1" ht="33" customHeight="1" x14ac:dyDescent="0.25">
      <c r="A1" s="470" t="s">
        <v>369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365"/>
      <c r="AS1" s="365"/>
    </row>
    <row r="2" spans="1:49" s="309" customFormat="1" ht="33" customHeight="1" x14ac:dyDescent="0.25">
      <c r="A2" s="470" t="s">
        <v>370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365"/>
      <c r="AS2" s="365"/>
    </row>
    <row r="3" spans="1:49" s="309" customFormat="1" ht="33" customHeight="1" x14ac:dyDescent="0.25">
      <c r="A3" s="470" t="s">
        <v>371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AR3" s="365"/>
      <c r="AS3" s="365"/>
    </row>
    <row r="4" spans="1:49" s="309" customFormat="1" ht="33" customHeight="1" x14ac:dyDescent="0.25">
      <c r="A4" s="471" t="s">
        <v>422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1"/>
      <c r="AO4" s="471"/>
      <c r="AP4" s="471"/>
      <c r="AQ4" s="471"/>
      <c r="AR4" s="366"/>
      <c r="AS4" s="366"/>
    </row>
    <row r="5" spans="1:49" s="309" customFormat="1" ht="28.5" customHeight="1" x14ac:dyDescent="0.25">
      <c r="A5" s="472" t="s">
        <v>439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73"/>
      <c r="AM5" s="473"/>
      <c r="AN5" s="473"/>
      <c r="AO5" s="473"/>
      <c r="AP5" s="474"/>
      <c r="AQ5" s="310" t="s">
        <v>440</v>
      </c>
      <c r="AR5" s="367"/>
      <c r="AS5" s="367"/>
      <c r="AT5" s="368">
        <v>292150</v>
      </c>
    </row>
    <row r="6" spans="1:49" s="371" customFormat="1" ht="31.5" customHeight="1" x14ac:dyDescent="0.25">
      <c r="A6" s="465" t="s">
        <v>373</v>
      </c>
      <c r="B6" s="465" t="s">
        <v>374</v>
      </c>
      <c r="C6" s="459" t="s">
        <v>423</v>
      </c>
      <c r="D6" s="460"/>
      <c r="E6" s="460"/>
      <c r="F6" s="460"/>
      <c r="G6" s="461"/>
      <c r="H6" s="459" t="s">
        <v>424</v>
      </c>
      <c r="I6" s="460"/>
      <c r="J6" s="460"/>
      <c r="K6" s="460"/>
      <c r="L6" s="461"/>
      <c r="M6" s="459" t="s">
        <v>425</v>
      </c>
      <c r="N6" s="460"/>
      <c r="O6" s="460"/>
      <c r="P6" s="460"/>
      <c r="Q6" s="461"/>
      <c r="R6" s="459" t="s">
        <v>426</v>
      </c>
      <c r="S6" s="460"/>
      <c r="T6" s="460"/>
      <c r="U6" s="460"/>
      <c r="V6" s="461"/>
      <c r="W6" s="459" t="s">
        <v>427</v>
      </c>
      <c r="X6" s="460"/>
      <c r="Y6" s="460"/>
      <c r="Z6" s="460"/>
      <c r="AA6" s="461"/>
      <c r="AB6" s="459" t="s">
        <v>428</v>
      </c>
      <c r="AC6" s="460"/>
      <c r="AD6" s="460"/>
      <c r="AE6" s="460"/>
      <c r="AF6" s="461"/>
      <c r="AG6" s="459" t="s">
        <v>381</v>
      </c>
      <c r="AH6" s="460"/>
      <c r="AI6" s="460"/>
      <c r="AJ6" s="460"/>
      <c r="AK6" s="461"/>
      <c r="AL6" s="459" t="s">
        <v>382</v>
      </c>
      <c r="AM6" s="460"/>
      <c r="AN6" s="460"/>
      <c r="AO6" s="460"/>
      <c r="AP6" s="461"/>
      <c r="AQ6" s="468" t="s">
        <v>17</v>
      </c>
      <c r="AR6" s="369"/>
      <c r="AS6" s="369"/>
      <c r="AT6" s="370">
        <v>290727</v>
      </c>
    </row>
    <row r="7" spans="1:49" s="371" customFormat="1" ht="31.5" customHeight="1" x14ac:dyDescent="0.25">
      <c r="A7" s="465"/>
      <c r="B7" s="465"/>
      <c r="C7" s="462">
        <v>6000031777</v>
      </c>
      <c r="D7" s="463"/>
      <c r="E7" s="463"/>
      <c r="F7" s="463"/>
      <c r="G7" s="464"/>
      <c r="H7" s="462">
        <v>6000031777</v>
      </c>
      <c r="I7" s="463"/>
      <c r="J7" s="463"/>
      <c r="K7" s="463"/>
      <c r="L7" s="464"/>
      <c r="M7" s="462">
        <v>6000031777</v>
      </c>
      <c r="N7" s="463"/>
      <c r="O7" s="463"/>
      <c r="P7" s="463"/>
      <c r="Q7" s="464"/>
      <c r="R7" s="462">
        <f>+M7</f>
        <v>6000031777</v>
      </c>
      <c r="S7" s="463"/>
      <c r="T7" s="463"/>
      <c r="U7" s="463"/>
      <c r="V7" s="464"/>
      <c r="W7" s="462">
        <f>+R7</f>
        <v>6000031777</v>
      </c>
      <c r="X7" s="463"/>
      <c r="Y7" s="463"/>
      <c r="Z7" s="463"/>
      <c r="AA7" s="464"/>
      <c r="AB7" s="462">
        <f>+W7</f>
        <v>6000031777</v>
      </c>
      <c r="AC7" s="463"/>
      <c r="AD7" s="463"/>
      <c r="AE7" s="463"/>
      <c r="AF7" s="464"/>
      <c r="AG7" s="462">
        <f>+AB7</f>
        <v>6000031777</v>
      </c>
      <c r="AH7" s="463"/>
      <c r="AI7" s="463"/>
      <c r="AJ7" s="463"/>
      <c r="AK7" s="464"/>
      <c r="AL7" s="462">
        <f>+AG7</f>
        <v>6000031777</v>
      </c>
      <c r="AM7" s="463"/>
      <c r="AN7" s="463"/>
      <c r="AO7" s="463"/>
      <c r="AP7" s="464"/>
      <c r="AQ7" s="469"/>
      <c r="AR7" s="369"/>
      <c r="AS7" s="369"/>
    </row>
    <row r="8" spans="1:49" s="371" customFormat="1" ht="62.25" customHeight="1" x14ac:dyDescent="0.25">
      <c r="A8" s="372">
        <v>1</v>
      </c>
      <c r="B8" s="373" t="s">
        <v>429</v>
      </c>
      <c r="C8" s="372" t="s">
        <v>384</v>
      </c>
      <c r="D8" s="374" t="s">
        <v>385</v>
      </c>
      <c r="E8" s="374" t="s">
        <v>386</v>
      </c>
      <c r="F8" s="374" t="s">
        <v>387</v>
      </c>
      <c r="G8" s="374" t="s">
        <v>388</v>
      </c>
      <c r="H8" s="372" t="s">
        <v>384</v>
      </c>
      <c r="I8" s="374" t="s">
        <v>385</v>
      </c>
      <c r="J8" s="374" t="str">
        <f>+E8</f>
        <v>Billed up to Date</v>
      </c>
      <c r="K8" s="374" t="s">
        <v>387</v>
      </c>
      <c r="L8" s="374" t="s">
        <v>388</v>
      </c>
      <c r="M8" s="372" t="s">
        <v>384</v>
      </c>
      <c r="N8" s="374" t="s">
        <v>385</v>
      </c>
      <c r="O8" s="374" t="str">
        <f>+E8</f>
        <v>Billed up to Date</v>
      </c>
      <c r="P8" s="374" t="s">
        <v>387</v>
      </c>
      <c r="Q8" s="374" t="s">
        <v>388</v>
      </c>
      <c r="R8" s="372" t="s">
        <v>384</v>
      </c>
      <c r="S8" s="374" t="s">
        <v>385</v>
      </c>
      <c r="T8" s="374" t="str">
        <f>+J8</f>
        <v>Billed up to Date</v>
      </c>
      <c r="U8" s="374" t="s">
        <v>387</v>
      </c>
      <c r="V8" s="374" t="s">
        <v>388</v>
      </c>
      <c r="W8" s="374" t="s">
        <v>384</v>
      </c>
      <c r="X8" s="374" t="s">
        <v>385</v>
      </c>
      <c r="Y8" s="374" t="s">
        <v>386</v>
      </c>
      <c r="Z8" s="374" t="s">
        <v>387</v>
      </c>
      <c r="AA8" s="374" t="s">
        <v>388</v>
      </c>
      <c r="AB8" s="374" t="s">
        <v>384</v>
      </c>
      <c r="AC8" s="374" t="s">
        <v>385</v>
      </c>
      <c r="AD8" s="374" t="s">
        <v>386</v>
      </c>
      <c r="AE8" s="374" t="s">
        <v>387</v>
      </c>
      <c r="AF8" s="374" t="s">
        <v>388</v>
      </c>
      <c r="AG8" s="374" t="s">
        <v>384</v>
      </c>
      <c r="AH8" s="374" t="s">
        <v>385</v>
      </c>
      <c r="AI8" s="374" t="s">
        <v>386</v>
      </c>
      <c r="AJ8" s="374" t="s">
        <v>387</v>
      </c>
      <c r="AK8" s="374" t="s">
        <v>388</v>
      </c>
      <c r="AL8" s="372" t="s">
        <v>384</v>
      </c>
      <c r="AM8" s="374" t="s">
        <v>385</v>
      </c>
      <c r="AN8" s="374" t="str">
        <f>+O8</f>
        <v>Billed up to Date</v>
      </c>
      <c r="AO8" s="374" t="s">
        <v>387</v>
      </c>
      <c r="AP8" s="374" t="s">
        <v>388</v>
      </c>
      <c r="AQ8" s="375"/>
      <c r="AR8" s="376"/>
      <c r="AS8" s="376"/>
    </row>
    <row r="9" spans="1:49" s="371" customFormat="1" ht="35.25" customHeight="1" x14ac:dyDescent="0.25">
      <c r="A9" s="377">
        <v>1.1000000000000001</v>
      </c>
      <c r="B9" s="378" t="s">
        <v>389</v>
      </c>
      <c r="C9" s="379"/>
      <c r="D9" s="380"/>
      <c r="E9" s="380"/>
      <c r="F9" s="380"/>
      <c r="G9" s="381">
        <f t="shared" ref="G9:G17" si="0">+E9-F9</f>
        <v>0</v>
      </c>
      <c r="H9" s="380">
        <v>9797</v>
      </c>
      <c r="I9" s="380">
        <v>7862.8000000000093</v>
      </c>
      <c r="J9" s="380">
        <f t="shared" ref="J9:J17" si="1">+IF(I9&lt;H9,I9,H9)</f>
        <v>7862.8000000000093</v>
      </c>
      <c r="K9" s="380">
        <v>7862.8000000000093</v>
      </c>
      <c r="L9" s="381">
        <f t="shared" ref="L9:L17" si="2">+J9-K9</f>
        <v>0</v>
      </c>
      <c r="M9" s="380">
        <v>7227</v>
      </c>
      <c r="N9" s="382">
        <v>3158.0999999999995</v>
      </c>
      <c r="O9" s="380">
        <f>+IF(N9&lt;M9,N9,M9)-210</f>
        <v>2948.0999999999995</v>
      </c>
      <c r="P9" s="380">
        <v>2948.0999999999995</v>
      </c>
      <c r="Q9" s="381">
        <f t="shared" ref="Q9:Q17" si="3">+O9-P9</f>
        <v>0</v>
      </c>
      <c r="R9" s="380"/>
      <c r="S9" s="380"/>
      <c r="T9" s="380"/>
      <c r="U9" s="380"/>
      <c r="V9" s="381">
        <f t="shared" ref="V9:V17" si="4">+T9-U9</f>
        <v>0</v>
      </c>
      <c r="W9" s="380"/>
      <c r="X9" s="380"/>
      <c r="Y9" s="380"/>
      <c r="Z9" s="380"/>
      <c r="AA9" s="381">
        <f t="shared" ref="AA9:AA17" si="5">+Y9-Z9</f>
        <v>0</v>
      </c>
      <c r="AB9" s="380">
        <v>10500</v>
      </c>
      <c r="AC9" s="380">
        <v>9419.1</v>
      </c>
      <c r="AD9" s="380">
        <f t="shared" ref="AD9:AD17" si="6">+IF(AC9&lt;AB9,AC9,AB9)</f>
        <v>9419.1</v>
      </c>
      <c r="AE9" s="380">
        <v>9419.1</v>
      </c>
      <c r="AF9" s="381">
        <f>+AD9-AE9</f>
        <v>0</v>
      </c>
      <c r="AG9" s="380">
        <v>7599</v>
      </c>
      <c r="AH9" s="380">
        <v>7865</v>
      </c>
      <c r="AI9" s="380">
        <f t="shared" ref="AI9" si="7">+IF(AH9&lt;AG9,AH9,AG9)</f>
        <v>7599</v>
      </c>
      <c r="AJ9" s="380">
        <v>7599</v>
      </c>
      <c r="AK9" s="381">
        <f>+AI9-AJ9</f>
        <v>0</v>
      </c>
      <c r="AL9" s="380">
        <f>+C9+H9+M9+R9+W9+AB9+AG9</f>
        <v>35123</v>
      </c>
      <c r="AM9" s="380">
        <f>+D9+I9+N9+S9+X9+AC9+AH9</f>
        <v>28305.000000000007</v>
      </c>
      <c r="AN9" s="383">
        <f>+E9+J9+O9+T9+Y9+AD9+AI9</f>
        <v>27829.000000000007</v>
      </c>
      <c r="AO9" s="383">
        <f>+F9+K9+P9+U9+Z9+AE9+AJ9</f>
        <v>27829.000000000007</v>
      </c>
      <c r="AP9" s="381">
        <f>+G9+L9+Q9+V9+AA9+AF9+AK9</f>
        <v>0</v>
      </c>
      <c r="AQ9" s="377"/>
      <c r="AR9" s="384"/>
      <c r="AS9" s="385" t="s">
        <v>430</v>
      </c>
      <c r="AT9" s="386">
        <f t="shared" ref="AT9:AT14" si="8">+G9*0.5</f>
        <v>0</v>
      </c>
      <c r="AU9" s="387">
        <f>+AK9*0.5</f>
        <v>0</v>
      </c>
      <c r="AV9" s="387">
        <f>+H9-I9</f>
        <v>1934.1999999999907</v>
      </c>
      <c r="AW9" s="387">
        <f>+M9-N9</f>
        <v>4068.9000000000005</v>
      </c>
    </row>
    <row r="10" spans="1:49" s="371" customFormat="1" ht="35.25" customHeight="1" x14ac:dyDescent="0.25">
      <c r="A10" s="377">
        <v>1.2</v>
      </c>
      <c r="B10" s="378" t="s">
        <v>390</v>
      </c>
      <c r="C10" s="379"/>
      <c r="D10" s="380"/>
      <c r="E10" s="380"/>
      <c r="F10" s="380"/>
      <c r="G10" s="381">
        <f t="shared" si="0"/>
        <v>0</v>
      </c>
      <c r="H10" s="380">
        <v>267</v>
      </c>
      <c r="I10" s="380">
        <v>266.7</v>
      </c>
      <c r="J10" s="380">
        <f t="shared" si="1"/>
        <v>266.7</v>
      </c>
      <c r="K10" s="380">
        <v>266.7</v>
      </c>
      <c r="L10" s="381">
        <f t="shared" si="2"/>
        <v>0</v>
      </c>
      <c r="M10" s="380">
        <v>531</v>
      </c>
      <c r="N10" s="382">
        <v>247.70000000000002</v>
      </c>
      <c r="O10" s="380">
        <f t="shared" ref="O10:O17" si="9">+IF(N10&lt;M10,N10,M10)</f>
        <v>247.70000000000002</v>
      </c>
      <c r="P10" s="380">
        <v>247.70000000000002</v>
      </c>
      <c r="Q10" s="381">
        <f t="shared" si="3"/>
        <v>0</v>
      </c>
      <c r="R10" s="380"/>
      <c r="S10" s="380"/>
      <c r="T10" s="380"/>
      <c r="U10" s="380"/>
      <c r="V10" s="381">
        <f t="shared" si="4"/>
        <v>0</v>
      </c>
      <c r="W10" s="380"/>
      <c r="X10" s="380"/>
      <c r="Y10" s="380"/>
      <c r="Z10" s="380"/>
      <c r="AA10" s="381">
        <f t="shared" si="5"/>
        <v>0</v>
      </c>
      <c r="AB10" s="380">
        <v>300</v>
      </c>
      <c r="AC10" s="380">
        <v>403</v>
      </c>
      <c r="AD10" s="380">
        <f t="shared" si="6"/>
        <v>300</v>
      </c>
      <c r="AE10" s="380">
        <v>300</v>
      </c>
      <c r="AF10" s="381">
        <f t="shared" ref="AF10:AF17" si="10">+AD10-AE10</f>
        <v>0</v>
      </c>
      <c r="AG10" s="380">
        <v>1528</v>
      </c>
      <c r="AH10" s="380">
        <v>1298.7</v>
      </c>
      <c r="AI10" s="380">
        <f>+IF(AH10&lt;AG10,AH10,AG10)</f>
        <v>1298.7</v>
      </c>
      <c r="AJ10" s="380">
        <v>1298.7</v>
      </c>
      <c r="AK10" s="381">
        <f t="shared" ref="AK10:AK16" si="11">+AI10-AJ10</f>
        <v>0</v>
      </c>
      <c r="AL10" s="380">
        <f t="shared" ref="AL10:AP17" si="12">+C10+H10+M10+R10+W10+AB10+AG10</f>
        <v>2626</v>
      </c>
      <c r="AM10" s="380">
        <f t="shared" si="12"/>
        <v>2216.1</v>
      </c>
      <c r="AN10" s="383">
        <f t="shared" si="12"/>
        <v>2113.1</v>
      </c>
      <c r="AO10" s="383">
        <f t="shared" si="12"/>
        <v>2113.1</v>
      </c>
      <c r="AP10" s="381">
        <f t="shared" si="12"/>
        <v>0</v>
      </c>
      <c r="AQ10" s="377"/>
      <c r="AR10" s="384"/>
      <c r="AS10" s="384"/>
      <c r="AT10" s="386">
        <f t="shared" si="8"/>
        <v>0</v>
      </c>
      <c r="AU10" s="387">
        <f t="shared" ref="AU10:AU15" si="13">+AK10*0.5</f>
        <v>0</v>
      </c>
      <c r="AV10" s="387">
        <f t="shared" ref="AV10:AV16" si="14">+H10-I10</f>
        <v>0.30000000000001137</v>
      </c>
      <c r="AW10" s="387">
        <f t="shared" ref="AW10:AW41" si="15">+M10-N10</f>
        <v>283.29999999999995</v>
      </c>
    </row>
    <row r="11" spans="1:49" s="371" customFormat="1" ht="35.25" customHeight="1" x14ac:dyDescent="0.25">
      <c r="A11" s="377">
        <v>1.3</v>
      </c>
      <c r="B11" s="378" t="s">
        <v>391</v>
      </c>
      <c r="C11" s="379"/>
      <c r="D11" s="380"/>
      <c r="E11" s="380"/>
      <c r="F11" s="380"/>
      <c r="G11" s="381">
        <f t="shared" si="0"/>
        <v>0</v>
      </c>
      <c r="H11" s="380">
        <v>1010</v>
      </c>
      <c r="I11" s="380">
        <v>909.19999999999982</v>
      </c>
      <c r="J11" s="380">
        <f t="shared" si="1"/>
        <v>909.19999999999982</v>
      </c>
      <c r="K11" s="380">
        <v>909.19999999999982</v>
      </c>
      <c r="L11" s="381">
        <f t="shared" si="2"/>
        <v>0</v>
      </c>
      <c r="M11" s="380">
        <v>2141</v>
      </c>
      <c r="N11" s="382">
        <v>894.99999999999989</v>
      </c>
      <c r="O11" s="380">
        <f t="shared" si="9"/>
        <v>894.99999999999989</v>
      </c>
      <c r="P11" s="380">
        <v>894.99999999999989</v>
      </c>
      <c r="Q11" s="381">
        <f t="shared" si="3"/>
        <v>0</v>
      </c>
      <c r="R11" s="380"/>
      <c r="S11" s="380"/>
      <c r="T11" s="380"/>
      <c r="U11" s="380"/>
      <c r="V11" s="381">
        <f t="shared" si="4"/>
        <v>0</v>
      </c>
      <c r="W11" s="380"/>
      <c r="X11" s="380"/>
      <c r="Y11" s="380"/>
      <c r="Z11" s="380"/>
      <c r="AA11" s="381">
        <f t="shared" si="5"/>
        <v>0</v>
      </c>
      <c r="AB11" s="380">
        <v>324</v>
      </c>
      <c r="AC11" s="380">
        <v>492.70000000000005</v>
      </c>
      <c r="AD11" s="380">
        <f t="shared" si="6"/>
        <v>324</v>
      </c>
      <c r="AE11" s="380">
        <v>324</v>
      </c>
      <c r="AF11" s="381">
        <f t="shared" si="10"/>
        <v>0</v>
      </c>
      <c r="AG11" s="380">
        <v>1267</v>
      </c>
      <c r="AH11" s="380">
        <v>1315.4</v>
      </c>
      <c r="AI11" s="380">
        <f t="shared" ref="AI11:AI16" si="16">+IF(AH11&lt;AG11,AH11,AG11)</f>
        <v>1267</v>
      </c>
      <c r="AJ11" s="380">
        <v>1267</v>
      </c>
      <c r="AK11" s="381">
        <f t="shared" si="11"/>
        <v>0</v>
      </c>
      <c r="AL11" s="380">
        <f t="shared" si="12"/>
        <v>4742</v>
      </c>
      <c r="AM11" s="380">
        <f t="shared" si="12"/>
        <v>3612.2999999999997</v>
      </c>
      <c r="AN11" s="383">
        <f t="shared" si="12"/>
        <v>3395.2</v>
      </c>
      <c r="AO11" s="383">
        <f t="shared" si="12"/>
        <v>3395.2</v>
      </c>
      <c r="AP11" s="381">
        <f t="shared" si="12"/>
        <v>0</v>
      </c>
      <c r="AQ11" s="377"/>
      <c r="AR11" s="384"/>
      <c r="AS11" s="384"/>
      <c r="AT11" s="386">
        <f t="shared" si="8"/>
        <v>0</v>
      </c>
      <c r="AU11" s="387">
        <f t="shared" si="13"/>
        <v>0</v>
      </c>
      <c r="AV11" s="387">
        <f t="shared" si="14"/>
        <v>100.80000000000018</v>
      </c>
      <c r="AW11" s="387">
        <f t="shared" si="15"/>
        <v>1246</v>
      </c>
    </row>
    <row r="12" spans="1:49" s="371" customFormat="1" ht="35.25" customHeight="1" x14ac:dyDescent="0.25">
      <c r="A12" s="377">
        <v>1.4</v>
      </c>
      <c r="B12" s="378" t="s">
        <v>392</v>
      </c>
      <c r="C12" s="379"/>
      <c r="D12" s="380"/>
      <c r="E12" s="380"/>
      <c r="F12" s="380"/>
      <c r="G12" s="381">
        <f t="shared" si="0"/>
        <v>0</v>
      </c>
      <c r="H12" s="380">
        <v>293</v>
      </c>
      <c r="I12" s="380">
        <v>292.60000000000002</v>
      </c>
      <c r="J12" s="380">
        <f t="shared" si="1"/>
        <v>292.60000000000002</v>
      </c>
      <c r="K12" s="380">
        <v>292.60000000000002</v>
      </c>
      <c r="L12" s="381">
        <f t="shared" si="2"/>
        <v>0</v>
      </c>
      <c r="M12" s="380">
        <v>2964</v>
      </c>
      <c r="N12" s="382">
        <v>300.40000000000003</v>
      </c>
      <c r="O12" s="380">
        <f t="shared" si="9"/>
        <v>300.40000000000003</v>
      </c>
      <c r="P12" s="380">
        <v>300.40000000000003</v>
      </c>
      <c r="Q12" s="381">
        <f t="shared" si="3"/>
        <v>0</v>
      </c>
      <c r="R12" s="380"/>
      <c r="S12" s="380"/>
      <c r="T12" s="380"/>
      <c r="U12" s="380"/>
      <c r="V12" s="381">
        <f t="shared" si="4"/>
        <v>0</v>
      </c>
      <c r="W12" s="380"/>
      <c r="X12" s="380"/>
      <c r="Y12" s="380"/>
      <c r="Z12" s="380"/>
      <c r="AA12" s="381">
        <f t="shared" si="5"/>
        <v>0</v>
      </c>
      <c r="AB12" s="380">
        <v>220</v>
      </c>
      <c r="AC12" s="380">
        <v>269.8</v>
      </c>
      <c r="AD12" s="380">
        <f t="shared" si="6"/>
        <v>220</v>
      </c>
      <c r="AE12" s="380">
        <v>220</v>
      </c>
      <c r="AF12" s="381">
        <f t="shared" si="10"/>
        <v>0</v>
      </c>
      <c r="AG12" s="380">
        <v>518</v>
      </c>
      <c r="AH12" s="380">
        <v>535.1</v>
      </c>
      <c r="AI12" s="380">
        <f t="shared" si="16"/>
        <v>518</v>
      </c>
      <c r="AJ12" s="380">
        <v>518</v>
      </c>
      <c r="AK12" s="381">
        <f t="shared" si="11"/>
        <v>0</v>
      </c>
      <c r="AL12" s="380">
        <f t="shared" si="12"/>
        <v>3995</v>
      </c>
      <c r="AM12" s="380">
        <f t="shared" si="12"/>
        <v>1397.9</v>
      </c>
      <c r="AN12" s="383">
        <f t="shared" si="12"/>
        <v>1331</v>
      </c>
      <c r="AO12" s="383">
        <f t="shared" si="12"/>
        <v>1331</v>
      </c>
      <c r="AP12" s="381">
        <f t="shared" si="12"/>
        <v>0</v>
      </c>
      <c r="AQ12" s="377"/>
      <c r="AR12" s="384"/>
      <c r="AS12" s="384"/>
      <c r="AT12" s="386">
        <f t="shared" si="8"/>
        <v>0</v>
      </c>
      <c r="AU12" s="387">
        <f t="shared" si="13"/>
        <v>0</v>
      </c>
      <c r="AV12" s="387">
        <f t="shared" si="14"/>
        <v>0.39999999999997726</v>
      </c>
      <c r="AW12" s="387">
        <f t="shared" si="15"/>
        <v>2663.6</v>
      </c>
    </row>
    <row r="13" spans="1:49" s="371" customFormat="1" ht="35.25" customHeight="1" x14ac:dyDescent="0.25">
      <c r="A13" s="377">
        <v>1.5</v>
      </c>
      <c r="B13" s="378" t="s">
        <v>393</v>
      </c>
      <c r="C13" s="379"/>
      <c r="D13" s="380"/>
      <c r="E13" s="380"/>
      <c r="F13" s="380"/>
      <c r="G13" s="381">
        <f t="shared" si="0"/>
        <v>0</v>
      </c>
      <c r="H13" s="380">
        <v>174</v>
      </c>
      <c r="I13" s="380">
        <v>173.60000000000002</v>
      </c>
      <c r="J13" s="380">
        <f t="shared" si="1"/>
        <v>173.60000000000002</v>
      </c>
      <c r="K13" s="380">
        <v>173.60000000000002</v>
      </c>
      <c r="L13" s="381">
        <f t="shared" si="2"/>
        <v>0</v>
      </c>
      <c r="M13" s="380">
        <v>885</v>
      </c>
      <c r="N13" s="382">
        <v>499.4</v>
      </c>
      <c r="O13" s="380">
        <f t="shared" si="9"/>
        <v>499.4</v>
      </c>
      <c r="P13" s="380">
        <v>499.4</v>
      </c>
      <c r="Q13" s="381">
        <f t="shared" si="3"/>
        <v>0</v>
      </c>
      <c r="R13" s="380"/>
      <c r="S13" s="380"/>
      <c r="T13" s="380"/>
      <c r="U13" s="380"/>
      <c r="V13" s="381">
        <f t="shared" si="4"/>
        <v>0</v>
      </c>
      <c r="W13" s="380"/>
      <c r="X13" s="380"/>
      <c r="Y13" s="380"/>
      <c r="Z13" s="380"/>
      <c r="AA13" s="381">
        <f t="shared" si="5"/>
        <v>0</v>
      </c>
      <c r="AB13" s="380">
        <v>539</v>
      </c>
      <c r="AC13" s="380">
        <v>609.40000000000009</v>
      </c>
      <c r="AD13" s="380">
        <f t="shared" si="6"/>
        <v>539</v>
      </c>
      <c r="AE13" s="380">
        <v>539</v>
      </c>
      <c r="AF13" s="381">
        <f t="shared" si="10"/>
        <v>0</v>
      </c>
      <c r="AG13" s="380">
        <v>702</v>
      </c>
      <c r="AH13" s="380">
        <v>661.4</v>
      </c>
      <c r="AI13" s="380">
        <f t="shared" si="16"/>
        <v>661.4</v>
      </c>
      <c r="AJ13" s="380">
        <v>661.4</v>
      </c>
      <c r="AK13" s="381">
        <f t="shared" si="11"/>
        <v>0</v>
      </c>
      <c r="AL13" s="380">
        <f t="shared" si="12"/>
        <v>2300</v>
      </c>
      <c r="AM13" s="380">
        <f t="shared" si="12"/>
        <v>1943.8000000000002</v>
      </c>
      <c r="AN13" s="383">
        <f t="shared" si="12"/>
        <v>1873.4</v>
      </c>
      <c r="AO13" s="383">
        <f t="shared" si="12"/>
        <v>1873.4</v>
      </c>
      <c r="AP13" s="381">
        <f t="shared" si="12"/>
        <v>0</v>
      </c>
      <c r="AQ13" s="377"/>
      <c r="AR13" s="384"/>
      <c r="AS13" s="384"/>
      <c r="AT13" s="386">
        <f t="shared" si="8"/>
        <v>0</v>
      </c>
      <c r="AU13" s="387">
        <f t="shared" si="13"/>
        <v>0</v>
      </c>
      <c r="AV13" s="387">
        <f t="shared" si="14"/>
        <v>0.39999999999997726</v>
      </c>
      <c r="AW13" s="387">
        <f t="shared" si="15"/>
        <v>385.6</v>
      </c>
    </row>
    <row r="14" spans="1:49" s="371" customFormat="1" ht="35.25" customHeight="1" x14ac:dyDescent="0.25">
      <c r="A14" s="377">
        <v>1.6</v>
      </c>
      <c r="B14" s="378" t="s">
        <v>394</v>
      </c>
      <c r="C14" s="379"/>
      <c r="D14" s="380"/>
      <c r="E14" s="380"/>
      <c r="F14" s="380"/>
      <c r="G14" s="381">
        <f t="shared" si="0"/>
        <v>0</v>
      </c>
      <c r="H14" s="380">
        <v>228</v>
      </c>
      <c r="I14" s="380">
        <v>227.4</v>
      </c>
      <c r="J14" s="380">
        <f t="shared" si="1"/>
        <v>227.4</v>
      </c>
      <c r="K14" s="380">
        <v>227.4</v>
      </c>
      <c r="L14" s="381">
        <f t="shared" si="2"/>
        <v>0</v>
      </c>
      <c r="M14" s="380">
        <v>661</v>
      </c>
      <c r="N14" s="382">
        <v>72</v>
      </c>
      <c r="O14" s="380">
        <f t="shared" si="9"/>
        <v>72</v>
      </c>
      <c r="P14" s="380">
        <v>72</v>
      </c>
      <c r="Q14" s="381">
        <f t="shared" si="3"/>
        <v>0</v>
      </c>
      <c r="R14" s="380"/>
      <c r="S14" s="380"/>
      <c r="T14" s="380"/>
      <c r="U14" s="380"/>
      <c r="V14" s="381">
        <f t="shared" si="4"/>
        <v>0</v>
      </c>
      <c r="W14" s="380"/>
      <c r="X14" s="380"/>
      <c r="Y14" s="380"/>
      <c r="Z14" s="380"/>
      <c r="AA14" s="381">
        <f t="shared" si="5"/>
        <v>0</v>
      </c>
      <c r="AB14" s="380">
        <v>390</v>
      </c>
      <c r="AC14" s="380">
        <v>540.20000000000005</v>
      </c>
      <c r="AD14" s="380">
        <f t="shared" si="6"/>
        <v>390</v>
      </c>
      <c r="AE14" s="380">
        <v>390</v>
      </c>
      <c r="AF14" s="381">
        <f t="shared" si="10"/>
        <v>0</v>
      </c>
      <c r="AG14" s="380">
        <v>686</v>
      </c>
      <c r="AH14" s="380">
        <v>765.3</v>
      </c>
      <c r="AI14" s="380">
        <f t="shared" si="16"/>
        <v>686</v>
      </c>
      <c r="AJ14" s="380">
        <v>686</v>
      </c>
      <c r="AK14" s="381">
        <f t="shared" si="11"/>
        <v>0</v>
      </c>
      <c r="AL14" s="380">
        <f t="shared" si="12"/>
        <v>1965</v>
      </c>
      <c r="AM14" s="380">
        <f t="shared" si="12"/>
        <v>1604.9</v>
      </c>
      <c r="AN14" s="383">
        <f t="shared" si="12"/>
        <v>1375.4</v>
      </c>
      <c r="AO14" s="383">
        <f t="shared" si="12"/>
        <v>1375.4</v>
      </c>
      <c r="AP14" s="381">
        <f t="shared" si="12"/>
        <v>0</v>
      </c>
      <c r="AQ14" s="377"/>
      <c r="AR14" s="384"/>
      <c r="AS14" s="384"/>
      <c r="AT14" s="386">
        <f t="shared" si="8"/>
        <v>0</v>
      </c>
      <c r="AU14" s="387">
        <f t="shared" si="13"/>
        <v>0</v>
      </c>
      <c r="AV14" s="387">
        <f>+H14-I14</f>
        <v>0.59999999999999432</v>
      </c>
      <c r="AW14" s="387">
        <f t="shared" si="15"/>
        <v>589</v>
      </c>
    </row>
    <row r="15" spans="1:49" s="371" customFormat="1" ht="35.25" customHeight="1" x14ac:dyDescent="0.25">
      <c r="A15" s="377">
        <v>1.7</v>
      </c>
      <c r="B15" s="378" t="s">
        <v>395</v>
      </c>
      <c r="C15" s="379"/>
      <c r="D15" s="380"/>
      <c r="E15" s="380"/>
      <c r="F15" s="380"/>
      <c r="G15" s="381">
        <f t="shared" si="0"/>
        <v>0</v>
      </c>
      <c r="H15" s="380"/>
      <c r="I15" s="380">
        <v>0</v>
      </c>
      <c r="J15" s="380">
        <f t="shared" si="1"/>
        <v>0</v>
      </c>
      <c r="K15" s="380">
        <v>0</v>
      </c>
      <c r="L15" s="381">
        <f t="shared" si="2"/>
        <v>0</v>
      </c>
      <c r="M15" s="380">
        <v>1682</v>
      </c>
      <c r="N15" s="382">
        <v>1362.8</v>
      </c>
      <c r="O15" s="380">
        <f t="shared" si="9"/>
        <v>1362.8</v>
      </c>
      <c r="P15" s="380">
        <v>1362.8</v>
      </c>
      <c r="Q15" s="381">
        <f t="shared" si="3"/>
        <v>0</v>
      </c>
      <c r="R15" s="380"/>
      <c r="S15" s="380"/>
      <c r="T15" s="380"/>
      <c r="U15" s="380"/>
      <c r="V15" s="381">
        <f t="shared" si="4"/>
        <v>0</v>
      </c>
      <c r="W15" s="380"/>
      <c r="X15" s="380"/>
      <c r="Y15" s="380"/>
      <c r="Z15" s="380"/>
      <c r="AA15" s="381">
        <f t="shared" si="5"/>
        <v>0</v>
      </c>
      <c r="AB15" s="380">
        <v>477</v>
      </c>
      <c r="AC15" s="380">
        <v>303.7</v>
      </c>
      <c r="AD15" s="380">
        <f t="shared" si="6"/>
        <v>303.7</v>
      </c>
      <c r="AE15" s="380">
        <v>303.7</v>
      </c>
      <c r="AF15" s="381">
        <f t="shared" si="10"/>
        <v>0</v>
      </c>
      <c r="AG15" s="380"/>
      <c r="AH15" s="380">
        <v>0</v>
      </c>
      <c r="AI15" s="380">
        <f t="shared" si="16"/>
        <v>0</v>
      </c>
      <c r="AJ15" s="380">
        <v>0</v>
      </c>
      <c r="AK15" s="381">
        <f t="shared" si="11"/>
        <v>0</v>
      </c>
      <c r="AL15" s="380">
        <f t="shared" si="12"/>
        <v>2159</v>
      </c>
      <c r="AM15" s="380">
        <f t="shared" si="12"/>
        <v>1666.5</v>
      </c>
      <c r="AN15" s="383">
        <f t="shared" si="12"/>
        <v>1666.5</v>
      </c>
      <c r="AO15" s="383">
        <f t="shared" si="12"/>
        <v>1666.5</v>
      </c>
      <c r="AP15" s="381">
        <f t="shared" si="12"/>
        <v>0</v>
      </c>
      <c r="AQ15" s="377"/>
      <c r="AR15" s="384"/>
      <c r="AS15" s="384"/>
      <c r="AT15" s="386">
        <f t="shared" ref="AT15" si="17">+AA15*0.6</f>
        <v>0</v>
      </c>
      <c r="AU15" s="387">
        <f t="shared" si="13"/>
        <v>0</v>
      </c>
      <c r="AV15" s="387">
        <f t="shared" si="14"/>
        <v>0</v>
      </c>
      <c r="AW15" s="387">
        <f t="shared" si="15"/>
        <v>319.20000000000005</v>
      </c>
    </row>
    <row r="16" spans="1:49" s="371" customFormat="1" ht="35.25" customHeight="1" x14ac:dyDescent="0.25">
      <c r="A16" s="377">
        <v>1.8</v>
      </c>
      <c r="B16" s="378" t="s">
        <v>396</v>
      </c>
      <c r="C16" s="379"/>
      <c r="D16" s="380"/>
      <c r="E16" s="380"/>
      <c r="F16" s="380"/>
      <c r="G16" s="381">
        <f t="shared" si="0"/>
        <v>0</v>
      </c>
      <c r="H16" s="380"/>
      <c r="I16" s="380">
        <v>0</v>
      </c>
      <c r="J16" s="380">
        <f t="shared" si="1"/>
        <v>0</v>
      </c>
      <c r="K16" s="380">
        <v>0</v>
      </c>
      <c r="L16" s="381">
        <f t="shared" si="2"/>
        <v>0</v>
      </c>
      <c r="M16" s="380">
        <v>1129</v>
      </c>
      <c r="N16" s="382">
        <v>294.5</v>
      </c>
      <c r="O16" s="380">
        <f t="shared" si="9"/>
        <v>294.5</v>
      </c>
      <c r="P16" s="380">
        <v>294.5</v>
      </c>
      <c r="Q16" s="381">
        <f t="shared" si="3"/>
        <v>0</v>
      </c>
      <c r="R16" s="380"/>
      <c r="S16" s="380"/>
      <c r="T16" s="380"/>
      <c r="U16" s="380"/>
      <c r="V16" s="381">
        <f t="shared" si="4"/>
        <v>0</v>
      </c>
      <c r="W16" s="380"/>
      <c r="X16" s="380"/>
      <c r="Y16" s="380"/>
      <c r="Z16" s="380"/>
      <c r="AA16" s="381">
        <f t="shared" si="5"/>
        <v>0</v>
      </c>
      <c r="AB16" s="380"/>
      <c r="AC16" s="380"/>
      <c r="AD16" s="380">
        <f t="shared" si="6"/>
        <v>0</v>
      </c>
      <c r="AE16" s="380"/>
      <c r="AF16" s="381">
        <f t="shared" si="10"/>
        <v>0</v>
      </c>
      <c r="AG16" s="380"/>
      <c r="AH16" s="380"/>
      <c r="AI16" s="380">
        <f t="shared" si="16"/>
        <v>0</v>
      </c>
      <c r="AJ16" s="380">
        <v>0</v>
      </c>
      <c r="AK16" s="381">
        <f t="shared" si="11"/>
        <v>0</v>
      </c>
      <c r="AL16" s="380">
        <f t="shared" si="12"/>
        <v>1129</v>
      </c>
      <c r="AM16" s="380">
        <f t="shared" si="12"/>
        <v>294.5</v>
      </c>
      <c r="AN16" s="383">
        <f t="shared" si="12"/>
        <v>294.5</v>
      </c>
      <c r="AO16" s="383">
        <f t="shared" si="12"/>
        <v>294.5</v>
      </c>
      <c r="AP16" s="381">
        <f t="shared" si="12"/>
        <v>0</v>
      </c>
      <c r="AQ16" s="377"/>
      <c r="AR16" s="384"/>
      <c r="AS16" s="384"/>
      <c r="AU16" s="387">
        <f t="shared" ref="AU16:AU17" si="18">+C16-D16</f>
        <v>0</v>
      </c>
      <c r="AV16" s="387">
        <f t="shared" si="14"/>
        <v>0</v>
      </c>
      <c r="AW16" s="387">
        <f t="shared" si="15"/>
        <v>834.5</v>
      </c>
    </row>
    <row r="17" spans="1:49" s="371" customFormat="1" ht="35.25" customHeight="1" x14ac:dyDescent="0.25">
      <c r="A17" s="377">
        <v>1.8</v>
      </c>
      <c r="B17" s="388" t="s">
        <v>397</v>
      </c>
      <c r="C17" s="379"/>
      <c r="D17" s="380"/>
      <c r="E17" s="380"/>
      <c r="F17" s="380"/>
      <c r="G17" s="381">
        <f t="shared" si="0"/>
        <v>0</v>
      </c>
      <c r="H17" s="380"/>
      <c r="I17" s="380"/>
      <c r="J17" s="380">
        <f t="shared" si="1"/>
        <v>0</v>
      </c>
      <c r="K17" s="380">
        <v>0</v>
      </c>
      <c r="L17" s="381">
        <f t="shared" si="2"/>
        <v>0</v>
      </c>
      <c r="M17" s="380"/>
      <c r="N17" s="382"/>
      <c r="O17" s="380">
        <f t="shared" si="9"/>
        <v>0</v>
      </c>
      <c r="P17" s="380">
        <v>0</v>
      </c>
      <c r="Q17" s="381">
        <f t="shared" si="3"/>
        <v>0</v>
      </c>
      <c r="R17" s="380"/>
      <c r="S17" s="380"/>
      <c r="T17" s="380"/>
      <c r="U17" s="380"/>
      <c r="V17" s="381">
        <f t="shared" si="4"/>
        <v>0</v>
      </c>
      <c r="W17" s="380"/>
      <c r="X17" s="380"/>
      <c r="Y17" s="380">
        <f t="shared" ref="Y17" si="19">+IF(X17&lt;W17,X17,W17)</f>
        <v>0</v>
      </c>
      <c r="Z17" s="380"/>
      <c r="AA17" s="381">
        <f t="shared" si="5"/>
        <v>0</v>
      </c>
      <c r="AB17" s="380"/>
      <c r="AC17" s="380"/>
      <c r="AD17" s="380">
        <f t="shared" si="6"/>
        <v>0</v>
      </c>
      <c r="AE17" s="380"/>
      <c r="AF17" s="381">
        <f t="shared" si="10"/>
        <v>0</v>
      </c>
      <c r="AG17" s="380"/>
      <c r="AH17" s="380"/>
      <c r="AI17" s="380"/>
      <c r="AJ17" s="380"/>
      <c r="AK17" s="381"/>
      <c r="AL17" s="380">
        <f t="shared" si="12"/>
        <v>0</v>
      </c>
      <c r="AM17" s="380">
        <f t="shared" si="12"/>
        <v>0</v>
      </c>
      <c r="AN17" s="383">
        <f t="shared" si="12"/>
        <v>0</v>
      </c>
      <c r="AO17" s="383">
        <f t="shared" si="12"/>
        <v>0</v>
      </c>
      <c r="AP17" s="381">
        <f t="shared" si="12"/>
        <v>0</v>
      </c>
      <c r="AQ17" s="377"/>
      <c r="AR17" s="384"/>
      <c r="AS17" s="384"/>
      <c r="AU17" s="387">
        <f t="shared" si="18"/>
        <v>0</v>
      </c>
      <c r="AW17" s="387">
        <f t="shared" si="15"/>
        <v>0</v>
      </c>
    </row>
    <row r="18" spans="1:49" s="371" customFormat="1" ht="28.5" customHeight="1" x14ac:dyDescent="0.25">
      <c r="A18" s="456" t="s">
        <v>398</v>
      </c>
      <c r="B18" s="457"/>
      <c r="C18" s="389">
        <f>SUM(C9:C17)</f>
        <v>0</v>
      </c>
      <c r="D18" s="389">
        <f t="shared" ref="D18:U18" si="20">SUM(D9:D17)</f>
        <v>0</v>
      </c>
      <c r="E18" s="389">
        <f t="shared" si="20"/>
        <v>0</v>
      </c>
      <c r="F18" s="389">
        <f t="shared" si="20"/>
        <v>0</v>
      </c>
      <c r="G18" s="381">
        <f t="shared" si="20"/>
        <v>0</v>
      </c>
      <c r="H18" s="389">
        <f>SUM(H9:H17)</f>
        <v>11769</v>
      </c>
      <c r="I18" s="389">
        <f t="shared" si="20"/>
        <v>9732.3000000000084</v>
      </c>
      <c r="J18" s="389">
        <f t="shared" si="20"/>
        <v>9732.3000000000084</v>
      </c>
      <c r="K18" s="389">
        <f t="shared" si="20"/>
        <v>9732.3000000000084</v>
      </c>
      <c r="L18" s="381">
        <f t="shared" si="20"/>
        <v>0</v>
      </c>
      <c r="M18" s="389">
        <f>SUM(M9:M17)</f>
        <v>17220</v>
      </c>
      <c r="N18" s="389">
        <f t="shared" si="20"/>
        <v>6829.8999999999987</v>
      </c>
      <c r="O18" s="389">
        <f t="shared" si="20"/>
        <v>6619.8999999999987</v>
      </c>
      <c r="P18" s="389">
        <f t="shared" si="20"/>
        <v>6619.8999999999987</v>
      </c>
      <c r="Q18" s="381">
        <f t="shared" si="20"/>
        <v>0</v>
      </c>
      <c r="R18" s="389">
        <f>SUM(R9:R17)</f>
        <v>0</v>
      </c>
      <c r="S18" s="389">
        <f t="shared" si="20"/>
        <v>0</v>
      </c>
      <c r="T18" s="389">
        <f t="shared" si="20"/>
        <v>0</v>
      </c>
      <c r="U18" s="389">
        <f t="shared" si="20"/>
        <v>0</v>
      </c>
      <c r="V18" s="389"/>
      <c r="W18" s="389">
        <f>SUM(W9:W17)</f>
        <v>0</v>
      </c>
      <c r="X18" s="389">
        <f>SUM(X9:X17)</f>
        <v>0</v>
      </c>
      <c r="Y18" s="389">
        <f t="shared" ref="Y18:AA18" si="21">SUM(Y9:Y17)</f>
        <v>0</v>
      </c>
      <c r="Z18" s="389">
        <f t="shared" si="21"/>
        <v>0</v>
      </c>
      <c r="AA18" s="389">
        <f t="shared" si="21"/>
        <v>0</v>
      </c>
      <c r="AB18" s="389"/>
      <c r="AC18" s="389"/>
      <c r="AD18" s="389"/>
      <c r="AE18" s="389"/>
      <c r="AF18" s="389"/>
      <c r="AG18" s="389">
        <f t="shared" ref="AG18:AK18" si="22">SUM(AG9:AG17)</f>
        <v>12300</v>
      </c>
      <c r="AH18" s="389">
        <f t="shared" si="22"/>
        <v>12440.9</v>
      </c>
      <c r="AI18" s="389">
        <f t="shared" si="22"/>
        <v>12030.1</v>
      </c>
      <c r="AJ18" s="389">
        <f t="shared" si="22"/>
        <v>12030.1</v>
      </c>
      <c r="AK18" s="389">
        <f t="shared" si="22"/>
        <v>0</v>
      </c>
      <c r="AL18" s="389">
        <f>SUM(AL9:AL17)</f>
        <v>54039</v>
      </c>
      <c r="AM18" s="389">
        <f>SUM(AM9:AM17)</f>
        <v>41041.000000000015</v>
      </c>
      <c r="AN18" s="381">
        <f>SUM(AN9:AN17)</f>
        <v>39878.100000000006</v>
      </c>
      <c r="AO18" s="381">
        <f>SUM(AO9:AO17)</f>
        <v>39878.100000000006</v>
      </c>
      <c r="AP18" s="390">
        <f>SUM(AP9:AP17)</f>
        <v>0</v>
      </c>
      <c r="AQ18" s="391"/>
      <c r="AR18" s="392"/>
      <c r="AS18" s="392"/>
      <c r="AW18" s="387">
        <f t="shared" si="15"/>
        <v>10390.100000000002</v>
      </c>
    </row>
    <row r="19" spans="1:49" s="371" customFormat="1" ht="24" customHeight="1" x14ac:dyDescent="0.25">
      <c r="A19" s="393"/>
      <c r="B19" s="373" t="s">
        <v>431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5"/>
      <c r="AR19" s="392"/>
      <c r="AS19" s="392"/>
    </row>
    <row r="20" spans="1:49" s="371" customFormat="1" ht="32.25" customHeight="1" x14ac:dyDescent="0.25">
      <c r="A20" s="377">
        <v>1.1000000000000001</v>
      </c>
      <c r="B20" s="378" t="s">
        <v>389</v>
      </c>
      <c r="C20" s="379">
        <f>'WO vs EXE(NEW)'!C9</f>
        <v>0</v>
      </c>
      <c r="D20" s="380"/>
      <c r="E20" s="380"/>
      <c r="F20" s="380"/>
      <c r="G20" s="381">
        <f t="shared" ref="G20:G28" si="23">+E20-F20</f>
        <v>0</v>
      </c>
      <c r="H20" s="380">
        <f>'WO vs EXE(NEW)'!H9</f>
        <v>9797</v>
      </c>
      <c r="I20" s="380"/>
      <c r="J20" s="380">
        <f t="shared" ref="J20:J25" si="24">+IF(I20&lt;J9,I20,J9)</f>
        <v>0</v>
      </c>
      <c r="K20" s="380"/>
      <c r="L20" s="381">
        <f t="shared" ref="L20:L28" si="25">+J20-K20</f>
        <v>0</v>
      </c>
      <c r="M20" s="380">
        <f>'WO vs EXE(NEW)'!M9</f>
        <v>7227</v>
      </c>
      <c r="N20" s="382"/>
      <c r="O20" s="380">
        <f t="shared" ref="O20:O28" si="26">+IF(N20&lt;O9,N20,O9)</f>
        <v>0</v>
      </c>
      <c r="P20" s="380"/>
      <c r="Q20" s="381">
        <f t="shared" ref="Q20:Q28" si="27">+O20-P20</f>
        <v>0</v>
      </c>
      <c r="R20" s="380"/>
      <c r="S20" s="380"/>
      <c r="T20" s="380"/>
      <c r="U20" s="380"/>
      <c r="V20" s="383"/>
      <c r="W20" s="380">
        <f>'WO vs EXE(NEW)'!W9</f>
        <v>0</v>
      </c>
      <c r="X20" s="396"/>
      <c r="Y20" s="380">
        <f>+IF(X20&lt;Y9,X20,Y9)</f>
        <v>0</v>
      </c>
      <c r="Z20" s="380"/>
      <c r="AA20" s="381">
        <f t="shared" ref="AA20:AA28" si="28">+Y20-Z20</f>
        <v>0</v>
      </c>
      <c r="AB20" s="380">
        <f>'WO vs EXE(NEW)'!AB9</f>
        <v>10500</v>
      </c>
      <c r="AC20" s="396"/>
      <c r="AD20" s="380">
        <f>+IF(AC20&lt;AD9,AC20,AD9)</f>
        <v>0</v>
      </c>
      <c r="AE20" s="380"/>
      <c r="AF20" s="381">
        <f t="shared" ref="AF20:AF28" si="29">+AD20-AE20</f>
        <v>0</v>
      </c>
      <c r="AG20" s="380">
        <f t="shared" ref="AG20:AG28" si="30">+AG42</f>
        <v>7599</v>
      </c>
      <c r="AH20" s="396"/>
      <c r="AI20" s="380">
        <f t="shared" ref="AI20:AI28" si="31">+IF(AH20&lt;AG20,AH20,AG20)</f>
        <v>0</v>
      </c>
      <c r="AJ20" s="380">
        <v>0</v>
      </c>
      <c r="AK20" s="381">
        <f t="shared" ref="AK20:AK28" si="32">+AI20-AJ20</f>
        <v>0</v>
      </c>
      <c r="AL20" s="380">
        <f>+C20+H20+M20+R20+W20+AB20+AG20</f>
        <v>35123</v>
      </c>
      <c r="AM20" s="380">
        <f>+D20+I20+N20+S20+X20+AC20+AH20</f>
        <v>0</v>
      </c>
      <c r="AN20" s="383">
        <f>+E20+J20+O20+T20+Y20+AD20+AI20</f>
        <v>0</v>
      </c>
      <c r="AO20" s="383">
        <f>+F20+K20+P20+U20+Z20+AE20+AJ20</f>
        <v>0</v>
      </c>
      <c r="AP20" s="381">
        <f>+G20+L20+Q20+V20+AA20+AF20+AK20</f>
        <v>0</v>
      </c>
      <c r="AQ20" s="377"/>
      <c r="AR20" s="384"/>
      <c r="AS20" s="384"/>
      <c r="AU20" s="387">
        <f>+C20-D20</f>
        <v>0</v>
      </c>
      <c r="AV20" s="387">
        <f>+H20-I20</f>
        <v>9797</v>
      </c>
    </row>
    <row r="21" spans="1:49" s="371" customFormat="1" ht="32.25" customHeight="1" x14ac:dyDescent="0.25">
      <c r="A21" s="377">
        <v>1.2</v>
      </c>
      <c r="B21" s="378" t="s">
        <v>390</v>
      </c>
      <c r="C21" s="379">
        <f>'WO vs EXE(NEW)'!C10</f>
        <v>0</v>
      </c>
      <c r="D21" s="380"/>
      <c r="E21" s="380"/>
      <c r="F21" s="380"/>
      <c r="G21" s="381">
        <f t="shared" si="23"/>
        <v>0</v>
      </c>
      <c r="H21" s="380">
        <f>'WO vs EXE(NEW)'!H10</f>
        <v>267</v>
      </c>
      <c r="I21" s="380"/>
      <c r="J21" s="380">
        <f t="shared" si="24"/>
        <v>0</v>
      </c>
      <c r="K21" s="380"/>
      <c r="L21" s="381">
        <f t="shared" si="25"/>
        <v>0</v>
      </c>
      <c r="M21" s="380">
        <f>'WO vs EXE(NEW)'!M10</f>
        <v>531</v>
      </c>
      <c r="N21" s="382"/>
      <c r="O21" s="380">
        <f t="shared" si="26"/>
        <v>0</v>
      </c>
      <c r="P21" s="380"/>
      <c r="Q21" s="381">
        <f t="shared" si="27"/>
        <v>0</v>
      </c>
      <c r="R21" s="380"/>
      <c r="S21" s="380"/>
      <c r="T21" s="380"/>
      <c r="U21" s="380"/>
      <c r="V21" s="383"/>
      <c r="W21" s="380">
        <f>'WO vs EXE(NEW)'!W10</f>
        <v>0</v>
      </c>
      <c r="X21" s="396"/>
      <c r="Y21" s="380">
        <f t="shared" ref="Y21:Y28" si="33">+IF(X21&lt;Y10,X21,Y10)</f>
        <v>0</v>
      </c>
      <c r="Z21" s="380"/>
      <c r="AA21" s="381">
        <f t="shared" si="28"/>
        <v>0</v>
      </c>
      <c r="AB21" s="380">
        <f>'WO vs EXE(NEW)'!AB10</f>
        <v>300</v>
      </c>
      <c r="AC21" s="380"/>
      <c r="AD21" s="380">
        <f t="shared" ref="AD21:AD28" si="34">+IF(AC21&lt;AD10,AC21,AD10)</f>
        <v>0</v>
      </c>
      <c r="AE21" s="380"/>
      <c r="AF21" s="381">
        <f t="shared" si="29"/>
        <v>0</v>
      </c>
      <c r="AG21" s="380">
        <f t="shared" si="30"/>
        <v>1528</v>
      </c>
      <c r="AH21" s="380"/>
      <c r="AI21" s="380">
        <f t="shared" si="31"/>
        <v>0</v>
      </c>
      <c r="AJ21" s="380">
        <v>0</v>
      </c>
      <c r="AK21" s="381">
        <f t="shared" si="32"/>
        <v>0</v>
      </c>
      <c r="AL21" s="380">
        <f t="shared" ref="AL21:AP28" si="35">+C21+H21+M21+R21+W21+AB21+AG21</f>
        <v>2626</v>
      </c>
      <c r="AM21" s="380">
        <f t="shared" si="35"/>
        <v>0</v>
      </c>
      <c r="AN21" s="383">
        <f t="shared" si="35"/>
        <v>0</v>
      </c>
      <c r="AO21" s="383">
        <f t="shared" si="35"/>
        <v>0</v>
      </c>
      <c r="AP21" s="381">
        <f t="shared" si="35"/>
        <v>0</v>
      </c>
      <c r="AQ21" s="377"/>
      <c r="AR21" s="384"/>
      <c r="AS21" s="384"/>
      <c r="AU21" s="387">
        <f t="shared" ref="AU21:AU28" si="36">+C21-D21</f>
        <v>0</v>
      </c>
      <c r="AV21" s="387">
        <f t="shared" ref="AV21:AV27" si="37">+H21-I21</f>
        <v>267</v>
      </c>
    </row>
    <row r="22" spans="1:49" s="371" customFormat="1" ht="32.25" customHeight="1" x14ac:dyDescent="0.25">
      <c r="A22" s="377">
        <v>1.3</v>
      </c>
      <c r="B22" s="378" t="s">
        <v>391</v>
      </c>
      <c r="C22" s="379">
        <f>'WO vs EXE(NEW)'!C11</f>
        <v>0</v>
      </c>
      <c r="D22" s="380"/>
      <c r="E22" s="380"/>
      <c r="F22" s="380"/>
      <c r="G22" s="381">
        <f t="shared" si="23"/>
        <v>0</v>
      </c>
      <c r="H22" s="380">
        <f>'WO vs EXE(NEW)'!H11</f>
        <v>1010</v>
      </c>
      <c r="I22" s="380"/>
      <c r="J22" s="380">
        <f t="shared" si="24"/>
        <v>0</v>
      </c>
      <c r="K22" s="380"/>
      <c r="L22" s="381">
        <f t="shared" si="25"/>
        <v>0</v>
      </c>
      <c r="M22" s="380">
        <f>'WO vs EXE(NEW)'!M11</f>
        <v>2141</v>
      </c>
      <c r="N22" s="382"/>
      <c r="O22" s="380">
        <f t="shared" si="26"/>
        <v>0</v>
      </c>
      <c r="P22" s="380"/>
      <c r="Q22" s="381">
        <f t="shared" si="27"/>
        <v>0</v>
      </c>
      <c r="R22" s="380"/>
      <c r="S22" s="380"/>
      <c r="T22" s="380"/>
      <c r="U22" s="380"/>
      <c r="V22" s="383"/>
      <c r="W22" s="380">
        <f>'WO vs EXE(NEW)'!W11</f>
        <v>0</v>
      </c>
      <c r="X22" s="396"/>
      <c r="Y22" s="380">
        <f t="shared" si="33"/>
        <v>0</v>
      </c>
      <c r="Z22" s="380"/>
      <c r="AA22" s="381">
        <f t="shared" si="28"/>
        <v>0</v>
      </c>
      <c r="AB22" s="380">
        <f>'WO vs EXE(NEW)'!AB11</f>
        <v>324</v>
      </c>
      <c r="AC22" s="380"/>
      <c r="AD22" s="380">
        <f t="shared" si="34"/>
        <v>0</v>
      </c>
      <c r="AE22" s="380"/>
      <c r="AF22" s="381">
        <f t="shared" si="29"/>
        <v>0</v>
      </c>
      <c r="AG22" s="380">
        <f t="shared" si="30"/>
        <v>1267</v>
      </c>
      <c r="AH22" s="380"/>
      <c r="AI22" s="380">
        <f t="shared" si="31"/>
        <v>0</v>
      </c>
      <c r="AJ22" s="380">
        <v>0</v>
      </c>
      <c r="AK22" s="381">
        <f t="shared" si="32"/>
        <v>0</v>
      </c>
      <c r="AL22" s="380">
        <f t="shared" si="35"/>
        <v>4742</v>
      </c>
      <c r="AM22" s="380">
        <f t="shared" si="35"/>
        <v>0</v>
      </c>
      <c r="AN22" s="383">
        <f t="shared" si="35"/>
        <v>0</v>
      </c>
      <c r="AO22" s="383">
        <f t="shared" si="35"/>
        <v>0</v>
      </c>
      <c r="AP22" s="381">
        <f t="shared" si="35"/>
        <v>0</v>
      </c>
      <c r="AQ22" s="377"/>
      <c r="AR22" s="384"/>
      <c r="AS22" s="384"/>
      <c r="AU22" s="387">
        <f t="shared" si="36"/>
        <v>0</v>
      </c>
      <c r="AV22" s="387">
        <f t="shared" si="37"/>
        <v>1010</v>
      </c>
    </row>
    <row r="23" spans="1:49" s="371" customFormat="1" ht="32.25" customHeight="1" x14ac:dyDescent="0.25">
      <c r="A23" s="377">
        <v>1.4</v>
      </c>
      <c r="B23" s="378" t="s">
        <v>392</v>
      </c>
      <c r="C23" s="379">
        <f>'WO vs EXE(NEW)'!C12</f>
        <v>0</v>
      </c>
      <c r="D23" s="380"/>
      <c r="E23" s="380"/>
      <c r="F23" s="380"/>
      <c r="G23" s="381">
        <f t="shared" si="23"/>
        <v>0</v>
      </c>
      <c r="H23" s="380">
        <f>'WO vs EXE(NEW)'!H12</f>
        <v>293</v>
      </c>
      <c r="I23" s="380"/>
      <c r="J23" s="380">
        <f t="shared" si="24"/>
        <v>0</v>
      </c>
      <c r="K23" s="380"/>
      <c r="L23" s="381">
        <f t="shared" si="25"/>
        <v>0</v>
      </c>
      <c r="M23" s="380">
        <f>'WO vs EXE(NEW)'!M12</f>
        <v>2964</v>
      </c>
      <c r="N23" s="382"/>
      <c r="O23" s="380">
        <f t="shared" si="26"/>
        <v>0</v>
      </c>
      <c r="P23" s="380"/>
      <c r="Q23" s="381">
        <f t="shared" si="27"/>
        <v>0</v>
      </c>
      <c r="R23" s="380"/>
      <c r="S23" s="380"/>
      <c r="T23" s="380"/>
      <c r="U23" s="380"/>
      <c r="V23" s="383"/>
      <c r="W23" s="380">
        <f>'WO vs EXE(NEW)'!W12</f>
        <v>0</v>
      </c>
      <c r="X23" s="396"/>
      <c r="Y23" s="380">
        <f t="shared" si="33"/>
        <v>0</v>
      </c>
      <c r="Z23" s="380"/>
      <c r="AA23" s="381">
        <f t="shared" si="28"/>
        <v>0</v>
      </c>
      <c r="AB23" s="380">
        <f>'WO vs EXE(NEW)'!AB12</f>
        <v>220</v>
      </c>
      <c r="AC23" s="380"/>
      <c r="AD23" s="380">
        <f t="shared" si="34"/>
        <v>0</v>
      </c>
      <c r="AE23" s="380"/>
      <c r="AF23" s="381">
        <f t="shared" si="29"/>
        <v>0</v>
      </c>
      <c r="AG23" s="380">
        <f t="shared" si="30"/>
        <v>518</v>
      </c>
      <c r="AH23" s="380"/>
      <c r="AI23" s="380">
        <f t="shared" si="31"/>
        <v>0</v>
      </c>
      <c r="AJ23" s="380">
        <v>0</v>
      </c>
      <c r="AK23" s="381">
        <f t="shared" si="32"/>
        <v>0</v>
      </c>
      <c r="AL23" s="380">
        <f t="shared" si="35"/>
        <v>3995</v>
      </c>
      <c r="AM23" s="380">
        <f t="shared" si="35"/>
        <v>0</v>
      </c>
      <c r="AN23" s="383">
        <f t="shared" si="35"/>
        <v>0</v>
      </c>
      <c r="AO23" s="383">
        <f t="shared" si="35"/>
        <v>0</v>
      </c>
      <c r="AP23" s="381">
        <f t="shared" si="35"/>
        <v>0</v>
      </c>
      <c r="AQ23" s="377"/>
      <c r="AR23" s="384"/>
      <c r="AS23" s="384"/>
      <c r="AU23" s="387">
        <f t="shared" si="36"/>
        <v>0</v>
      </c>
      <c r="AV23" s="387">
        <f t="shared" si="37"/>
        <v>293</v>
      </c>
    </row>
    <row r="24" spans="1:49" s="371" customFormat="1" ht="32.25" customHeight="1" x14ac:dyDescent="0.25">
      <c r="A24" s="377">
        <v>1.5</v>
      </c>
      <c r="B24" s="378" t="s">
        <v>393</v>
      </c>
      <c r="C24" s="379">
        <f>'WO vs EXE(NEW)'!C13</f>
        <v>0</v>
      </c>
      <c r="D24" s="380"/>
      <c r="E24" s="380"/>
      <c r="F24" s="380"/>
      <c r="G24" s="381">
        <f t="shared" si="23"/>
        <v>0</v>
      </c>
      <c r="H24" s="380">
        <f>'WO vs EXE(NEW)'!H13</f>
        <v>174</v>
      </c>
      <c r="I24" s="380"/>
      <c r="J24" s="380">
        <f t="shared" si="24"/>
        <v>0</v>
      </c>
      <c r="K24" s="380"/>
      <c r="L24" s="381">
        <f t="shared" si="25"/>
        <v>0</v>
      </c>
      <c r="M24" s="380">
        <f>'WO vs EXE(NEW)'!M13</f>
        <v>885</v>
      </c>
      <c r="N24" s="382"/>
      <c r="O24" s="380">
        <f t="shared" si="26"/>
        <v>0</v>
      </c>
      <c r="P24" s="380"/>
      <c r="Q24" s="381">
        <f t="shared" si="27"/>
        <v>0</v>
      </c>
      <c r="R24" s="380"/>
      <c r="S24" s="380"/>
      <c r="T24" s="380"/>
      <c r="U24" s="380"/>
      <c r="V24" s="383"/>
      <c r="W24" s="380">
        <f>'WO vs EXE(NEW)'!W13</f>
        <v>0</v>
      </c>
      <c r="X24" s="396"/>
      <c r="Y24" s="380">
        <f t="shared" si="33"/>
        <v>0</v>
      </c>
      <c r="Z24" s="380"/>
      <c r="AA24" s="381">
        <f t="shared" si="28"/>
        <v>0</v>
      </c>
      <c r="AB24" s="380">
        <f>'WO vs EXE(NEW)'!AB13</f>
        <v>539</v>
      </c>
      <c r="AC24" s="380"/>
      <c r="AD24" s="380">
        <f t="shared" si="34"/>
        <v>0</v>
      </c>
      <c r="AE24" s="380"/>
      <c r="AF24" s="381">
        <f t="shared" si="29"/>
        <v>0</v>
      </c>
      <c r="AG24" s="380">
        <f t="shared" si="30"/>
        <v>702</v>
      </c>
      <c r="AH24" s="380"/>
      <c r="AI24" s="380">
        <f t="shared" si="31"/>
        <v>0</v>
      </c>
      <c r="AJ24" s="380">
        <v>0</v>
      </c>
      <c r="AK24" s="381">
        <f t="shared" si="32"/>
        <v>0</v>
      </c>
      <c r="AL24" s="380">
        <f t="shared" si="35"/>
        <v>2300</v>
      </c>
      <c r="AM24" s="380">
        <f t="shared" si="35"/>
        <v>0</v>
      </c>
      <c r="AN24" s="383">
        <f t="shared" si="35"/>
        <v>0</v>
      </c>
      <c r="AO24" s="383">
        <f t="shared" si="35"/>
        <v>0</v>
      </c>
      <c r="AP24" s="381">
        <f t="shared" si="35"/>
        <v>0</v>
      </c>
      <c r="AQ24" s="377"/>
      <c r="AR24" s="384"/>
      <c r="AS24" s="384"/>
      <c r="AU24" s="387">
        <f t="shared" si="36"/>
        <v>0</v>
      </c>
      <c r="AV24" s="387">
        <f t="shared" si="37"/>
        <v>174</v>
      </c>
    </row>
    <row r="25" spans="1:49" s="371" customFormat="1" ht="32.25" customHeight="1" x14ac:dyDescent="0.25">
      <c r="A25" s="377">
        <v>1.6</v>
      </c>
      <c r="B25" s="378" t="s">
        <v>394</v>
      </c>
      <c r="C25" s="379">
        <f>'WO vs EXE(NEW)'!C14</f>
        <v>0</v>
      </c>
      <c r="D25" s="380"/>
      <c r="E25" s="380"/>
      <c r="F25" s="380"/>
      <c r="G25" s="381">
        <f t="shared" si="23"/>
        <v>0</v>
      </c>
      <c r="H25" s="380">
        <f>'WO vs EXE(NEW)'!H14</f>
        <v>228</v>
      </c>
      <c r="I25" s="380"/>
      <c r="J25" s="380">
        <f t="shared" si="24"/>
        <v>0</v>
      </c>
      <c r="K25" s="380"/>
      <c r="L25" s="381">
        <f t="shared" si="25"/>
        <v>0</v>
      </c>
      <c r="M25" s="380">
        <f>'WO vs EXE(NEW)'!M14</f>
        <v>661</v>
      </c>
      <c r="N25" s="380"/>
      <c r="O25" s="380">
        <f t="shared" si="26"/>
        <v>0</v>
      </c>
      <c r="P25" s="380"/>
      <c r="Q25" s="381">
        <f t="shared" si="27"/>
        <v>0</v>
      </c>
      <c r="R25" s="380"/>
      <c r="S25" s="380"/>
      <c r="T25" s="380"/>
      <c r="U25" s="380"/>
      <c r="V25" s="383"/>
      <c r="W25" s="380">
        <f>'WO vs EXE(NEW)'!W14</f>
        <v>0</v>
      </c>
      <c r="X25" s="396"/>
      <c r="Y25" s="380">
        <f t="shared" si="33"/>
        <v>0</v>
      </c>
      <c r="Z25" s="380"/>
      <c r="AA25" s="381">
        <f t="shared" si="28"/>
        <v>0</v>
      </c>
      <c r="AB25" s="380">
        <f>'WO vs EXE(NEW)'!AB14</f>
        <v>390</v>
      </c>
      <c r="AC25" s="380"/>
      <c r="AD25" s="380">
        <f t="shared" si="34"/>
        <v>0</v>
      </c>
      <c r="AE25" s="380"/>
      <c r="AF25" s="381">
        <f t="shared" si="29"/>
        <v>0</v>
      </c>
      <c r="AG25" s="380">
        <f t="shared" si="30"/>
        <v>686</v>
      </c>
      <c r="AH25" s="380"/>
      <c r="AI25" s="380">
        <f t="shared" si="31"/>
        <v>0</v>
      </c>
      <c r="AJ25" s="380">
        <v>0</v>
      </c>
      <c r="AK25" s="381">
        <f t="shared" si="32"/>
        <v>0</v>
      </c>
      <c r="AL25" s="380">
        <f t="shared" si="35"/>
        <v>1965</v>
      </c>
      <c r="AM25" s="380">
        <f t="shared" si="35"/>
        <v>0</v>
      </c>
      <c r="AN25" s="383">
        <f t="shared" si="35"/>
        <v>0</v>
      </c>
      <c r="AO25" s="383">
        <f t="shared" si="35"/>
        <v>0</v>
      </c>
      <c r="AP25" s="381">
        <f t="shared" si="35"/>
        <v>0</v>
      </c>
      <c r="AQ25" s="377"/>
      <c r="AR25" s="384"/>
      <c r="AS25" s="384"/>
      <c r="AU25" s="387">
        <f t="shared" si="36"/>
        <v>0</v>
      </c>
      <c r="AV25" s="387">
        <f t="shared" si="37"/>
        <v>228</v>
      </c>
    </row>
    <row r="26" spans="1:49" s="371" customFormat="1" ht="32.25" customHeight="1" x14ac:dyDescent="0.25">
      <c r="A26" s="377">
        <v>1.7</v>
      </c>
      <c r="B26" s="378" t="s">
        <v>395</v>
      </c>
      <c r="C26" s="379">
        <f>'WO vs EXE(NEW)'!C15</f>
        <v>0</v>
      </c>
      <c r="D26" s="380"/>
      <c r="E26" s="380"/>
      <c r="F26" s="380"/>
      <c r="G26" s="381">
        <f t="shared" si="23"/>
        <v>0</v>
      </c>
      <c r="H26" s="380"/>
      <c r="I26" s="380"/>
      <c r="J26" s="380"/>
      <c r="K26" s="380"/>
      <c r="L26" s="381">
        <f t="shared" si="25"/>
        <v>0</v>
      </c>
      <c r="M26" s="380">
        <f>'WO vs EXE(NEW)'!M15</f>
        <v>1682</v>
      </c>
      <c r="N26" s="380">
        <v>686</v>
      </c>
      <c r="O26" s="380">
        <f t="shared" si="26"/>
        <v>686</v>
      </c>
      <c r="P26" s="380">
        <v>686</v>
      </c>
      <c r="Q26" s="381">
        <f t="shared" si="27"/>
        <v>0</v>
      </c>
      <c r="R26" s="380"/>
      <c r="S26" s="380"/>
      <c r="T26" s="380"/>
      <c r="U26" s="380"/>
      <c r="V26" s="383"/>
      <c r="W26" s="380">
        <f>'WO vs EXE(NEW)'!W15</f>
        <v>0</v>
      </c>
      <c r="X26" s="396"/>
      <c r="Y26" s="380">
        <f t="shared" si="33"/>
        <v>0</v>
      </c>
      <c r="Z26" s="380"/>
      <c r="AA26" s="381">
        <f t="shared" si="28"/>
        <v>0</v>
      </c>
      <c r="AB26" s="380">
        <f>'WO vs EXE(NEW)'!AB15</f>
        <v>477</v>
      </c>
      <c r="AC26" s="380"/>
      <c r="AD26" s="380">
        <f t="shared" si="34"/>
        <v>0</v>
      </c>
      <c r="AE26" s="380"/>
      <c r="AF26" s="381">
        <f t="shared" si="29"/>
        <v>0</v>
      </c>
      <c r="AG26" s="380">
        <f t="shared" si="30"/>
        <v>0</v>
      </c>
      <c r="AH26" s="380"/>
      <c r="AI26" s="380">
        <f t="shared" si="31"/>
        <v>0</v>
      </c>
      <c r="AJ26" s="380">
        <v>0</v>
      </c>
      <c r="AK26" s="381">
        <f t="shared" si="32"/>
        <v>0</v>
      </c>
      <c r="AL26" s="380">
        <f t="shared" si="35"/>
        <v>2159</v>
      </c>
      <c r="AM26" s="380">
        <f t="shared" si="35"/>
        <v>686</v>
      </c>
      <c r="AN26" s="383">
        <f t="shared" si="35"/>
        <v>686</v>
      </c>
      <c r="AO26" s="383">
        <f t="shared" si="35"/>
        <v>686</v>
      </c>
      <c r="AP26" s="381">
        <f t="shared" si="35"/>
        <v>0</v>
      </c>
      <c r="AQ26" s="377"/>
      <c r="AR26" s="384"/>
      <c r="AS26" s="384"/>
      <c r="AU26" s="387">
        <f t="shared" si="36"/>
        <v>0</v>
      </c>
      <c r="AV26" s="387">
        <f t="shared" si="37"/>
        <v>0</v>
      </c>
    </row>
    <row r="27" spans="1:49" s="371" customFormat="1" ht="32.25" customHeight="1" x14ac:dyDescent="0.25">
      <c r="A27" s="377">
        <v>1.8</v>
      </c>
      <c r="B27" s="378" t="s">
        <v>396</v>
      </c>
      <c r="C27" s="379">
        <f>'WO vs EXE(NEW)'!C16</f>
        <v>0</v>
      </c>
      <c r="D27" s="380"/>
      <c r="E27" s="380"/>
      <c r="F27" s="380"/>
      <c r="G27" s="381">
        <f t="shared" si="23"/>
        <v>0</v>
      </c>
      <c r="H27" s="380"/>
      <c r="I27" s="380"/>
      <c r="J27" s="380"/>
      <c r="K27" s="380"/>
      <c r="L27" s="381">
        <f t="shared" si="25"/>
        <v>0</v>
      </c>
      <c r="M27" s="380">
        <f>'WO vs EXE(NEW)'!M16</f>
        <v>1129</v>
      </c>
      <c r="N27" s="380"/>
      <c r="O27" s="380">
        <f t="shared" si="26"/>
        <v>0</v>
      </c>
      <c r="P27" s="380"/>
      <c r="Q27" s="381">
        <f t="shared" si="27"/>
        <v>0</v>
      </c>
      <c r="R27" s="380"/>
      <c r="S27" s="380"/>
      <c r="T27" s="380"/>
      <c r="U27" s="380"/>
      <c r="V27" s="383"/>
      <c r="W27" s="380">
        <f>'WO vs EXE(NEW)'!W16</f>
        <v>0</v>
      </c>
      <c r="X27" s="380"/>
      <c r="Y27" s="380">
        <f t="shared" si="33"/>
        <v>0</v>
      </c>
      <c r="Z27" s="380"/>
      <c r="AA27" s="381">
        <f t="shared" si="28"/>
        <v>0</v>
      </c>
      <c r="AB27" s="380">
        <f>'WO vs EXE(NEW)'!AB16</f>
        <v>0</v>
      </c>
      <c r="AC27" s="380"/>
      <c r="AD27" s="380">
        <f t="shared" si="34"/>
        <v>0</v>
      </c>
      <c r="AE27" s="380"/>
      <c r="AF27" s="381">
        <f t="shared" si="29"/>
        <v>0</v>
      </c>
      <c r="AG27" s="380">
        <f t="shared" si="30"/>
        <v>0</v>
      </c>
      <c r="AH27" s="380"/>
      <c r="AI27" s="380">
        <f t="shared" si="31"/>
        <v>0</v>
      </c>
      <c r="AJ27" s="380">
        <v>0</v>
      </c>
      <c r="AK27" s="381">
        <f t="shared" si="32"/>
        <v>0</v>
      </c>
      <c r="AL27" s="380">
        <f t="shared" si="35"/>
        <v>1129</v>
      </c>
      <c r="AM27" s="380">
        <f t="shared" si="35"/>
        <v>0</v>
      </c>
      <c r="AN27" s="383">
        <f t="shared" si="35"/>
        <v>0</v>
      </c>
      <c r="AO27" s="383">
        <f t="shared" si="35"/>
        <v>0</v>
      </c>
      <c r="AP27" s="381">
        <f t="shared" si="35"/>
        <v>0</v>
      </c>
      <c r="AQ27" s="377"/>
      <c r="AR27" s="384"/>
      <c r="AS27" s="384"/>
      <c r="AU27" s="387">
        <f t="shared" si="36"/>
        <v>0</v>
      </c>
      <c r="AV27" s="387">
        <f t="shared" si="37"/>
        <v>0</v>
      </c>
    </row>
    <row r="28" spans="1:49" s="371" customFormat="1" ht="32.25" customHeight="1" x14ac:dyDescent="0.25">
      <c r="A28" s="377">
        <v>1.8</v>
      </c>
      <c r="B28" s="388" t="s">
        <v>397</v>
      </c>
      <c r="C28" s="379">
        <f>'WO vs EXE(NEW)'!C17</f>
        <v>0</v>
      </c>
      <c r="D28" s="380"/>
      <c r="E28" s="380"/>
      <c r="F28" s="380"/>
      <c r="G28" s="381">
        <f t="shared" si="23"/>
        <v>0</v>
      </c>
      <c r="H28" s="380"/>
      <c r="I28" s="380"/>
      <c r="J28" s="380"/>
      <c r="K28" s="380"/>
      <c r="L28" s="381">
        <f t="shared" si="25"/>
        <v>0</v>
      </c>
      <c r="M28" s="380"/>
      <c r="N28" s="380"/>
      <c r="O28" s="380">
        <f t="shared" si="26"/>
        <v>0</v>
      </c>
      <c r="P28" s="380"/>
      <c r="Q28" s="381">
        <f t="shared" si="27"/>
        <v>0</v>
      </c>
      <c r="R28" s="380"/>
      <c r="S28" s="380"/>
      <c r="T28" s="380"/>
      <c r="U28" s="380"/>
      <c r="V28" s="383"/>
      <c r="W28" s="380">
        <f>'WO vs EXE(NEW)'!W17</f>
        <v>0</v>
      </c>
      <c r="X28" s="380"/>
      <c r="Y28" s="380">
        <f t="shared" si="33"/>
        <v>0</v>
      </c>
      <c r="Z28" s="380"/>
      <c r="AA28" s="381">
        <f t="shared" si="28"/>
        <v>0</v>
      </c>
      <c r="AB28" s="380">
        <f>'WO vs EXE(NEW)'!AB17</f>
        <v>0</v>
      </c>
      <c r="AC28" s="380"/>
      <c r="AD28" s="380">
        <f t="shared" si="34"/>
        <v>0</v>
      </c>
      <c r="AE28" s="380"/>
      <c r="AF28" s="381">
        <f t="shared" si="29"/>
        <v>0</v>
      </c>
      <c r="AG28" s="380">
        <f t="shared" si="30"/>
        <v>0</v>
      </c>
      <c r="AH28" s="380"/>
      <c r="AI28" s="380">
        <f t="shared" si="31"/>
        <v>0</v>
      </c>
      <c r="AJ28" s="380">
        <v>0</v>
      </c>
      <c r="AK28" s="381">
        <f t="shared" si="32"/>
        <v>0</v>
      </c>
      <c r="AL28" s="380">
        <f t="shared" si="35"/>
        <v>0</v>
      </c>
      <c r="AM28" s="380">
        <f t="shared" si="35"/>
        <v>0</v>
      </c>
      <c r="AN28" s="383">
        <f t="shared" si="35"/>
        <v>0</v>
      </c>
      <c r="AO28" s="383">
        <f t="shared" si="35"/>
        <v>0</v>
      </c>
      <c r="AP28" s="381">
        <f t="shared" si="35"/>
        <v>0</v>
      </c>
      <c r="AQ28" s="377"/>
      <c r="AR28" s="384"/>
      <c r="AS28" s="384"/>
      <c r="AU28" s="387">
        <f t="shared" si="36"/>
        <v>0</v>
      </c>
    </row>
    <row r="29" spans="1:49" s="371" customFormat="1" ht="21" x14ac:dyDescent="0.25">
      <c r="A29" s="456" t="s">
        <v>398</v>
      </c>
      <c r="B29" s="457"/>
      <c r="C29" s="389"/>
      <c r="D29" s="389"/>
      <c r="E29" s="389"/>
      <c r="F29" s="389"/>
      <c r="G29" s="389"/>
      <c r="H29" s="389">
        <f>SUM(H20:H28)</f>
        <v>11769</v>
      </c>
      <c r="I29" s="389">
        <f t="shared" ref="I29:L29" si="38">SUM(I20:I28)</f>
        <v>0</v>
      </c>
      <c r="J29" s="389">
        <f t="shared" si="38"/>
        <v>0</v>
      </c>
      <c r="K29" s="389">
        <f t="shared" si="38"/>
        <v>0</v>
      </c>
      <c r="L29" s="389">
        <f t="shared" si="38"/>
        <v>0</v>
      </c>
      <c r="M29" s="389">
        <f>SUM(M20:M28)</f>
        <v>17220</v>
      </c>
      <c r="N29" s="389">
        <f t="shared" ref="N29:Q29" si="39">SUM(N20:N28)</f>
        <v>686</v>
      </c>
      <c r="O29" s="389">
        <f t="shared" si="39"/>
        <v>686</v>
      </c>
      <c r="P29" s="389">
        <f t="shared" si="39"/>
        <v>686</v>
      </c>
      <c r="Q29" s="389">
        <f t="shared" si="39"/>
        <v>0</v>
      </c>
      <c r="R29" s="389">
        <f>SUM(R20:R28)</f>
        <v>0</v>
      </c>
      <c r="S29" s="389">
        <f t="shared" ref="S29:U29" si="40">SUM(S20:S28)</f>
        <v>0</v>
      </c>
      <c r="T29" s="389">
        <f t="shared" si="40"/>
        <v>0</v>
      </c>
      <c r="U29" s="389">
        <f t="shared" si="40"/>
        <v>0</v>
      </c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>
        <f t="shared" ref="AG29:AP29" si="41">SUM(AG20:AG28)</f>
        <v>12300</v>
      </c>
      <c r="AH29" s="389">
        <f t="shared" si="41"/>
        <v>0</v>
      </c>
      <c r="AI29" s="389">
        <f t="shared" si="41"/>
        <v>0</v>
      </c>
      <c r="AJ29" s="389">
        <f t="shared" si="41"/>
        <v>0</v>
      </c>
      <c r="AK29" s="389">
        <f t="shared" si="41"/>
        <v>0</v>
      </c>
      <c r="AL29" s="389">
        <f t="shared" si="41"/>
        <v>54039</v>
      </c>
      <c r="AM29" s="389">
        <f t="shared" si="41"/>
        <v>686</v>
      </c>
      <c r="AN29" s="389">
        <f t="shared" si="41"/>
        <v>686</v>
      </c>
      <c r="AO29" s="389">
        <f t="shared" si="41"/>
        <v>686</v>
      </c>
      <c r="AP29" s="389">
        <f t="shared" si="41"/>
        <v>0</v>
      </c>
      <c r="AQ29" s="389">
        <f>SUM(AQ21:AQ28)</f>
        <v>0</v>
      </c>
      <c r="AR29" s="397"/>
      <c r="AS29" s="397"/>
    </row>
    <row r="30" spans="1:49" s="371" customFormat="1" ht="34.5" customHeight="1" x14ac:dyDescent="0.25">
      <c r="A30" s="466" t="s">
        <v>432</v>
      </c>
      <c r="B30" s="467"/>
      <c r="C30" s="398"/>
      <c r="D30" s="399"/>
      <c r="E30" s="399"/>
      <c r="F30" s="399"/>
      <c r="G30" s="394"/>
      <c r="H30" s="399"/>
      <c r="I30" s="399"/>
      <c r="J30" s="399"/>
      <c r="K30" s="399"/>
      <c r="L30" s="399"/>
      <c r="M30" s="399"/>
      <c r="N30" s="400"/>
      <c r="O30" s="399"/>
      <c r="P30" s="399"/>
      <c r="Q30" s="399"/>
      <c r="R30" s="399"/>
      <c r="S30" s="399"/>
      <c r="T30" s="399">
        <f t="shared" ref="T30" si="42">+IF(S30&lt;R30,S30,R30)</f>
        <v>0</v>
      </c>
      <c r="U30" s="399">
        <v>0</v>
      </c>
      <c r="V30" s="394">
        <f t="shared" ref="V30:V39" si="43">+T30-U30</f>
        <v>0</v>
      </c>
      <c r="W30" s="399"/>
      <c r="X30" s="401"/>
      <c r="Y30" s="401"/>
      <c r="Z30" s="401"/>
      <c r="AA30" s="401"/>
      <c r="AB30" s="399"/>
      <c r="AC30" s="401"/>
      <c r="AD30" s="401"/>
      <c r="AE30" s="401"/>
      <c r="AF30" s="402"/>
      <c r="AG30" s="399"/>
      <c r="AH30" s="401"/>
      <c r="AI30" s="401"/>
      <c r="AJ30" s="401"/>
      <c r="AK30" s="402"/>
      <c r="AL30" s="399"/>
      <c r="AM30" s="399"/>
      <c r="AN30" s="399"/>
      <c r="AO30" s="399"/>
      <c r="AP30" s="394"/>
      <c r="AQ30" s="403"/>
      <c r="AR30" s="384"/>
      <c r="AS30" s="384"/>
      <c r="AU30" s="387"/>
      <c r="AV30" s="387"/>
      <c r="AW30" s="387">
        <f t="shared" ref="AW30" si="44">+M30-N30</f>
        <v>0</v>
      </c>
    </row>
    <row r="31" spans="1:49" s="371" customFormat="1" ht="29.25" customHeight="1" x14ac:dyDescent="0.25">
      <c r="A31" s="377">
        <v>1.1000000000000001</v>
      </c>
      <c r="B31" s="378" t="s">
        <v>389</v>
      </c>
      <c r="C31" s="379">
        <v>5744</v>
      </c>
      <c r="D31" s="380"/>
      <c r="E31" s="380">
        <f t="shared" ref="E31:E39" si="45">+IF(D31&lt;E9,D31,E9)</f>
        <v>0</v>
      </c>
      <c r="F31" s="380"/>
      <c r="G31" s="381">
        <f t="shared" ref="G31:G39" si="46">+E31-F31</f>
        <v>0</v>
      </c>
      <c r="H31" s="379">
        <v>9797</v>
      </c>
      <c r="I31" s="380"/>
      <c r="J31" s="380">
        <f t="shared" ref="J31:J39" si="47">+IF(I31&lt;J9,I31,J9)</f>
        <v>0</v>
      </c>
      <c r="K31" s="380"/>
      <c r="L31" s="381">
        <f t="shared" ref="L31:L39" si="48">+J31-K31</f>
        <v>0</v>
      </c>
      <c r="M31" s="379">
        <f>'WO vs EXE(NEW)'!M9</f>
        <v>7227</v>
      </c>
      <c r="N31" s="382"/>
      <c r="O31" s="380">
        <f t="shared" ref="O31:O39" si="49">+IF(N31&lt;O9,N31,O9)</f>
        <v>0</v>
      </c>
      <c r="P31" s="380"/>
      <c r="Q31" s="381">
        <f t="shared" ref="Q31:Q39" si="50">+O31-P31</f>
        <v>0</v>
      </c>
      <c r="R31" s="379">
        <f>'WO vs EXE(NEW)'!R9</f>
        <v>0</v>
      </c>
      <c r="S31" s="380">
        <v>16079</v>
      </c>
      <c r="T31" s="380">
        <f>+IF(S31&lt;T9,S31,T9)</f>
        <v>0</v>
      </c>
      <c r="U31" s="380">
        <v>16076.699999999993</v>
      </c>
      <c r="V31" s="381">
        <f t="shared" si="43"/>
        <v>-16076.699999999993</v>
      </c>
      <c r="W31" s="379">
        <f>'WO vs EXE(NEW)'!W9</f>
        <v>0</v>
      </c>
      <c r="X31" s="380">
        <v>21150.5</v>
      </c>
      <c r="Y31" s="380">
        <f>+IF(X31&lt;Y9,X31,Y9)</f>
        <v>0</v>
      </c>
      <c r="Z31" s="404"/>
      <c r="AA31" s="381">
        <f t="shared" ref="AA31:AA39" si="51">+Y31-Z31</f>
        <v>0</v>
      </c>
      <c r="AB31" s="379">
        <f>'WO vs EXE(NEW)'!AB9</f>
        <v>10500</v>
      </c>
      <c r="AC31" s="380">
        <v>9419.1</v>
      </c>
      <c r="AD31" s="380">
        <f>+IF(AC31&lt;AD9,AC31,AD9)</f>
        <v>9419.1</v>
      </c>
      <c r="AE31" s="380">
        <v>9419.1</v>
      </c>
      <c r="AF31" s="381">
        <f t="shared" ref="AF31:AF39" si="52">+AD31-AE31</f>
        <v>0</v>
      </c>
      <c r="AG31" s="379">
        <f>'WO vs EXE(NEW)'!AG9</f>
        <v>7599</v>
      </c>
      <c r="AH31" s="380">
        <v>7865</v>
      </c>
      <c r="AI31" s="380">
        <f t="shared" ref="AI31:AI39" si="53">+IF(AH31&lt;AI9,AH31,AI9)</f>
        <v>7599</v>
      </c>
      <c r="AJ31" s="380">
        <v>7599</v>
      </c>
      <c r="AK31" s="381">
        <f t="shared" ref="AK31:AK39" si="54">+AI31-AJ31</f>
        <v>0</v>
      </c>
      <c r="AL31" s="380">
        <f>+C31+H31+M31+R31+W31+AB31+AG31</f>
        <v>40867</v>
      </c>
      <c r="AM31" s="380">
        <f>+D31+I31+N31+S31+X31+AC31+AH31</f>
        <v>54513.599999999999</v>
      </c>
      <c r="AN31" s="383">
        <f>+E31+J31+O31+T31+Y31+AD31+AI31</f>
        <v>17018.099999999999</v>
      </c>
      <c r="AO31" s="383">
        <f>+F31+K31+P31+U31+Z31+AE31+AJ31</f>
        <v>33094.799999999996</v>
      </c>
      <c r="AP31" s="381">
        <f>+G31+L31+Q31+V31+AA31+AF31+AK31</f>
        <v>-16076.699999999993</v>
      </c>
      <c r="AQ31" s="377"/>
      <c r="AR31" s="384"/>
      <c r="AS31" s="384"/>
      <c r="AU31" s="387"/>
      <c r="AV31" s="387"/>
    </row>
    <row r="32" spans="1:49" s="371" customFormat="1" ht="29.25" customHeight="1" x14ac:dyDescent="0.25">
      <c r="A32" s="377">
        <v>1.2</v>
      </c>
      <c r="B32" s="378" t="s">
        <v>390</v>
      </c>
      <c r="C32" s="379">
        <v>326</v>
      </c>
      <c r="D32" s="380"/>
      <c r="E32" s="380">
        <f t="shared" si="45"/>
        <v>0</v>
      </c>
      <c r="F32" s="380"/>
      <c r="G32" s="381">
        <f t="shared" si="46"/>
        <v>0</v>
      </c>
      <c r="H32" s="379">
        <v>267</v>
      </c>
      <c r="I32" s="380"/>
      <c r="J32" s="380">
        <f t="shared" si="47"/>
        <v>0</v>
      </c>
      <c r="K32" s="380"/>
      <c r="L32" s="381">
        <f t="shared" si="48"/>
        <v>0</v>
      </c>
      <c r="M32" s="379">
        <f>'WO vs EXE(NEW)'!M10</f>
        <v>531</v>
      </c>
      <c r="N32" s="382"/>
      <c r="O32" s="380">
        <f t="shared" si="49"/>
        <v>0</v>
      </c>
      <c r="P32" s="380"/>
      <c r="Q32" s="381">
        <f t="shared" si="50"/>
        <v>0</v>
      </c>
      <c r="R32" s="379">
        <f>'WO vs EXE(NEW)'!R10</f>
        <v>0</v>
      </c>
      <c r="S32" s="380">
        <v>377.9</v>
      </c>
      <c r="T32" s="380">
        <f t="shared" ref="T32:T39" si="55">+IF(S32&lt;T10,S32,T10)</f>
        <v>0</v>
      </c>
      <c r="U32" s="380">
        <v>377.90000000000003</v>
      </c>
      <c r="V32" s="381">
        <f t="shared" si="43"/>
        <v>-377.90000000000003</v>
      </c>
      <c r="W32" s="379">
        <f>'WO vs EXE(NEW)'!W10</f>
        <v>0</v>
      </c>
      <c r="X32" s="380">
        <v>1105.5</v>
      </c>
      <c r="Y32" s="380">
        <f t="shared" ref="Y32:Y39" si="56">+IF(X32&lt;Y10,X32,Y10)</f>
        <v>0</v>
      </c>
      <c r="Z32" s="404"/>
      <c r="AA32" s="381">
        <f t="shared" si="51"/>
        <v>0</v>
      </c>
      <c r="AB32" s="379">
        <f>'WO vs EXE(NEW)'!AB10</f>
        <v>300</v>
      </c>
      <c r="AC32" s="380">
        <v>300</v>
      </c>
      <c r="AD32" s="380">
        <f t="shared" ref="AD32:AD39" si="57">+IF(AC32&lt;AD10,AC32,AD10)</f>
        <v>300</v>
      </c>
      <c r="AE32" s="380">
        <v>300</v>
      </c>
      <c r="AF32" s="381">
        <f t="shared" si="52"/>
        <v>0</v>
      </c>
      <c r="AG32" s="379">
        <f>'WO vs EXE(NEW)'!AG10</f>
        <v>1528</v>
      </c>
      <c r="AH32" s="380">
        <v>1298.7</v>
      </c>
      <c r="AI32" s="380">
        <f t="shared" si="53"/>
        <v>1298.7</v>
      </c>
      <c r="AJ32" s="380">
        <v>1298.7</v>
      </c>
      <c r="AK32" s="381">
        <f t="shared" si="54"/>
        <v>0</v>
      </c>
      <c r="AL32" s="380">
        <f t="shared" ref="AL32:AP39" si="58">+C32+H32+M32+R32+W32+AB32+AG32</f>
        <v>2952</v>
      </c>
      <c r="AM32" s="380">
        <f t="shared" si="58"/>
        <v>3082.1000000000004</v>
      </c>
      <c r="AN32" s="383">
        <f t="shared" si="58"/>
        <v>1598.7</v>
      </c>
      <c r="AO32" s="383">
        <f t="shared" si="58"/>
        <v>1976.6000000000001</v>
      </c>
      <c r="AP32" s="381">
        <f t="shared" si="58"/>
        <v>-377.90000000000003</v>
      </c>
      <c r="AQ32" s="377"/>
      <c r="AR32" s="384"/>
      <c r="AS32" s="384"/>
      <c r="AU32" s="387"/>
      <c r="AV32" s="387"/>
    </row>
    <row r="33" spans="1:49" s="371" customFormat="1" ht="29.25" customHeight="1" x14ac:dyDescent="0.25">
      <c r="A33" s="377">
        <v>1.3</v>
      </c>
      <c r="B33" s="378" t="s">
        <v>391</v>
      </c>
      <c r="C33" s="379">
        <v>854</v>
      </c>
      <c r="D33" s="380"/>
      <c r="E33" s="380">
        <f t="shared" si="45"/>
        <v>0</v>
      </c>
      <c r="F33" s="380"/>
      <c r="G33" s="381">
        <f t="shared" si="46"/>
        <v>0</v>
      </c>
      <c r="H33" s="379">
        <v>1010</v>
      </c>
      <c r="I33" s="380"/>
      <c r="J33" s="380">
        <f t="shared" si="47"/>
        <v>0</v>
      </c>
      <c r="K33" s="380"/>
      <c r="L33" s="381">
        <f t="shared" si="48"/>
        <v>0</v>
      </c>
      <c r="M33" s="379">
        <f>'WO vs EXE(NEW)'!M11</f>
        <v>2141</v>
      </c>
      <c r="N33" s="382"/>
      <c r="O33" s="380">
        <f t="shared" si="49"/>
        <v>0</v>
      </c>
      <c r="P33" s="380"/>
      <c r="Q33" s="381">
        <f t="shared" si="50"/>
        <v>0</v>
      </c>
      <c r="R33" s="379">
        <f>'WO vs EXE(NEW)'!R11</f>
        <v>0</v>
      </c>
      <c r="S33" s="380">
        <v>555</v>
      </c>
      <c r="T33" s="380">
        <f t="shared" si="55"/>
        <v>0</v>
      </c>
      <c r="U33" s="380">
        <v>555</v>
      </c>
      <c r="V33" s="381">
        <f t="shared" si="43"/>
        <v>-555</v>
      </c>
      <c r="W33" s="379">
        <f>'WO vs EXE(NEW)'!W11</f>
        <v>0</v>
      </c>
      <c r="X33" s="380">
        <v>1409.2</v>
      </c>
      <c r="Y33" s="380">
        <f t="shared" si="56"/>
        <v>0</v>
      </c>
      <c r="Z33" s="404"/>
      <c r="AA33" s="381">
        <f t="shared" si="51"/>
        <v>0</v>
      </c>
      <c r="AB33" s="379">
        <f>'WO vs EXE(NEW)'!AB11</f>
        <v>324</v>
      </c>
      <c r="AC33" s="380">
        <v>324</v>
      </c>
      <c r="AD33" s="380">
        <f t="shared" si="57"/>
        <v>324</v>
      </c>
      <c r="AE33" s="380">
        <v>324</v>
      </c>
      <c r="AF33" s="381">
        <f t="shared" si="52"/>
        <v>0</v>
      </c>
      <c r="AG33" s="379">
        <f>'WO vs EXE(NEW)'!AG11</f>
        <v>1267</v>
      </c>
      <c r="AH33" s="380">
        <v>1315.4</v>
      </c>
      <c r="AI33" s="380">
        <f t="shared" si="53"/>
        <v>1267</v>
      </c>
      <c r="AJ33" s="380">
        <v>1267</v>
      </c>
      <c r="AK33" s="381">
        <f t="shared" si="54"/>
        <v>0</v>
      </c>
      <c r="AL33" s="380">
        <f t="shared" si="58"/>
        <v>5596</v>
      </c>
      <c r="AM33" s="380">
        <f t="shared" si="58"/>
        <v>3603.6</v>
      </c>
      <c r="AN33" s="383">
        <f t="shared" si="58"/>
        <v>1591</v>
      </c>
      <c r="AO33" s="383">
        <f t="shared" si="58"/>
        <v>2146</v>
      </c>
      <c r="AP33" s="381">
        <f t="shared" si="58"/>
        <v>-555</v>
      </c>
      <c r="AQ33" s="377"/>
      <c r="AR33" s="384"/>
      <c r="AS33" s="384"/>
      <c r="AU33" s="387"/>
      <c r="AV33" s="387"/>
    </row>
    <row r="34" spans="1:49" s="371" customFormat="1" ht="29.25" customHeight="1" x14ac:dyDescent="0.25">
      <c r="A34" s="377">
        <v>1.4</v>
      </c>
      <c r="B34" s="378" t="s">
        <v>392</v>
      </c>
      <c r="C34" s="379">
        <v>359</v>
      </c>
      <c r="D34" s="380"/>
      <c r="E34" s="380">
        <f t="shared" si="45"/>
        <v>0</v>
      </c>
      <c r="F34" s="380"/>
      <c r="G34" s="381">
        <f t="shared" si="46"/>
        <v>0</v>
      </c>
      <c r="H34" s="379">
        <v>293</v>
      </c>
      <c r="I34" s="380"/>
      <c r="J34" s="380">
        <f t="shared" si="47"/>
        <v>0</v>
      </c>
      <c r="K34" s="380"/>
      <c r="L34" s="381">
        <f t="shared" si="48"/>
        <v>0</v>
      </c>
      <c r="M34" s="379">
        <f>'WO vs EXE(NEW)'!M12</f>
        <v>2964</v>
      </c>
      <c r="N34" s="382"/>
      <c r="O34" s="380">
        <f t="shared" si="49"/>
        <v>0</v>
      </c>
      <c r="P34" s="380"/>
      <c r="Q34" s="381">
        <f t="shared" si="50"/>
        <v>0</v>
      </c>
      <c r="R34" s="379">
        <f>'WO vs EXE(NEW)'!R12</f>
        <v>0</v>
      </c>
      <c r="S34" s="380">
        <v>396</v>
      </c>
      <c r="T34" s="380">
        <f t="shared" si="55"/>
        <v>0</v>
      </c>
      <c r="U34" s="380">
        <v>396</v>
      </c>
      <c r="V34" s="381">
        <f t="shared" si="43"/>
        <v>-396</v>
      </c>
      <c r="W34" s="379">
        <f>'WO vs EXE(NEW)'!W12</f>
        <v>0</v>
      </c>
      <c r="X34" s="380">
        <v>777.8</v>
      </c>
      <c r="Y34" s="380">
        <f t="shared" si="56"/>
        <v>0</v>
      </c>
      <c r="Z34" s="404"/>
      <c r="AA34" s="381">
        <f t="shared" si="51"/>
        <v>0</v>
      </c>
      <c r="AB34" s="379">
        <f>'WO vs EXE(NEW)'!AB12</f>
        <v>220</v>
      </c>
      <c r="AC34" s="380">
        <v>220</v>
      </c>
      <c r="AD34" s="380">
        <f t="shared" si="57"/>
        <v>220</v>
      </c>
      <c r="AE34" s="380">
        <v>220</v>
      </c>
      <c r="AF34" s="381">
        <f t="shared" si="52"/>
        <v>0</v>
      </c>
      <c r="AG34" s="379">
        <f>'WO vs EXE(NEW)'!AG12</f>
        <v>518</v>
      </c>
      <c r="AH34" s="380">
        <v>535.1</v>
      </c>
      <c r="AI34" s="380">
        <f t="shared" si="53"/>
        <v>518</v>
      </c>
      <c r="AJ34" s="380">
        <v>518</v>
      </c>
      <c r="AK34" s="381">
        <f t="shared" si="54"/>
        <v>0</v>
      </c>
      <c r="AL34" s="380">
        <f t="shared" si="58"/>
        <v>4354</v>
      </c>
      <c r="AM34" s="380">
        <f t="shared" si="58"/>
        <v>1928.9</v>
      </c>
      <c r="AN34" s="383">
        <f t="shared" si="58"/>
        <v>738</v>
      </c>
      <c r="AO34" s="383">
        <f t="shared" si="58"/>
        <v>1134</v>
      </c>
      <c r="AP34" s="381">
        <f t="shared" si="58"/>
        <v>-396</v>
      </c>
      <c r="AQ34" s="377"/>
      <c r="AR34" s="384"/>
      <c r="AS34" s="384"/>
      <c r="AU34" s="387"/>
      <c r="AV34" s="387"/>
    </row>
    <row r="35" spans="1:49" s="371" customFormat="1" ht="29.25" customHeight="1" x14ac:dyDescent="0.25">
      <c r="A35" s="377">
        <v>1.5</v>
      </c>
      <c r="B35" s="378" t="s">
        <v>393</v>
      </c>
      <c r="C35" s="379"/>
      <c r="D35" s="380"/>
      <c r="E35" s="380">
        <f t="shared" si="45"/>
        <v>0</v>
      </c>
      <c r="F35" s="380"/>
      <c r="G35" s="381">
        <f t="shared" si="46"/>
        <v>0</v>
      </c>
      <c r="H35" s="379">
        <v>174</v>
      </c>
      <c r="I35" s="380"/>
      <c r="J35" s="380">
        <f t="shared" si="47"/>
        <v>0</v>
      </c>
      <c r="K35" s="380"/>
      <c r="L35" s="381">
        <f t="shared" si="48"/>
        <v>0</v>
      </c>
      <c r="M35" s="379">
        <f>'WO vs EXE(NEW)'!M13</f>
        <v>885</v>
      </c>
      <c r="N35" s="382"/>
      <c r="O35" s="380">
        <f t="shared" si="49"/>
        <v>0</v>
      </c>
      <c r="P35" s="380"/>
      <c r="Q35" s="381">
        <f t="shared" si="50"/>
        <v>0</v>
      </c>
      <c r="R35" s="379">
        <f>'WO vs EXE(NEW)'!R13</f>
        <v>0</v>
      </c>
      <c r="S35" s="380">
        <v>281</v>
      </c>
      <c r="T35" s="380">
        <f t="shared" si="55"/>
        <v>0</v>
      </c>
      <c r="U35" s="380">
        <v>281</v>
      </c>
      <c r="V35" s="381">
        <f t="shared" si="43"/>
        <v>-281</v>
      </c>
      <c r="W35" s="379">
        <f>'WO vs EXE(NEW)'!W13</f>
        <v>0</v>
      </c>
      <c r="X35" s="380">
        <v>921.2</v>
      </c>
      <c r="Y35" s="380">
        <f t="shared" si="56"/>
        <v>0</v>
      </c>
      <c r="Z35" s="380"/>
      <c r="AA35" s="381">
        <f t="shared" si="51"/>
        <v>0</v>
      </c>
      <c r="AB35" s="379">
        <f>'WO vs EXE(NEW)'!AB13</f>
        <v>539</v>
      </c>
      <c r="AC35" s="380">
        <v>539</v>
      </c>
      <c r="AD35" s="380">
        <f t="shared" si="57"/>
        <v>539</v>
      </c>
      <c r="AE35" s="380">
        <v>539</v>
      </c>
      <c r="AF35" s="381">
        <f t="shared" si="52"/>
        <v>0</v>
      </c>
      <c r="AG35" s="379">
        <f>'WO vs EXE(NEW)'!AG13</f>
        <v>702</v>
      </c>
      <c r="AH35" s="380">
        <v>661.4</v>
      </c>
      <c r="AI35" s="380">
        <f t="shared" si="53"/>
        <v>661.4</v>
      </c>
      <c r="AJ35" s="380">
        <v>661.4</v>
      </c>
      <c r="AK35" s="381">
        <f t="shared" si="54"/>
        <v>0</v>
      </c>
      <c r="AL35" s="380">
        <f t="shared" si="58"/>
        <v>2300</v>
      </c>
      <c r="AM35" s="380">
        <f t="shared" si="58"/>
        <v>2402.6</v>
      </c>
      <c r="AN35" s="383">
        <f t="shared" si="58"/>
        <v>1200.4000000000001</v>
      </c>
      <c r="AO35" s="383">
        <f t="shared" si="58"/>
        <v>1481.4</v>
      </c>
      <c r="AP35" s="381">
        <f t="shared" si="58"/>
        <v>-281</v>
      </c>
      <c r="AQ35" s="377"/>
      <c r="AR35" s="384"/>
      <c r="AS35" s="384"/>
      <c r="AU35" s="387"/>
      <c r="AV35" s="387"/>
    </row>
    <row r="36" spans="1:49" s="371" customFormat="1" ht="29.25" customHeight="1" x14ac:dyDescent="0.25">
      <c r="A36" s="377">
        <v>1.6</v>
      </c>
      <c r="B36" s="378" t="s">
        <v>394</v>
      </c>
      <c r="C36" s="379"/>
      <c r="D36" s="380"/>
      <c r="E36" s="380">
        <f t="shared" si="45"/>
        <v>0</v>
      </c>
      <c r="F36" s="380"/>
      <c r="G36" s="381">
        <f t="shared" si="46"/>
        <v>0</v>
      </c>
      <c r="H36" s="379">
        <v>228</v>
      </c>
      <c r="I36" s="380"/>
      <c r="J36" s="380">
        <f t="shared" si="47"/>
        <v>0</v>
      </c>
      <c r="K36" s="380"/>
      <c r="L36" s="381">
        <f t="shared" si="48"/>
        <v>0</v>
      </c>
      <c r="M36" s="379">
        <f>'WO vs EXE(NEW)'!M14</f>
        <v>661</v>
      </c>
      <c r="N36" s="382"/>
      <c r="O36" s="380">
        <f t="shared" si="49"/>
        <v>0</v>
      </c>
      <c r="P36" s="380"/>
      <c r="Q36" s="381">
        <f t="shared" si="50"/>
        <v>0</v>
      </c>
      <c r="R36" s="379">
        <f>'WO vs EXE(NEW)'!R14</f>
        <v>0</v>
      </c>
      <c r="S36" s="380">
        <v>416</v>
      </c>
      <c r="T36" s="380">
        <f t="shared" si="55"/>
        <v>0</v>
      </c>
      <c r="U36" s="380">
        <v>416</v>
      </c>
      <c r="V36" s="381">
        <f t="shared" si="43"/>
        <v>-416</v>
      </c>
      <c r="W36" s="379">
        <f>'WO vs EXE(NEW)'!W14</f>
        <v>0</v>
      </c>
      <c r="X36" s="380">
        <v>90.8</v>
      </c>
      <c r="Y36" s="380">
        <f t="shared" si="56"/>
        <v>0</v>
      </c>
      <c r="Z36" s="380"/>
      <c r="AA36" s="381">
        <f t="shared" si="51"/>
        <v>0</v>
      </c>
      <c r="AB36" s="379">
        <f>'WO vs EXE(NEW)'!AB14</f>
        <v>390</v>
      </c>
      <c r="AC36" s="380">
        <v>390</v>
      </c>
      <c r="AD36" s="380">
        <f t="shared" si="57"/>
        <v>390</v>
      </c>
      <c r="AE36" s="380">
        <v>390</v>
      </c>
      <c r="AF36" s="381">
        <f t="shared" si="52"/>
        <v>0</v>
      </c>
      <c r="AG36" s="379">
        <f>'WO vs EXE(NEW)'!AG14</f>
        <v>686</v>
      </c>
      <c r="AH36" s="380">
        <v>765.3</v>
      </c>
      <c r="AI36" s="380">
        <f t="shared" si="53"/>
        <v>686</v>
      </c>
      <c r="AJ36" s="380">
        <v>686</v>
      </c>
      <c r="AK36" s="381">
        <f t="shared" si="54"/>
        <v>0</v>
      </c>
      <c r="AL36" s="380">
        <f t="shared" si="58"/>
        <v>1965</v>
      </c>
      <c r="AM36" s="380">
        <f t="shared" si="58"/>
        <v>1662.1</v>
      </c>
      <c r="AN36" s="383">
        <f t="shared" si="58"/>
        <v>1076</v>
      </c>
      <c r="AO36" s="383">
        <f t="shared" si="58"/>
        <v>1492</v>
      </c>
      <c r="AP36" s="381">
        <f t="shared" si="58"/>
        <v>-416</v>
      </c>
      <c r="AQ36" s="377"/>
      <c r="AR36" s="384"/>
      <c r="AS36" s="384"/>
      <c r="AU36" s="387"/>
      <c r="AV36" s="387"/>
    </row>
    <row r="37" spans="1:49" s="371" customFormat="1" ht="29.25" customHeight="1" x14ac:dyDescent="0.25">
      <c r="A37" s="377">
        <v>1.7</v>
      </c>
      <c r="B37" s="378" t="s">
        <v>395</v>
      </c>
      <c r="C37" s="379"/>
      <c r="D37" s="380"/>
      <c r="E37" s="380">
        <f t="shared" si="45"/>
        <v>0</v>
      </c>
      <c r="F37" s="380"/>
      <c r="G37" s="381">
        <f t="shared" si="46"/>
        <v>0</v>
      </c>
      <c r="H37" s="379"/>
      <c r="I37" s="380"/>
      <c r="J37" s="380">
        <f t="shared" si="47"/>
        <v>0</v>
      </c>
      <c r="K37" s="380"/>
      <c r="L37" s="381">
        <f t="shared" si="48"/>
        <v>0</v>
      </c>
      <c r="M37" s="379">
        <f>'WO vs EXE(NEW)'!M15</f>
        <v>1682</v>
      </c>
      <c r="N37" s="382"/>
      <c r="O37" s="380">
        <f t="shared" si="49"/>
        <v>0</v>
      </c>
      <c r="P37" s="380"/>
      <c r="Q37" s="381">
        <f t="shared" si="50"/>
        <v>0</v>
      </c>
      <c r="R37" s="379">
        <f>'WO vs EXE(NEW)'!R15</f>
        <v>0</v>
      </c>
      <c r="S37" s="380">
        <v>550.6</v>
      </c>
      <c r="T37" s="380">
        <f t="shared" si="55"/>
        <v>0</v>
      </c>
      <c r="U37" s="380">
        <v>550.6</v>
      </c>
      <c r="V37" s="381">
        <f t="shared" si="43"/>
        <v>-550.6</v>
      </c>
      <c r="W37" s="379">
        <f>'WO vs EXE(NEW)'!W15</f>
        <v>0</v>
      </c>
      <c r="X37" s="380">
        <v>2074.1999999999998</v>
      </c>
      <c r="Y37" s="380">
        <f t="shared" si="56"/>
        <v>0</v>
      </c>
      <c r="Z37" s="404"/>
      <c r="AA37" s="381">
        <f t="shared" si="51"/>
        <v>0</v>
      </c>
      <c r="AB37" s="379">
        <f>'WO vs EXE(NEW)'!AB15</f>
        <v>477</v>
      </c>
      <c r="AC37" s="380">
        <v>303.7</v>
      </c>
      <c r="AD37" s="380">
        <f t="shared" si="57"/>
        <v>303.7</v>
      </c>
      <c r="AE37" s="380">
        <v>303.7</v>
      </c>
      <c r="AF37" s="381">
        <f t="shared" si="52"/>
        <v>0</v>
      </c>
      <c r="AG37" s="379">
        <f>'WO vs EXE(NEW)'!AG15</f>
        <v>0</v>
      </c>
      <c r="AH37" s="380">
        <v>0</v>
      </c>
      <c r="AI37" s="380">
        <f t="shared" si="53"/>
        <v>0</v>
      </c>
      <c r="AJ37" s="380">
        <v>0</v>
      </c>
      <c r="AK37" s="381">
        <f t="shared" si="54"/>
        <v>0</v>
      </c>
      <c r="AL37" s="380">
        <f t="shared" si="58"/>
        <v>2159</v>
      </c>
      <c r="AM37" s="380">
        <f t="shared" si="58"/>
        <v>2928.4999999999995</v>
      </c>
      <c r="AN37" s="383">
        <f t="shared" si="58"/>
        <v>303.7</v>
      </c>
      <c r="AO37" s="383">
        <f t="shared" si="58"/>
        <v>854.3</v>
      </c>
      <c r="AP37" s="381">
        <f t="shared" si="58"/>
        <v>-550.6</v>
      </c>
      <c r="AQ37" s="377"/>
      <c r="AR37" s="384"/>
      <c r="AS37" s="384"/>
      <c r="AU37" s="387"/>
      <c r="AV37" s="387"/>
    </row>
    <row r="38" spans="1:49" s="371" customFormat="1" ht="29.25" customHeight="1" x14ac:dyDescent="0.25">
      <c r="A38" s="377">
        <v>1.8</v>
      </c>
      <c r="B38" s="378" t="s">
        <v>396</v>
      </c>
      <c r="C38" s="379"/>
      <c r="D38" s="380"/>
      <c r="E38" s="380">
        <f t="shared" si="45"/>
        <v>0</v>
      </c>
      <c r="F38" s="380"/>
      <c r="G38" s="381">
        <f t="shared" si="46"/>
        <v>0</v>
      </c>
      <c r="H38" s="379"/>
      <c r="I38" s="380"/>
      <c r="J38" s="380">
        <f t="shared" si="47"/>
        <v>0</v>
      </c>
      <c r="K38" s="380"/>
      <c r="L38" s="381">
        <f t="shared" si="48"/>
        <v>0</v>
      </c>
      <c r="M38" s="379">
        <f>'WO vs EXE(NEW)'!M16</f>
        <v>1129</v>
      </c>
      <c r="N38" s="382"/>
      <c r="O38" s="380">
        <f t="shared" si="49"/>
        <v>0</v>
      </c>
      <c r="P38" s="380"/>
      <c r="Q38" s="381">
        <f t="shared" si="50"/>
        <v>0</v>
      </c>
      <c r="R38" s="379"/>
      <c r="S38" s="380"/>
      <c r="T38" s="380">
        <f t="shared" si="55"/>
        <v>0</v>
      </c>
      <c r="U38" s="380">
        <v>0</v>
      </c>
      <c r="V38" s="381">
        <f t="shared" si="43"/>
        <v>0</v>
      </c>
      <c r="W38" s="379">
        <f>'WO vs EXE(NEW)'!W16</f>
        <v>0</v>
      </c>
      <c r="X38" s="380">
        <v>212.9</v>
      </c>
      <c r="Y38" s="380">
        <f t="shared" si="56"/>
        <v>0</v>
      </c>
      <c r="Z38" s="380"/>
      <c r="AA38" s="381">
        <f t="shared" si="51"/>
        <v>0</v>
      </c>
      <c r="AB38" s="379">
        <f>'WO vs EXE(NEW)'!AB16</f>
        <v>0</v>
      </c>
      <c r="AC38" s="380"/>
      <c r="AD38" s="380">
        <f t="shared" si="57"/>
        <v>0</v>
      </c>
      <c r="AE38" s="380"/>
      <c r="AF38" s="381">
        <f t="shared" si="52"/>
        <v>0</v>
      </c>
      <c r="AG38" s="379">
        <f>'WO vs EXE(NEW)'!AG16</f>
        <v>0</v>
      </c>
      <c r="AH38" s="380"/>
      <c r="AI38" s="380">
        <f t="shared" si="53"/>
        <v>0</v>
      </c>
      <c r="AJ38" s="380">
        <v>0</v>
      </c>
      <c r="AK38" s="381">
        <f t="shared" si="54"/>
        <v>0</v>
      </c>
      <c r="AL38" s="380">
        <f t="shared" si="58"/>
        <v>1129</v>
      </c>
      <c r="AM38" s="380">
        <f t="shared" si="58"/>
        <v>212.9</v>
      </c>
      <c r="AN38" s="383">
        <f t="shared" si="58"/>
        <v>0</v>
      </c>
      <c r="AO38" s="383">
        <f t="shared" si="58"/>
        <v>0</v>
      </c>
      <c r="AP38" s="381">
        <f t="shared" si="58"/>
        <v>0</v>
      </c>
      <c r="AQ38" s="377"/>
      <c r="AR38" s="384"/>
      <c r="AS38" s="384"/>
      <c r="AU38" s="387"/>
    </row>
    <row r="39" spans="1:49" s="371" customFormat="1" ht="29.25" customHeight="1" x14ac:dyDescent="0.25">
      <c r="A39" s="377">
        <v>1.8</v>
      </c>
      <c r="B39" s="388" t="s">
        <v>397</v>
      </c>
      <c r="C39" s="379"/>
      <c r="D39" s="380"/>
      <c r="E39" s="380">
        <f t="shared" si="45"/>
        <v>0</v>
      </c>
      <c r="F39" s="380"/>
      <c r="G39" s="381">
        <f t="shared" si="46"/>
        <v>0</v>
      </c>
      <c r="H39" s="379"/>
      <c r="I39" s="380"/>
      <c r="J39" s="380">
        <f t="shared" si="47"/>
        <v>0</v>
      </c>
      <c r="K39" s="380"/>
      <c r="L39" s="381">
        <f t="shared" si="48"/>
        <v>0</v>
      </c>
      <c r="M39" s="379"/>
      <c r="N39" s="382"/>
      <c r="O39" s="380">
        <f t="shared" si="49"/>
        <v>0</v>
      </c>
      <c r="P39" s="380"/>
      <c r="Q39" s="381">
        <f t="shared" si="50"/>
        <v>0</v>
      </c>
      <c r="R39" s="379"/>
      <c r="S39" s="380"/>
      <c r="T39" s="380">
        <f t="shared" si="55"/>
        <v>0</v>
      </c>
      <c r="U39" s="380">
        <v>0</v>
      </c>
      <c r="V39" s="381">
        <f t="shared" si="43"/>
        <v>0</v>
      </c>
      <c r="W39" s="379">
        <f>'WO vs EXE(NEW)'!W17</f>
        <v>0</v>
      </c>
      <c r="X39" s="396"/>
      <c r="Y39" s="380">
        <f t="shared" si="56"/>
        <v>0</v>
      </c>
      <c r="Z39" s="380"/>
      <c r="AA39" s="381">
        <f t="shared" si="51"/>
        <v>0</v>
      </c>
      <c r="AB39" s="379">
        <f>'WO vs EXE(NEW)'!AB17</f>
        <v>0</v>
      </c>
      <c r="AC39" s="396"/>
      <c r="AD39" s="380">
        <f t="shared" si="57"/>
        <v>0</v>
      </c>
      <c r="AE39" s="380"/>
      <c r="AF39" s="381">
        <f t="shared" si="52"/>
        <v>0</v>
      </c>
      <c r="AG39" s="379">
        <f>'WO vs EXE(NEW)'!AG17</f>
        <v>0</v>
      </c>
      <c r="AH39" s="396"/>
      <c r="AI39" s="380">
        <f t="shared" si="53"/>
        <v>0</v>
      </c>
      <c r="AJ39" s="380">
        <v>0</v>
      </c>
      <c r="AK39" s="381">
        <f t="shared" si="54"/>
        <v>0</v>
      </c>
      <c r="AL39" s="380">
        <f t="shared" si="58"/>
        <v>0</v>
      </c>
      <c r="AM39" s="380">
        <f t="shared" si="58"/>
        <v>0</v>
      </c>
      <c r="AN39" s="383">
        <f t="shared" si="58"/>
        <v>0</v>
      </c>
      <c r="AO39" s="383">
        <f t="shared" si="58"/>
        <v>0</v>
      </c>
      <c r="AP39" s="381">
        <f t="shared" si="58"/>
        <v>0</v>
      </c>
      <c r="AQ39" s="377"/>
      <c r="AR39" s="384"/>
      <c r="AS39" s="384"/>
      <c r="AU39" s="387"/>
      <c r="AV39" s="387"/>
    </row>
    <row r="40" spans="1:49" s="371" customFormat="1" ht="21" x14ac:dyDescent="0.25">
      <c r="A40" s="456" t="s">
        <v>398</v>
      </c>
      <c r="B40" s="457"/>
      <c r="C40" s="389">
        <f>SUM(C31:C39)</f>
        <v>7283</v>
      </c>
      <c r="D40" s="389">
        <f t="shared" ref="D40:G40" si="59">SUM(D31:D39)</f>
        <v>0</v>
      </c>
      <c r="E40" s="389">
        <f t="shared" si="59"/>
        <v>0</v>
      </c>
      <c r="F40" s="389">
        <f t="shared" si="59"/>
        <v>0</v>
      </c>
      <c r="G40" s="389">
        <f t="shared" si="59"/>
        <v>0</v>
      </c>
      <c r="H40" s="389">
        <f>SUM(H31:H39)</f>
        <v>11769</v>
      </c>
      <c r="I40" s="389">
        <f t="shared" ref="I40:L40" si="60">SUM(I31:I39)</f>
        <v>0</v>
      </c>
      <c r="J40" s="389">
        <f t="shared" si="60"/>
        <v>0</v>
      </c>
      <c r="K40" s="389">
        <f t="shared" si="60"/>
        <v>0</v>
      </c>
      <c r="L40" s="389">
        <f t="shared" si="60"/>
        <v>0</v>
      </c>
      <c r="M40" s="389">
        <f>SUM(M31:M39)</f>
        <v>17220</v>
      </c>
      <c r="N40" s="389">
        <f t="shared" ref="N40:Q40" si="61">SUM(N31:N39)</f>
        <v>0</v>
      </c>
      <c r="O40" s="389">
        <f t="shared" si="61"/>
        <v>0</v>
      </c>
      <c r="P40" s="389">
        <f t="shared" si="61"/>
        <v>0</v>
      </c>
      <c r="Q40" s="389">
        <f t="shared" si="61"/>
        <v>0</v>
      </c>
      <c r="R40" s="389">
        <f>SUM(R31:R39)</f>
        <v>0</v>
      </c>
      <c r="S40" s="389">
        <f t="shared" ref="S40:U40" si="62">SUM(S31:S39)</f>
        <v>18655.5</v>
      </c>
      <c r="T40" s="389">
        <f t="shared" si="62"/>
        <v>0</v>
      </c>
      <c r="U40" s="389">
        <f t="shared" si="62"/>
        <v>18653.199999999993</v>
      </c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>
        <f t="shared" ref="AG40:AQ40" si="63">SUM(AG31:AG39)</f>
        <v>12300</v>
      </c>
      <c r="AH40" s="389">
        <f t="shared" si="63"/>
        <v>12440.9</v>
      </c>
      <c r="AI40" s="389">
        <f t="shared" si="63"/>
        <v>12030.1</v>
      </c>
      <c r="AJ40" s="389">
        <f t="shared" si="63"/>
        <v>12030.1</v>
      </c>
      <c r="AK40" s="389">
        <f t="shared" si="63"/>
        <v>0</v>
      </c>
      <c r="AL40" s="389">
        <f t="shared" si="63"/>
        <v>61322</v>
      </c>
      <c r="AM40" s="389">
        <f t="shared" si="63"/>
        <v>70334.299999999988</v>
      </c>
      <c r="AN40" s="389">
        <f t="shared" si="63"/>
        <v>23525.9</v>
      </c>
      <c r="AO40" s="389">
        <f t="shared" si="63"/>
        <v>42179.1</v>
      </c>
      <c r="AP40" s="405">
        <f t="shared" si="63"/>
        <v>-18653.199999999993</v>
      </c>
      <c r="AQ40" s="389">
        <f t="shared" si="63"/>
        <v>0</v>
      </c>
      <c r="AR40" s="397"/>
      <c r="AS40" s="397"/>
    </row>
    <row r="41" spans="1:49" s="371" customFormat="1" ht="29.25" customHeight="1" x14ac:dyDescent="0.25">
      <c r="A41" s="466" t="s">
        <v>399</v>
      </c>
      <c r="B41" s="467"/>
      <c r="C41" s="398"/>
      <c r="D41" s="399"/>
      <c r="E41" s="399"/>
      <c r="F41" s="399"/>
      <c r="G41" s="394"/>
      <c r="H41" s="399"/>
      <c r="I41" s="399"/>
      <c r="J41" s="399"/>
      <c r="K41" s="399"/>
      <c r="L41" s="399"/>
      <c r="M41" s="399"/>
      <c r="N41" s="400"/>
      <c r="O41" s="399"/>
      <c r="P41" s="399"/>
      <c r="Q41" s="399"/>
      <c r="R41" s="399"/>
      <c r="S41" s="399"/>
      <c r="T41" s="399">
        <f t="shared" ref="T41:T50" si="64">+IF(S41&lt;R41,S41,R41)</f>
        <v>0</v>
      </c>
      <c r="U41" s="399">
        <v>0</v>
      </c>
      <c r="V41" s="394">
        <f t="shared" ref="V41:V50" si="65">+T41-U41</f>
        <v>0</v>
      </c>
      <c r="W41" s="399"/>
      <c r="X41" s="401"/>
      <c r="Y41" s="401"/>
      <c r="Z41" s="401"/>
      <c r="AA41" s="401"/>
      <c r="AB41" s="399"/>
      <c r="AC41" s="401"/>
      <c r="AD41" s="401"/>
      <c r="AE41" s="401"/>
      <c r="AF41" s="402"/>
      <c r="AG41" s="399"/>
      <c r="AH41" s="401"/>
      <c r="AI41" s="401"/>
      <c r="AJ41" s="401"/>
      <c r="AK41" s="402"/>
      <c r="AL41" s="399"/>
      <c r="AM41" s="399"/>
      <c r="AN41" s="399"/>
      <c r="AO41" s="399"/>
      <c r="AP41" s="394"/>
      <c r="AQ41" s="403"/>
      <c r="AR41" s="384"/>
      <c r="AS41" s="384"/>
      <c r="AU41" s="387"/>
      <c r="AV41" s="387"/>
      <c r="AW41" s="387">
        <f t="shared" si="15"/>
        <v>0</v>
      </c>
    </row>
    <row r="42" spans="1:49" s="371" customFormat="1" ht="33" customHeight="1" x14ac:dyDescent="0.25">
      <c r="A42" s="377">
        <v>1.1000000000000001</v>
      </c>
      <c r="B42" s="378" t="s">
        <v>389</v>
      </c>
      <c r="C42" s="379">
        <f>'WO vs EXE(NEW)'!C31</f>
        <v>5744</v>
      </c>
      <c r="D42" s="380">
        <v>5744</v>
      </c>
      <c r="E42" s="380">
        <f t="shared" ref="E42:E50" si="66">+IF(D42&lt;E9,D42,E9)</f>
        <v>0</v>
      </c>
      <c r="F42" s="380">
        <v>5744</v>
      </c>
      <c r="G42" s="381">
        <f t="shared" ref="G42:G50" si="67">+E42-F42</f>
        <v>-5744</v>
      </c>
      <c r="H42" s="379">
        <v>9797</v>
      </c>
      <c r="I42" s="380">
        <v>7862.8000000000093</v>
      </c>
      <c r="J42" s="380">
        <f t="shared" ref="J42:J50" si="68">+IF(I42&lt;J9,I42,J9)</f>
        <v>7862.8000000000093</v>
      </c>
      <c r="K42" s="380">
        <v>7862.8000000000093</v>
      </c>
      <c r="L42" s="381">
        <f t="shared" ref="L42:L50" si="69">+J42-K42</f>
        <v>0</v>
      </c>
      <c r="M42" s="379">
        <f>'WO vs EXE(NEW)'!M9</f>
        <v>7227</v>
      </c>
      <c r="N42" s="382"/>
      <c r="O42" s="380">
        <f t="shared" ref="O42:O50" si="70">+IF(N42&lt;O9,N42,O9)</f>
        <v>0</v>
      </c>
      <c r="P42" s="380"/>
      <c r="Q42" s="381">
        <f t="shared" ref="Q42:Q50" si="71">+O42-P42</f>
        <v>0</v>
      </c>
      <c r="R42" s="379">
        <f>'WO vs EXE(NEW)'!R9</f>
        <v>0</v>
      </c>
      <c r="S42" s="380"/>
      <c r="T42" s="380">
        <f t="shared" si="64"/>
        <v>0</v>
      </c>
      <c r="U42" s="380">
        <v>0</v>
      </c>
      <c r="V42" s="381">
        <f t="shared" si="65"/>
        <v>0</v>
      </c>
      <c r="W42" s="379">
        <f>'WO vs EXE(NEW)'!W9</f>
        <v>0</v>
      </c>
      <c r="X42" s="380"/>
      <c r="Y42" s="380">
        <f>+IF(X42&lt;Y9,X42,Y9)</f>
        <v>0</v>
      </c>
      <c r="Z42" s="404"/>
      <c r="AA42" s="381">
        <f t="shared" ref="AA42:AA50" si="72">+Y42-Z42</f>
        <v>0</v>
      </c>
      <c r="AB42" s="379">
        <f>'WO vs EXE(NEW)'!AB9</f>
        <v>10500</v>
      </c>
      <c r="AC42" s="380"/>
      <c r="AD42" s="380">
        <f>+IF(AC42&lt;AD9,AC42,AD9)</f>
        <v>0</v>
      </c>
      <c r="AE42" s="380"/>
      <c r="AF42" s="381">
        <f t="shared" ref="AF42:AF50" si="73">+AD42-AE42</f>
        <v>0</v>
      </c>
      <c r="AG42" s="379">
        <f t="shared" ref="AG42:AG50" si="74">+AG9</f>
        <v>7599</v>
      </c>
      <c r="AH42" s="380">
        <v>0</v>
      </c>
      <c r="AI42" s="380">
        <f t="shared" ref="AI42:AI50" si="75">+IF(AH42&lt;AG42,AH42,AG42)</f>
        <v>0</v>
      </c>
      <c r="AJ42" s="380"/>
      <c r="AK42" s="381">
        <f t="shared" ref="AK42:AK50" si="76">+AI42-AJ42</f>
        <v>0</v>
      </c>
      <c r="AL42" s="380">
        <f>+C42+H42+M42+R42+W42+AB42+AG42</f>
        <v>40867</v>
      </c>
      <c r="AM42" s="380">
        <f>+D42+I42+N42+S42+X42+AC42+AH42</f>
        <v>13606.80000000001</v>
      </c>
      <c r="AN42" s="383">
        <f>+E42+J42+O42+T42+Y42+AD42+AI42</f>
        <v>7862.8000000000093</v>
      </c>
      <c r="AO42" s="383">
        <f>+F42+K42+P42+U42+Z42+AE42+AJ42</f>
        <v>13606.80000000001</v>
      </c>
      <c r="AP42" s="381">
        <f>+G42+L42+Q42+V42+AA42+AF42+AK42</f>
        <v>-5744</v>
      </c>
      <c r="AQ42" s="377"/>
      <c r="AR42" s="384"/>
      <c r="AS42" s="384"/>
      <c r="AU42" s="387"/>
      <c r="AV42" s="387"/>
    </row>
    <row r="43" spans="1:49" s="371" customFormat="1" ht="33" customHeight="1" x14ac:dyDescent="0.25">
      <c r="A43" s="377">
        <v>1.2</v>
      </c>
      <c r="B43" s="378" t="s">
        <v>390</v>
      </c>
      <c r="C43" s="379">
        <f>'WO vs EXE(NEW)'!C32</f>
        <v>326</v>
      </c>
      <c r="D43" s="380">
        <v>326</v>
      </c>
      <c r="E43" s="380">
        <f t="shared" si="66"/>
        <v>0</v>
      </c>
      <c r="F43" s="380">
        <v>326</v>
      </c>
      <c r="G43" s="381">
        <f t="shared" si="67"/>
        <v>-326</v>
      </c>
      <c r="H43" s="379">
        <v>267</v>
      </c>
      <c r="I43" s="380">
        <v>266.7</v>
      </c>
      <c r="J43" s="380">
        <f t="shared" si="68"/>
        <v>266.7</v>
      </c>
      <c r="K43" s="380">
        <v>266.7</v>
      </c>
      <c r="L43" s="381">
        <f t="shared" si="69"/>
        <v>0</v>
      </c>
      <c r="M43" s="379">
        <f>'WO vs EXE(NEW)'!M10</f>
        <v>531</v>
      </c>
      <c r="N43" s="382"/>
      <c r="O43" s="380">
        <f t="shared" si="70"/>
        <v>0</v>
      </c>
      <c r="P43" s="380"/>
      <c r="Q43" s="381">
        <f t="shared" si="71"/>
        <v>0</v>
      </c>
      <c r="R43" s="379">
        <f>'WO vs EXE(NEW)'!R10</f>
        <v>0</v>
      </c>
      <c r="S43" s="380"/>
      <c r="T43" s="380">
        <f t="shared" si="64"/>
        <v>0</v>
      </c>
      <c r="U43" s="380">
        <v>0</v>
      </c>
      <c r="V43" s="381">
        <f t="shared" si="65"/>
        <v>0</v>
      </c>
      <c r="W43" s="379">
        <f>'WO vs EXE(NEW)'!W10</f>
        <v>0</v>
      </c>
      <c r="X43" s="380"/>
      <c r="Y43" s="380">
        <f t="shared" ref="Y43:Y50" si="77">+IF(X43&lt;Y10,X43,Y10)</f>
        <v>0</v>
      </c>
      <c r="Z43" s="404"/>
      <c r="AA43" s="381">
        <f t="shared" si="72"/>
        <v>0</v>
      </c>
      <c r="AB43" s="379">
        <f>'WO vs EXE(NEW)'!AB10</f>
        <v>300</v>
      </c>
      <c r="AC43" s="380"/>
      <c r="AD43" s="380">
        <f t="shared" ref="AD43:AD50" si="78">+IF(AC43&lt;AD10,AC43,AD10)</f>
        <v>0</v>
      </c>
      <c r="AE43" s="380"/>
      <c r="AF43" s="381">
        <f t="shared" si="73"/>
        <v>0</v>
      </c>
      <c r="AG43" s="379">
        <f t="shared" si="74"/>
        <v>1528</v>
      </c>
      <c r="AH43" s="380">
        <v>0</v>
      </c>
      <c r="AI43" s="380">
        <f t="shared" si="75"/>
        <v>0</v>
      </c>
      <c r="AJ43" s="380"/>
      <c r="AK43" s="381">
        <f t="shared" si="76"/>
        <v>0</v>
      </c>
      <c r="AL43" s="380">
        <f t="shared" ref="AL43:AP50" si="79">+C43+H43+M43+R43+W43+AB43+AG43</f>
        <v>2952</v>
      </c>
      <c r="AM43" s="380">
        <f t="shared" si="79"/>
        <v>592.70000000000005</v>
      </c>
      <c r="AN43" s="383">
        <f t="shared" si="79"/>
        <v>266.7</v>
      </c>
      <c r="AO43" s="383">
        <f t="shared" si="79"/>
        <v>592.70000000000005</v>
      </c>
      <c r="AP43" s="381">
        <f t="shared" si="79"/>
        <v>-326</v>
      </c>
      <c r="AQ43" s="377"/>
      <c r="AR43" s="384"/>
      <c r="AS43" s="384"/>
      <c r="AU43" s="387"/>
      <c r="AV43" s="387"/>
    </row>
    <row r="44" spans="1:49" s="371" customFormat="1" ht="33" customHeight="1" x14ac:dyDescent="0.25">
      <c r="A44" s="377">
        <v>1.3</v>
      </c>
      <c r="B44" s="378" t="s">
        <v>391</v>
      </c>
      <c r="C44" s="379">
        <f>'WO vs EXE(NEW)'!C33</f>
        <v>854</v>
      </c>
      <c r="D44" s="380">
        <v>854</v>
      </c>
      <c r="E44" s="380">
        <f t="shared" si="66"/>
        <v>0</v>
      </c>
      <c r="F44" s="380">
        <v>854</v>
      </c>
      <c r="G44" s="381">
        <f t="shared" si="67"/>
        <v>-854</v>
      </c>
      <c r="H44" s="379">
        <v>1010</v>
      </c>
      <c r="I44" s="380">
        <v>909.19999999999982</v>
      </c>
      <c r="J44" s="380">
        <f t="shared" si="68"/>
        <v>909.19999999999982</v>
      </c>
      <c r="K44" s="380">
        <v>909.19999999999982</v>
      </c>
      <c r="L44" s="381">
        <f t="shared" si="69"/>
        <v>0</v>
      </c>
      <c r="M44" s="379">
        <f>'WO vs EXE(NEW)'!M11</f>
        <v>2141</v>
      </c>
      <c r="N44" s="382"/>
      <c r="O44" s="380">
        <f t="shared" si="70"/>
        <v>0</v>
      </c>
      <c r="P44" s="380"/>
      <c r="Q44" s="381">
        <f t="shared" si="71"/>
        <v>0</v>
      </c>
      <c r="R44" s="379">
        <f>'WO vs EXE(NEW)'!R11</f>
        <v>0</v>
      </c>
      <c r="S44" s="380"/>
      <c r="T44" s="380">
        <f t="shared" si="64"/>
        <v>0</v>
      </c>
      <c r="U44" s="380">
        <v>0</v>
      </c>
      <c r="V44" s="381">
        <f t="shared" si="65"/>
        <v>0</v>
      </c>
      <c r="W44" s="379">
        <f>'WO vs EXE(NEW)'!W11</f>
        <v>0</v>
      </c>
      <c r="X44" s="380"/>
      <c r="Y44" s="380">
        <f t="shared" si="77"/>
        <v>0</v>
      </c>
      <c r="Z44" s="404"/>
      <c r="AA44" s="381">
        <f t="shared" si="72"/>
        <v>0</v>
      </c>
      <c r="AB44" s="379">
        <f>'WO vs EXE(NEW)'!AB11</f>
        <v>324</v>
      </c>
      <c r="AC44" s="380"/>
      <c r="AD44" s="380">
        <f t="shared" si="78"/>
        <v>0</v>
      </c>
      <c r="AE44" s="380"/>
      <c r="AF44" s="381">
        <f t="shared" si="73"/>
        <v>0</v>
      </c>
      <c r="AG44" s="379">
        <f t="shared" si="74"/>
        <v>1267</v>
      </c>
      <c r="AH44" s="380">
        <v>0</v>
      </c>
      <c r="AI44" s="380">
        <f t="shared" si="75"/>
        <v>0</v>
      </c>
      <c r="AJ44" s="380"/>
      <c r="AK44" s="381">
        <f t="shared" si="76"/>
        <v>0</v>
      </c>
      <c r="AL44" s="380">
        <f t="shared" si="79"/>
        <v>5596</v>
      </c>
      <c r="AM44" s="380">
        <f t="shared" si="79"/>
        <v>1763.1999999999998</v>
      </c>
      <c r="AN44" s="383">
        <f t="shared" si="79"/>
        <v>909.19999999999982</v>
      </c>
      <c r="AO44" s="383">
        <f t="shared" si="79"/>
        <v>1763.1999999999998</v>
      </c>
      <c r="AP44" s="381">
        <f t="shared" si="79"/>
        <v>-854</v>
      </c>
      <c r="AQ44" s="377"/>
      <c r="AR44" s="384"/>
      <c r="AS44" s="384"/>
      <c r="AU44" s="387"/>
      <c r="AV44" s="387"/>
    </row>
    <row r="45" spans="1:49" s="371" customFormat="1" ht="33" customHeight="1" x14ac:dyDescent="0.25">
      <c r="A45" s="377">
        <v>1.4</v>
      </c>
      <c r="B45" s="378" t="s">
        <v>392</v>
      </c>
      <c r="C45" s="379">
        <f>'WO vs EXE(NEW)'!C34</f>
        <v>359</v>
      </c>
      <c r="D45" s="380">
        <v>359</v>
      </c>
      <c r="E45" s="380">
        <f t="shared" si="66"/>
        <v>0</v>
      </c>
      <c r="F45" s="380">
        <v>359</v>
      </c>
      <c r="G45" s="381">
        <f t="shared" si="67"/>
        <v>-359</v>
      </c>
      <c r="H45" s="379">
        <v>293</v>
      </c>
      <c r="I45" s="380">
        <v>292.60000000000002</v>
      </c>
      <c r="J45" s="380">
        <f t="shared" si="68"/>
        <v>292.60000000000002</v>
      </c>
      <c r="K45" s="380">
        <v>292.60000000000002</v>
      </c>
      <c r="L45" s="381">
        <f t="shared" si="69"/>
        <v>0</v>
      </c>
      <c r="M45" s="379">
        <f>'WO vs EXE(NEW)'!M12</f>
        <v>2964</v>
      </c>
      <c r="N45" s="382"/>
      <c r="O45" s="380">
        <f t="shared" si="70"/>
        <v>0</v>
      </c>
      <c r="P45" s="380"/>
      <c r="Q45" s="381">
        <f t="shared" si="71"/>
        <v>0</v>
      </c>
      <c r="R45" s="379">
        <f>'WO vs EXE(NEW)'!R12</f>
        <v>0</v>
      </c>
      <c r="S45" s="380"/>
      <c r="T45" s="380">
        <f t="shared" si="64"/>
        <v>0</v>
      </c>
      <c r="U45" s="380">
        <v>0</v>
      </c>
      <c r="V45" s="381">
        <f t="shared" si="65"/>
        <v>0</v>
      </c>
      <c r="W45" s="379">
        <f>'WO vs EXE(NEW)'!W12</f>
        <v>0</v>
      </c>
      <c r="X45" s="380"/>
      <c r="Y45" s="380">
        <f t="shared" si="77"/>
        <v>0</v>
      </c>
      <c r="Z45" s="404"/>
      <c r="AA45" s="381">
        <f t="shared" si="72"/>
        <v>0</v>
      </c>
      <c r="AB45" s="379">
        <f>'WO vs EXE(NEW)'!AB12</f>
        <v>220</v>
      </c>
      <c r="AC45" s="380"/>
      <c r="AD45" s="380">
        <f t="shared" si="78"/>
        <v>0</v>
      </c>
      <c r="AE45" s="380"/>
      <c r="AF45" s="381">
        <f t="shared" si="73"/>
        <v>0</v>
      </c>
      <c r="AG45" s="379">
        <f t="shared" si="74"/>
        <v>518</v>
      </c>
      <c r="AH45" s="380">
        <v>0</v>
      </c>
      <c r="AI45" s="380">
        <f t="shared" si="75"/>
        <v>0</v>
      </c>
      <c r="AJ45" s="380">
        <v>0</v>
      </c>
      <c r="AK45" s="381">
        <f t="shared" si="76"/>
        <v>0</v>
      </c>
      <c r="AL45" s="380">
        <f t="shared" si="79"/>
        <v>4354</v>
      </c>
      <c r="AM45" s="380">
        <f t="shared" si="79"/>
        <v>651.6</v>
      </c>
      <c r="AN45" s="383">
        <f t="shared" si="79"/>
        <v>292.60000000000002</v>
      </c>
      <c r="AO45" s="383">
        <f t="shared" si="79"/>
        <v>651.6</v>
      </c>
      <c r="AP45" s="381">
        <f t="shared" si="79"/>
        <v>-359</v>
      </c>
      <c r="AQ45" s="377"/>
      <c r="AR45" s="384"/>
      <c r="AS45" s="384"/>
      <c r="AU45" s="387"/>
      <c r="AV45" s="387"/>
    </row>
    <row r="46" spans="1:49" s="371" customFormat="1" ht="33" customHeight="1" x14ac:dyDescent="0.25">
      <c r="A46" s="377">
        <v>1.5</v>
      </c>
      <c r="B46" s="378" t="s">
        <v>393</v>
      </c>
      <c r="C46" s="379">
        <f>'WO vs EXE(NEW)'!C35</f>
        <v>0</v>
      </c>
      <c r="D46" s="380"/>
      <c r="E46" s="380">
        <f t="shared" si="66"/>
        <v>0</v>
      </c>
      <c r="F46" s="380">
        <v>0</v>
      </c>
      <c r="G46" s="381">
        <f t="shared" si="67"/>
        <v>0</v>
      </c>
      <c r="H46" s="379">
        <v>174</v>
      </c>
      <c r="I46" s="380">
        <v>173.60000000000002</v>
      </c>
      <c r="J46" s="380">
        <f t="shared" si="68"/>
        <v>173.60000000000002</v>
      </c>
      <c r="K46" s="380">
        <v>173.60000000000002</v>
      </c>
      <c r="L46" s="381">
        <f t="shared" si="69"/>
        <v>0</v>
      </c>
      <c r="M46" s="379">
        <f>'WO vs EXE(NEW)'!M13</f>
        <v>885</v>
      </c>
      <c r="N46" s="382"/>
      <c r="O46" s="380">
        <f t="shared" si="70"/>
        <v>0</v>
      </c>
      <c r="P46" s="380"/>
      <c r="Q46" s="381">
        <f t="shared" si="71"/>
        <v>0</v>
      </c>
      <c r="R46" s="379">
        <f>'WO vs EXE(NEW)'!R13</f>
        <v>0</v>
      </c>
      <c r="S46" s="380"/>
      <c r="T46" s="380">
        <f t="shared" si="64"/>
        <v>0</v>
      </c>
      <c r="U46" s="380">
        <v>0</v>
      </c>
      <c r="V46" s="381">
        <f t="shared" si="65"/>
        <v>0</v>
      </c>
      <c r="W46" s="379">
        <f>'WO vs EXE(NEW)'!W13</f>
        <v>0</v>
      </c>
      <c r="X46" s="380"/>
      <c r="Y46" s="380">
        <f t="shared" si="77"/>
        <v>0</v>
      </c>
      <c r="Z46" s="380"/>
      <c r="AA46" s="381">
        <f t="shared" si="72"/>
        <v>0</v>
      </c>
      <c r="AB46" s="379">
        <f>'WO vs EXE(NEW)'!AB13</f>
        <v>539</v>
      </c>
      <c r="AC46" s="380"/>
      <c r="AD46" s="380">
        <f t="shared" si="78"/>
        <v>0</v>
      </c>
      <c r="AE46" s="380"/>
      <c r="AF46" s="381">
        <f t="shared" si="73"/>
        <v>0</v>
      </c>
      <c r="AG46" s="379">
        <f t="shared" si="74"/>
        <v>702</v>
      </c>
      <c r="AH46" s="380">
        <v>0</v>
      </c>
      <c r="AI46" s="380">
        <f t="shared" si="75"/>
        <v>0</v>
      </c>
      <c r="AJ46" s="380">
        <v>0</v>
      </c>
      <c r="AK46" s="381">
        <f t="shared" si="76"/>
        <v>0</v>
      </c>
      <c r="AL46" s="380">
        <f t="shared" si="79"/>
        <v>2300</v>
      </c>
      <c r="AM46" s="380">
        <f t="shared" si="79"/>
        <v>173.60000000000002</v>
      </c>
      <c r="AN46" s="383">
        <f t="shared" si="79"/>
        <v>173.60000000000002</v>
      </c>
      <c r="AO46" s="383">
        <f t="shared" si="79"/>
        <v>173.60000000000002</v>
      </c>
      <c r="AP46" s="381">
        <f t="shared" si="79"/>
        <v>0</v>
      </c>
      <c r="AQ46" s="377"/>
      <c r="AR46" s="384"/>
      <c r="AS46" s="384"/>
      <c r="AU46" s="387"/>
      <c r="AV46" s="387"/>
    </row>
    <row r="47" spans="1:49" s="371" customFormat="1" ht="33" customHeight="1" x14ac:dyDescent="0.25">
      <c r="A47" s="377">
        <v>1.6</v>
      </c>
      <c r="B47" s="378" t="s">
        <v>394</v>
      </c>
      <c r="C47" s="379">
        <f>'WO vs EXE(NEW)'!C36</f>
        <v>0</v>
      </c>
      <c r="D47" s="380"/>
      <c r="E47" s="380">
        <f t="shared" si="66"/>
        <v>0</v>
      </c>
      <c r="F47" s="380">
        <v>0</v>
      </c>
      <c r="G47" s="381">
        <f t="shared" si="67"/>
        <v>0</v>
      </c>
      <c r="H47" s="379">
        <v>228</v>
      </c>
      <c r="I47" s="380">
        <v>227.4</v>
      </c>
      <c r="J47" s="380">
        <f t="shared" si="68"/>
        <v>227.4</v>
      </c>
      <c r="K47" s="380">
        <v>227.4</v>
      </c>
      <c r="L47" s="381">
        <f t="shared" si="69"/>
        <v>0</v>
      </c>
      <c r="M47" s="379">
        <f>'WO vs EXE(NEW)'!M14</f>
        <v>661</v>
      </c>
      <c r="N47" s="382"/>
      <c r="O47" s="380">
        <f t="shared" si="70"/>
        <v>0</v>
      </c>
      <c r="P47" s="380"/>
      <c r="Q47" s="381">
        <f t="shared" si="71"/>
        <v>0</v>
      </c>
      <c r="R47" s="379">
        <f>'WO vs EXE(NEW)'!R14</f>
        <v>0</v>
      </c>
      <c r="S47" s="380"/>
      <c r="T47" s="380">
        <f t="shared" si="64"/>
        <v>0</v>
      </c>
      <c r="U47" s="380">
        <v>0</v>
      </c>
      <c r="V47" s="381">
        <f t="shared" si="65"/>
        <v>0</v>
      </c>
      <c r="W47" s="379">
        <f>'WO vs EXE(NEW)'!W14</f>
        <v>0</v>
      </c>
      <c r="X47" s="380"/>
      <c r="Y47" s="380">
        <f t="shared" si="77"/>
        <v>0</v>
      </c>
      <c r="Z47" s="380"/>
      <c r="AA47" s="381">
        <f t="shared" si="72"/>
        <v>0</v>
      </c>
      <c r="AB47" s="379">
        <f>'WO vs EXE(NEW)'!AB14</f>
        <v>390</v>
      </c>
      <c r="AC47" s="380"/>
      <c r="AD47" s="380">
        <f t="shared" si="78"/>
        <v>0</v>
      </c>
      <c r="AE47" s="380"/>
      <c r="AF47" s="381">
        <f t="shared" si="73"/>
        <v>0</v>
      </c>
      <c r="AG47" s="379">
        <f t="shared" si="74"/>
        <v>686</v>
      </c>
      <c r="AH47" s="380"/>
      <c r="AI47" s="380">
        <f t="shared" si="75"/>
        <v>0</v>
      </c>
      <c r="AJ47" s="380">
        <v>0</v>
      </c>
      <c r="AK47" s="381">
        <f t="shared" si="76"/>
        <v>0</v>
      </c>
      <c r="AL47" s="380">
        <f t="shared" si="79"/>
        <v>1965</v>
      </c>
      <c r="AM47" s="380">
        <f t="shared" si="79"/>
        <v>227.4</v>
      </c>
      <c r="AN47" s="383">
        <f t="shared" si="79"/>
        <v>227.4</v>
      </c>
      <c r="AO47" s="383">
        <f t="shared" si="79"/>
        <v>227.4</v>
      </c>
      <c r="AP47" s="381">
        <f t="shared" si="79"/>
        <v>0</v>
      </c>
      <c r="AQ47" s="377"/>
      <c r="AR47" s="384"/>
      <c r="AS47" s="384"/>
      <c r="AU47" s="387"/>
      <c r="AV47" s="387"/>
    </row>
    <row r="48" spans="1:49" s="371" customFormat="1" ht="33" customHeight="1" x14ac:dyDescent="0.25">
      <c r="A48" s="377">
        <v>1.7</v>
      </c>
      <c r="B48" s="378" t="s">
        <v>395</v>
      </c>
      <c r="C48" s="379">
        <f>'WO vs EXE(NEW)'!C37</f>
        <v>0</v>
      </c>
      <c r="D48" s="380"/>
      <c r="E48" s="380">
        <f t="shared" si="66"/>
        <v>0</v>
      </c>
      <c r="F48" s="380">
        <v>0</v>
      </c>
      <c r="G48" s="381">
        <f t="shared" si="67"/>
        <v>0</v>
      </c>
      <c r="H48" s="379"/>
      <c r="I48" s="380"/>
      <c r="J48" s="380">
        <f t="shared" si="68"/>
        <v>0</v>
      </c>
      <c r="K48" s="380">
        <v>0</v>
      </c>
      <c r="L48" s="381">
        <f t="shared" si="69"/>
        <v>0</v>
      </c>
      <c r="M48" s="379">
        <f>'WO vs EXE(NEW)'!M15</f>
        <v>1682</v>
      </c>
      <c r="N48" s="382"/>
      <c r="O48" s="380">
        <f t="shared" si="70"/>
        <v>0</v>
      </c>
      <c r="P48" s="380"/>
      <c r="Q48" s="381">
        <f t="shared" si="71"/>
        <v>0</v>
      </c>
      <c r="R48" s="379">
        <f>'WO vs EXE(NEW)'!R15</f>
        <v>0</v>
      </c>
      <c r="S48" s="380"/>
      <c r="T48" s="380">
        <f t="shared" si="64"/>
        <v>0</v>
      </c>
      <c r="U48" s="380">
        <v>0</v>
      </c>
      <c r="V48" s="381">
        <f t="shared" si="65"/>
        <v>0</v>
      </c>
      <c r="W48" s="379">
        <f>'WO vs EXE(NEW)'!W15</f>
        <v>0</v>
      </c>
      <c r="X48" s="380"/>
      <c r="Y48" s="380">
        <f t="shared" si="77"/>
        <v>0</v>
      </c>
      <c r="Z48" s="404"/>
      <c r="AA48" s="381">
        <f t="shared" si="72"/>
        <v>0</v>
      </c>
      <c r="AB48" s="379">
        <f>'WO vs EXE(NEW)'!AB15</f>
        <v>477</v>
      </c>
      <c r="AC48" s="380"/>
      <c r="AD48" s="380">
        <f t="shared" si="78"/>
        <v>0</v>
      </c>
      <c r="AE48" s="380"/>
      <c r="AF48" s="381">
        <f t="shared" si="73"/>
        <v>0</v>
      </c>
      <c r="AG48" s="379">
        <f t="shared" si="74"/>
        <v>0</v>
      </c>
      <c r="AH48" s="380"/>
      <c r="AI48" s="380">
        <f t="shared" si="75"/>
        <v>0</v>
      </c>
      <c r="AJ48" s="380">
        <v>0</v>
      </c>
      <c r="AK48" s="381">
        <f t="shared" si="76"/>
        <v>0</v>
      </c>
      <c r="AL48" s="380">
        <f t="shared" si="79"/>
        <v>2159</v>
      </c>
      <c r="AM48" s="380">
        <f t="shared" si="79"/>
        <v>0</v>
      </c>
      <c r="AN48" s="383">
        <f t="shared" si="79"/>
        <v>0</v>
      </c>
      <c r="AO48" s="383">
        <f t="shared" si="79"/>
        <v>0</v>
      </c>
      <c r="AP48" s="381">
        <f t="shared" si="79"/>
        <v>0</v>
      </c>
      <c r="AQ48" s="377"/>
      <c r="AR48" s="384"/>
      <c r="AS48" s="384"/>
      <c r="AU48" s="387"/>
      <c r="AV48" s="387"/>
    </row>
    <row r="49" spans="1:48" s="371" customFormat="1" ht="33" customHeight="1" x14ac:dyDescent="0.25">
      <c r="A49" s="377">
        <v>1.8</v>
      </c>
      <c r="B49" s="378" t="s">
        <v>396</v>
      </c>
      <c r="C49" s="379">
        <f>'WO vs EXE(NEW)'!C38</f>
        <v>0</v>
      </c>
      <c r="D49" s="380"/>
      <c r="E49" s="380">
        <f t="shared" si="66"/>
        <v>0</v>
      </c>
      <c r="F49" s="380">
        <v>0</v>
      </c>
      <c r="G49" s="381">
        <f t="shared" si="67"/>
        <v>0</v>
      </c>
      <c r="H49" s="379"/>
      <c r="I49" s="380"/>
      <c r="J49" s="380">
        <f t="shared" si="68"/>
        <v>0</v>
      </c>
      <c r="K49" s="380">
        <v>0</v>
      </c>
      <c r="L49" s="381">
        <f t="shared" si="69"/>
        <v>0</v>
      </c>
      <c r="M49" s="379">
        <f>'WO vs EXE(NEW)'!M16</f>
        <v>1129</v>
      </c>
      <c r="N49" s="382"/>
      <c r="O49" s="380">
        <f t="shared" si="70"/>
        <v>0</v>
      </c>
      <c r="P49" s="380"/>
      <c r="Q49" s="381">
        <f t="shared" si="71"/>
        <v>0</v>
      </c>
      <c r="R49" s="379"/>
      <c r="S49" s="380"/>
      <c r="T49" s="380">
        <f t="shared" si="64"/>
        <v>0</v>
      </c>
      <c r="U49" s="380">
        <v>0</v>
      </c>
      <c r="V49" s="381">
        <f t="shared" si="65"/>
        <v>0</v>
      </c>
      <c r="W49" s="379">
        <f>'WO vs EXE(NEW)'!W16</f>
        <v>0</v>
      </c>
      <c r="X49" s="380"/>
      <c r="Y49" s="380">
        <f t="shared" si="77"/>
        <v>0</v>
      </c>
      <c r="Z49" s="380"/>
      <c r="AA49" s="381">
        <f t="shared" si="72"/>
        <v>0</v>
      </c>
      <c r="AB49" s="379">
        <f>'WO vs EXE(NEW)'!AB16</f>
        <v>0</v>
      </c>
      <c r="AC49" s="380"/>
      <c r="AD49" s="380">
        <f t="shared" si="78"/>
        <v>0</v>
      </c>
      <c r="AE49" s="380"/>
      <c r="AF49" s="381">
        <f t="shared" si="73"/>
        <v>0</v>
      </c>
      <c r="AG49" s="379">
        <f t="shared" si="74"/>
        <v>0</v>
      </c>
      <c r="AH49" s="380"/>
      <c r="AI49" s="380">
        <f t="shared" si="75"/>
        <v>0</v>
      </c>
      <c r="AJ49" s="380">
        <v>0</v>
      </c>
      <c r="AK49" s="381">
        <f t="shared" si="76"/>
        <v>0</v>
      </c>
      <c r="AL49" s="380">
        <f t="shared" si="79"/>
        <v>1129</v>
      </c>
      <c r="AM49" s="380">
        <f t="shared" si="79"/>
        <v>0</v>
      </c>
      <c r="AN49" s="383">
        <f t="shared" si="79"/>
        <v>0</v>
      </c>
      <c r="AO49" s="383">
        <f t="shared" si="79"/>
        <v>0</v>
      </c>
      <c r="AP49" s="381">
        <f t="shared" si="79"/>
        <v>0</v>
      </c>
      <c r="AQ49" s="377"/>
      <c r="AR49" s="384"/>
      <c r="AS49" s="384"/>
      <c r="AU49" s="387"/>
    </row>
    <row r="50" spans="1:48" s="371" customFormat="1" ht="33" customHeight="1" x14ac:dyDescent="0.25">
      <c r="A50" s="377">
        <v>1.8</v>
      </c>
      <c r="B50" s="388" t="s">
        <v>397</v>
      </c>
      <c r="C50" s="379">
        <f>'WO vs EXE(NEW)'!C39</f>
        <v>0</v>
      </c>
      <c r="D50" s="380"/>
      <c r="E50" s="380">
        <f t="shared" si="66"/>
        <v>0</v>
      </c>
      <c r="F50" s="380">
        <v>0</v>
      </c>
      <c r="G50" s="381">
        <f t="shared" si="67"/>
        <v>0</v>
      </c>
      <c r="H50" s="379"/>
      <c r="I50" s="380"/>
      <c r="J50" s="380">
        <f t="shared" si="68"/>
        <v>0</v>
      </c>
      <c r="K50" s="380">
        <v>0</v>
      </c>
      <c r="L50" s="381">
        <f t="shared" si="69"/>
        <v>0</v>
      </c>
      <c r="M50" s="379">
        <f>'WO vs EXE(NEW)'!M17</f>
        <v>0</v>
      </c>
      <c r="N50" s="382"/>
      <c r="O50" s="380">
        <f t="shared" si="70"/>
        <v>0</v>
      </c>
      <c r="P50" s="380"/>
      <c r="Q50" s="381">
        <f t="shared" si="71"/>
        <v>0</v>
      </c>
      <c r="R50" s="379"/>
      <c r="S50" s="380"/>
      <c r="T50" s="380">
        <f t="shared" si="64"/>
        <v>0</v>
      </c>
      <c r="U50" s="380">
        <v>0</v>
      </c>
      <c r="V50" s="381">
        <f t="shared" si="65"/>
        <v>0</v>
      </c>
      <c r="W50" s="379">
        <f>'WO vs EXE(NEW)'!W17</f>
        <v>0</v>
      </c>
      <c r="X50" s="396"/>
      <c r="Y50" s="380">
        <f t="shared" si="77"/>
        <v>0</v>
      </c>
      <c r="Z50" s="380"/>
      <c r="AA50" s="381">
        <f t="shared" si="72"/>
        <v>0</v>
      </c>
      <c r="AB50" s="379">
        <f>'WO vs EXE(NEW)'!AB17</f>
        <v>0</v>
      </c>
      <c r="AC50" s="396"/>
      <c r="AD50" s="380">
        <f t="shared" si="78"/>
        <v>0</v>
      </c>
      <c r="AE50" s="380"/>
      <c r="AF50" s="381">
        <f t="shared" si="73"/>
        <v>0</v>
      </c>
      <c r="AG50" s="379">
        <f t="shared" si="74"/>
        <v>0</v>
      </c>
      <c r="AH50" s="396"/>
      <c r="AI50" s="380">
        <f t="shared" si="75"/>
        <v>0</v>
      </c>
      <c r="AJ50" s="380">
        <v>0</v>
      </c>
      <c r="AK50" s="381">
        <f t="shared" si="76"/>
        <v>0</v>
      </c>
      <c r="AL50" s="380">
        <f t="shared" si="79"/>
        <v>0</v>
      </c>
      <c r="AM50" s="380">
        <f t="shared" si="79"/>
        <v>0</v>
      </c>
      <c r="AN50" s="383">
        <f t="shared" si="79"/>
        <v>0</v>
      </c>
      <c r="AO50" s="383">
        <f t="shared" si="79"/>
        <v>0</v>
      </c>
      <c r="AP50" s="381">
        <f t="shared" si="79"/>
        <v>0</v>
      </c>
      <c r="AQ50" s="377"/>
      <c r="AR50" s="384"/>
      <c r="AS50" s="384"/>
      <c r="AU50" s="387"/>
      <c r="AV50" s="387"/>
    </row>
    <row r="51" spans="1:48" s="371" customFormat="1" ht="23.25" customHeight="1" x14ac:dyDescent="0.25">
      <c r="A51" s="456" t="s">
        <v>398</v>
      </c>
      <c r="B51" s="457"/>
      <c r="C51" s="389">
        <f t="shared" ref="C51:G51" si="80">SUM(C42:C50)</f>
        <v>7283</v>
      </c>
      <c r="D51" s="389">
        <f t="shared" si="80"/>
        <v>7283</v>
      </c>
      <c r="E51" s="389">
        <f t="shared" si="80"/>
        <v>0</v>
      </c>
      <c r="F51" s="389">
        <f t="shared" si="80"/>
        <v>7283</v>
      </c>
      <c r="G51" s="389">
        <f t="shared" si="80"/>
        <v>-7283</v>
      </c>
      <c r="H51" s="389">
        <f>SUM(H42:H50)</f>
        <v>11769</v>
      </c>
      <c r="I51" s="389">
        <f t="shared" ref="I51:L51" si="81">SUM(I42:I50)</f>
        <v>9732.3000000000084</v>
      </c>
      <c r="J51" s="389">
        <f t="shared" si="81"/>
        <v>9732.3000000000084</v>
      </c>
      <c r="K51" s="389">
        <f t="shared" si="81"/>
        <v>9732.3000000000084</v>
      </c>
      <c r="L51" s="389">
        <f t="shared" si="81"/>
        <v>0</v>
      </c>
      <c r="M51" s="389">
        <f>SUM(M42:M50)</f>
        <v>17220</v>
      </c>
      <c r="N51" s="389">
        <f t="shared" ref="N51:Q51" si="82">SUM(N42:N50)</f>
        <v>0</v>
      </c>
      <c r="O51" s="389">
        <f t="shared" si="82"/>
        <v>0</v>
      </c>
      <c r="P51" s="389">
        <f t="shared" si="82"/>
        <v>0</v>
      </c>
      <c r="Q51" s="389">
        <f t="shared" si="82"/>
        <v>0</v>
      </c>
      <c r="R51" s="389">
        <f>SUM(R42:R50)</f>
        <v>0</v>
      </c>
      <c r="S51" s="389">
        <f t="shared" ref="S51:U51" si="83">SUM(S42:S50)</f>
        <v>0</v>
      </c>
      <c r="T51" s="389">
        <f t="shared" si="83"/>
        <v>0</v>
      </c>
      <c r="U51" s="389">
        <f t="shared" si="83"/>
        <v>0</v>
      </c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>
        <f t="shared" ref="AG51:AQ51" si="84">SUM(AG42:AG50)</f>
        <v>12300</v>
      </c>
      <c r="AH51" s="389">
        <f t="shared" si="84"/>
        <v>0</v>
      </c>
      <c r="AI51" s="389">
        <f t="shared" si="84"/>
        <v>0</v>
      </c>
      <c r="AJ51" s="389">
        <f t="shared" si="84"/>
        <v>0</v>
      </c>
      <c r="AK51" s="389">
        <f t="shared" si="84"/>
        <v>0</v>
      </c>
      <c r="AL51" s="389">
        <f t="shared" si="84"/>
        <v>61322</v>
      </c>
      <c r="AM51" s="389">
        <f t="shared" si="84"/>
        <v>17015.30000000001</v>
      </c>
      <c r="AN51" s="389">
        <f t="shared" si="84"/>
        <v>9732.3000000000084</v>
      </c>
      <c r="AO51" s="389">
        <f t="shared" si="84"/>
        <v>17015.30000000001</v>
      </c>
      <c r="AP51" s="405">
        <f t="shared" si="84"/>
        <v>-7283</v>
      </c>
      <c r="AQ51" s="389">
        <f t="shared" si="84"/>
        <v>0</v>
      </c>
      <c r="AR51" s="397"/>
      <c r="AS51" s="397"/>
    </row>
    <row r="52" spans="1:48" s="371" customFormat="1" ht="36" customHeight="1" x14ac:dyDescent="0.25">
      <c r="A52" s="393"/>
      <c r="B52" s="373" t="s">
        <v>400</v>
      </c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5"/>
      <c r="AR52" s="392"/>
      <c r="AS52" s="392"/>
    </row>
    <row r="53" spans="1:48" s="371" customFormat="1" ht="34.5" customHeight="1" x14ac:dyDescent="0.25">
      <c r="A53" s="377">
        <v>1.1000000000000001</v>
      </c>
      <c r="B53" s="378" t="s">
        <v>389</v>
      </c>
      <c r="C53" s="379">
        <f>'WO vs EXE(NEW)'!C42</f>
        <v>5744</v>
      </c>
      <c r="D53" s="380">
        <v>5744</v>
      </c>
      <c r="E53" s="380">
        <f t="shared" ref="E53:E61" si="85">+IF(D53&lt;E9,D53,E9)</f>
        <v>0</v>
      </c>
      <c r="F53" s="380">
        <v>5744</v>
      </c>
      <c r="G53" s="381">
        <f t="shared" ref="G53:G61" si="86">+E53-F53</f>
        <v>-5744</v>
      </c>
      <c r="H53" s="380">
        <v>9797</v>
      </c>
      <c r="I53" s="380">
        <v>7862.8000000000093</v>
      </c>
      <c r="J53" s="380">
        <f t="shared" ref="J53:J58" si="87">+IF(I53&lt;J9,I53,J9)</f>
        <v>7862.8000000000093</v>
      </c>
      <c r="K53" s="380">
        <v>7862.8000000000093</v>
      </c>
      <c r="L53" s="381">
        <f t="shared" ref="L53:L61" si="88">+J53-K53</f>
        <v>0</v>
      </c>
      <c r="M53" s="380">
        <f>'WO vs EXE(NEW)'!M9</f>
        <v>7227</v>
      </c>
      <c r="N53" s="382"/>
      <c r="O53" s="380">
        <f t="shared" ref="O53:O58" si="89">+IF(N53&lt;O9,N53,O9)</f>
        <v>0</v>
      </c>
      <c r="P53" s="380"/>
      <c r="Q53" s="381">
        <f t="shared" ref="Q53:Q61" si="90">+O53-P53</f>
        <v>0</v>
      </c>
      <c r="R53" s="380">
        <f>'WO vs EXE(NEW)'!R9</f>
        <v>0</v>
      </c>
      <c r="S53" s="380">
        <v>16079</v>
      </c>
      <c r="T53" s="380">
        <f>+IF(S53&lt;T9,S53,T9)</f>
        <v>0</v>
      </c>
      <c r="U53" s="380">
        <v>16076.699999999993</v>
      </c>
      <c r="V53" s="381">
        <f t="shared" ref="V53:V61" si="91">+T53-U53</f>
        <v>-16076.699999999993</v>
      </c>
      <c r="W53" s="380">
        <f>'WO vs EXE(NEW)'!W9</f>
        <v>0</v>
      </c>
      <c r="X53" s="396"/>
      <c r="Y53" s="380">
        <f>+IF(X53&lt;Y9,X53,Y9)</f>
        <v>0</v>
      </c>
      <c r="Z53" s="380"/>
      <c r="AA53" s="381">
        <f t="shared" ref="AA53:AA61" si="92">+Y53-Z53</f>
        <v>0</v>
      </c>
      <c r="AB53" s="380">
        <f>'WO vs EXE(NEW)'!AB9</f>
        <v>10500</v>
      </c>
      <c r="AC53" s="396"/>
      <c r="AD53" s="380">
        <f>+IF(AC53&lt;AD9,AC53,AD9)</f>
        <v>0</v>
      </c>
      <c r="AE53" s="380"/>
      <c r="AF53" s="381">
        <f t="shared" ref="AF53:AF75" si="93">+AD53-AE53</f>
        <v>0</v>
      </c>
      <c r="AG53" s="380">
        <f t="shared" ref="AG53:AG61" si="94">+AG9</f>
        <v>7599</v>
      </c>
      <c r="AH53" s="396">
        <v>6174</v>
      </c>
      <c r="AI53" s="380">
        <f t="shared" ref="AI53:AI61" si="95">+IF(AH53&lt;AI9,AH53,AI9)</f>
        <v>6174</v>
      </c>
      <c r="AJ53" s="380">
        <v>6174</v>
      </c>
      <c r="AK53" s="381">
        <f t="shared" ref="AK53:AK61" si="96">+AI53-AJ53</f>
        <v>0</v>
      </c>
      <c r="AL53" s="380">
        <f t="shared" ref="AL53:AP61" si="97">+C53+H53+M53+R53+W53+AB53+AG53</f>
        <v>40867</v>
      </c>
      <c r="AM53" s="380">
        <f t="shared" si="97"/>
        <v>35859.80000000001</v>
      </c>
      <c r="AN53" s="383">
        <f t="shared" si="97"/>
        <v>14036.80000000001</v>
      </c>
      <c r="AO53" s="383">
        <f t="shared" si="97"/>
        <v>35857.5</v>
      </c>
      <c r="AP53" s="381">
        <f t="shared" si="97"/>
        <v>-21820.699999999993</v>
      </c>
      <c r="AQ53" s="377"/>
      <c r="AR53" s="384"/>
      <c r="AS53" s="384"/>
      <c r="AU53" s="387">
        <f>+C53-D53</f>
        <v>0</v>
      </c>
      <c r="AV53" s="387">
        <f>+H53-I53</f>
        <v>1934.1999999999907</v>
      </c>
    </row>
    <row r="54" spans="1:48" s="371" customFormat="1" ht="34.5" customHeight="1" x14ac:dyDescent="0.25">
      <c r="A54" s="377">
        <v>1.2</v>
      </c>
      <c r="B54" s="378" t="s">
        <v>390</v>
      </c>
      <c r="C54" s="379">
        <f>'WO vs EXE(NEW)'!C43</f>
        <v>326</v>
      </c>
      <c r="D54" s="380">
        <v>326</v>
      </c>
      <c r="E54" s="380">
        <f t="shared" si="85"/>
        <v>0</v>
      </c>
      <c r="F54" s="380">
        <v>326</v>
      </c>
      <c r="G54" s="381">
        <f t="shared" si="86"/>
        <v>-326</v>
      </c>
      <c r="H54" s="380">
        <v>267</v>
      </c>
      <c r="I54" s="380">
        <v>266.7</v>
      </c>
      <c r="J54" s="380">
        <f t="shared" si="87"/>
        <v>266.7</v>
      </c>
      <c r="K54" s="380">
        <v>266.7</v>
      </c>
      <c r="L54" s="381">
        <f t="shared" si="88"/>
        <v>0</v>
      </c>
      <c r="M54" s="380">
        <f>'WO vs EXE(NEW)'!M10</f>
        <v>531</v>
      </c>
      <c r="N54" s="382"/>
      <c r="O54" s="380">
        <f t="shared" si="89"/>
        <v>0</v>
      </c>
      <c r="P54" s="380"/>
      <c r="Q54" s="381">
        <f t="shared" si="90"/>
        <v>0</v>
      </c>
      <c r="R54" s="380">
        <f>'WO vs EXE(NEW)'!R10</f>
        <v>0</v>
      </c>
      <c r="S54" s="380">
        <v>377.9</v>
      </c>
      <c r="T54" s="380">
        <f t="shared" ref="T54:T61" si="98">+IF(S54&lt;T10,S54,T10)</f>
        <v>0</v>
      </c>
      <c r="U54" s="380">
        <v>377.90000000000003</v>
      </c>
      <c r="V54" s="381">
        <f t="shared" si="91"/>
        <v>-377.90000000000003</v>
      </c>
      <c r="W54" s="380">
        <f>'WO vs EXE(NEW)'!W10</f>
        <v>0</v>
      </c>
      <c r="X54" s="396"/>
      <c r="Y54" s="380">
        <f t="shared" ref="Y54:Y61" si="99">+IF(X54&lt;Y10,X54,Y10)</f>
        <v>0</v>
      </c>
      <c r="Z54" s="380"/>
      <c r="AA54" s="381">
        <f t="shared" si="92"/>
        <v>0</v>
      </c>
      <c r="AB54" s="380">
        <f>'WO vs EXE(NEW)'!AB10</f>
        <v>300</v>
      </c>
      <c r="AC54" s="380"/>
      <c r="AD54" s="380">
        <f t="shared" ref="AD54:AD61" si="100">+IF(AC54&lt;AD10,AC54,AD10)</f>
        <v>0</v>
      </c>
      <c r="AE54" s="380"/>
      <c r="AF54" s="381">
        <f t="shared" si="93"/>
        <v>0</v>
      </c>
      <c r="AG54" s="380">
        <f t="shared" si="94"/>
        <v>1528</v>
      </c>
      <c r="AH54" s="380">
        <v>1425</v>
      </c>
      <c r="AI54" s="380">
        <f t="shared" si="95"/>
        <v>1298.7</v>
      </c>
      <c r="AJ54" s="380">
        <v>1298.7</v>
      </c>
      <c r="AK54" s="381">
        <f t="shared" si="96"/>
        <v>0</v>
      </c>
      <c r="AL54" s="380">
        <f t="shared" si="97"/>
        <v>2952</v>
      </c>
      <c r="AM54" s="380">
        <f t="shared" si="97"/>
        <v>2395.6</v>
      </c>
      <c r="AN54" s="383">
        <f t="shared" si="97"/>
        <v>1565.4</v>
      </c>
      <c r="AO54" s="383">
        <f t="shared" si="97"/>
        <v>2269.3000000000002</v>
      </c>
      <c r="AP54" s="381">
        <f t="shared" si="97"/>
        <v>-703.90000000000009</v>
      </c>
      <c r="AQ54" s="377"/>
      <c r="AR54" s="384"/>
      <c r="AS54" s="384"/>
      <c r="AU54" s="387">
        <f t="shared" ref="AU54:AU61" si="101">+C54-D54</f>
        <v>0</v>
      </c>
      <c r="AV54" s="387">
        <f t="shared" ref="AV54:AV60" si="102">+H54-I54</f>
        <v>0.30000000000001137</v>
      </c>
    </row>
    <row r="55" spans="1:48" s="371" customFormat="1" ht="34.5" customHeight="1" x14ac:dyDescent="0.25">
      <c r="A55" s="377">
        <v>1.3</v>
      </c>
      <c r="B55" s="378" t="s">
        <v>391</v>
      </c>
      <c r="C55" s="379">
        <f>'WO vs EXE(NEW)'!C44</f>
        <v>854</v>
      </c>
      <c r="D55" s="380">
        <v>854</v>
      </c>
      <c r="E55" s="380">
        <f t="shared" si="85"/>
        <v>0</v>
      </c>
      <c r="F55" s="380">
        <v>854</v>
      </c>
      <c r="G55" s="381">
        <f t="shared" si="86"/>
        <v>-854</v>
      </c>
      <c r="H55" s="380">
        <v>1010</v>
      </c>
      <c r="I55" s="380">
        <v>909.19999999999982</v>
      </c>
      <c r="J55" s="380">
        <f t="shared" si="87"/>
        <v>909.19999999999982</v>
      </c>
      <c r="K55" s="380">
        <v>909.19999999999982</v>
      </c>
      <c r="L55" s="381">
        <f t="shared" si="88"/>
        <v>0</v>
      </c>
      <c r="M55" s="380">
        <f>'WO vs EXE(NEW)'!M11</f>
        <v>2141</v>
      </c>
      <c r="N55" s="382"/>
      <c r="O55" s="380">
        <f t="shared" si="89"/>
        <v>0</v>
      </c>
      <c r="P55" s="380"/>
      <c r="Q55" s="381">
        <f t="shared" si="90"/>
        <v>0</v>
      </c>
      <c r="R55" s="380">
        <f>'WO vs EXE(NEW)'!R11</f>
        <v>0</v>
      </c>
      <c r="S55" s="380">
        <v>555</v>
      </c>
      <c r="T55" s="380">
        <f t="shared" si="98"/>
        <v>0</v>
      </c>
      <c r="U55" s="380">
        <v>555</v>
      </c>
      <c r="V55" s="381">
        <f t="shared" si="91"/>
        <v>-555</v>
      </c>
      <c r="W55" s="380">
        <f>'WO vs EXE(NEW)'!W11</f>
        <v>0</v>
      </c>
      <c r="X55" s="396"/>
      <c r="Y55" s="380">
        <f t="shared" si="99"/>
        <v>0</v>
      </c>
      <c r="Z55" s="380"/>
      <c r="AA55" s="381">
        <f t="shared" si="92"/>
        <v>0</v>
      </c>
      <c r="AB55" s="380">
        <f>'WO vs EXE(NEW)'!AB11</f>
        <v>324</v>
      </c>
      <c r="AC55" s="380"/>
      <c r="AD55" s="380">
        <f t="shared" si="100"/>
        <v>0</v>
      </c>
      <c r="AE55" s="380"/>
      <c r="AF55" s="381">
        <f t="shared" si="93"/>
        <v>0</v>
      </c>
      <c r="AG55" s="380">
        <f t="shared" si="94"/>
        <v>1267</v>
      </c>
      <c r="AH55" s="380">
        <v>1350</v>
      </c>
      <c r="AI55" s="380">
        <f t="shared" si="95"/>
        <v>1267</v>
      </c>
      <c r="AJ55" s="380">
        <v>1267</v>
      </c>
      <c r="AK55" s="381">
        <f t="shared" si="96"/>
        <v>0</v>
      </c>
      <c r="AL55" s="380">
        <f t="shared" si="97"/>
        <v>5596</v>
      </c>
      <c r="AM55" s="380">
        <f t="shared" si="97"/>
        <v>3668.2</v>
      </c>
      <c r="AN55" s="383">
        <f t="shared" si="97"/>
        <v>2176.1999999999998</v>
      </c>
      <c r="AO55" s="383">
        <f t="shared" si="97"/>
        <v>3585.2</v>
      </c>
      <c r="AP55" s="381">
        <f t="shared" si="97"/>
        <v>-1409</v>
      </c>
      <c r="AQ55" s="377"/>
      <c r="AR55" s="384"/>
      <c r="AS55" s="384"/>
      <c r="AU55" s="387">
        <f t="shared" si="101"/>
        <v>0</v>
      </c>
      <c r="AV55" s="387">
        <f t="shared" si="102"/>
        <v>100.80000000000018</v>
      </c>
    </row>
    <row r="56" spans="1:48" s="371" customFormat="1" ht="34.5" customHeight="1" x14ac:dyDescent="0.25">
      <c r="A56" s="377">
        <v>1.4</v>
      </c>
      <c r="B56" s="378" t="s">
        <v>392</v>
      </c>
      <c r="C56" s="379">
        <f>'WO vs EXE(NEW)'!C45</f>
        <v>359</v>
      </c>
      <c r="D56" s="380">
        <v>359</v>
      </c>
      <c r="E56" s="380">
        <f t="shared" si="85"/>
        <v>0</v>
      </c>
      <c r="F56" s="380">
        <v>359</v>
      </c>
      <c r="G56" s="381">
        <f t="shared" si="86"/>
        <v>-359</v>
      </c>
      <c r="H56" s="380">
        <v>293</v>
      </c>
      <c r="I56" s="380">
        <v>292.60000000000002</v>
      </c>
      <c r="J56" s="380">
        <f t="shared" si="87"/>
        <v>292.60000000000002</v>
      </c>
      <c r="K56" s="380">
        <v>292.60000000000002</v>
      </c>
      <c r="L56" s="381">
        <f t="shared" si="88"/>
        <v>0</v>
      </c>
      <c r="M56" s="380">
        <f>'WO vs EXE(NEW)'!M12</f>
        <v>2964</v>
      </c>
      <c r="N56" s="382"/>
      <c r="O56" s="380">
        <f t="shared" si="89"/>
        <v>0</v>
      </c>
      <c r="P56" s="380"/>
      <c r="Q56" s="381">
        <f t="shared" si="90"/>
        <v>0</v>
      </c>
      <c r="R56" s="380">
        <f>'WO vs EXE(NEW)'!R12</f>
        <v>0</v>
      </c>
      <c r="S56" s="380">
        <v>396</v>
      </c>
      <c r="T56" s="380">
        <f t="shared" si="98"/>
        <v>0</v>
      </c>
      <c r="U56" s="380">
        <v>396</v>
      </c>
      <c r="V56" s="381">
        <f t="shared" si="91"/>
        <v>-396</v>
      </c>
      <c r="W56" s="380">
        <f>'WO vs EXE(NEW)'!W12</f>
        <v>0</v>
      </c>
      <c r="X56" s="396"/>
      <c r="Y56" s="380">
        <f t="shared" si="99"/>
        <v>0</v>
      </c>
      <c r="Z56" s="380"/>
      <c r="AA56" s="381">
        <f t="shared" si="92"/>
        <v>0</v>
      </c>
      <c r="AB56" s="380">
        <f>'WO vs EXE(NEW)'!AB12</f>
        <v>220</v>
      </c>
      <c r="AC56" s="380"/>
      <c r="AD56" s="380">
        <f t="shared" si="100"/>
        <v>0</v>
      </c>
      <c r="AE56" s="380"/>
      <c r="AF56" s="381">
        <f t="shared" si="93"/>
        <v>0</v>
      </c>
      <c r="AG56" s="380">
        <f t="shared" si="94"/>
        <v>518</v>
      </c>
      <c r="AH56" s="380">
        <v>770</v>
      </c>
      <c r="AI56" s="380">
        <f t="shared" si="95"/>
        <v>518</v>
      </c>
      <c r="AJ56" s="380">
        <v>518</v>
      </c>
      <c r="AK56" s="381">
        <f t="shared" si="96"/>
        <v>0</v>
      </c>
      <c r="AL56" s="380">
        <f t="shared" si="97"/>
        <v>4354</v>
      </c>
      <c r="AM56" s="380">
        <f t="shared" si="97"/>
        <v>1817.6</v>
      </c>
      <c r="AN56" s="383">
        <f t="shared" si="97"/>
        <v>810.6</v>
      </c>
      <c r="AO56" s="383">
        <f t="shared" si="97"/>
        <v>1565.6</v>
      </c>
      <c r="AP56" s="381">
        <f t="shared" si="97"/>
        <v>-755</v>
      </c>
      <c r="AQ56" s="377"/>
      <c r="AR56" s="384"/>
      <c r="AS56" s="384"/>
      <c r="AU56" s="387">
        <f t="shared" si="101"/>
        <v>0</v>
      </c>
      <c r="AV56" s="387">
        <f t="shared" si="102"/>
        <v>0.39999999999997726</v>
      </c>
    </row>
    <row r="57" spans="1:48" s="371" customFormat="1" ht="34.5" customHeight="1" x14ac:dyDescent="0.25">
      <c r="A57" s="377">
        <v>1.5</v>
      </c>
      <c r="B57" s="378" t="s">
        <v>393</v>
      </c>
      <c r="C57" s="379">
        <f>'WO vs EXE(NEW)'!C46</f>
        <v>0</v>
      </c>
      <c r="D57" s="380"/>
      <c r="E57" s="380">
        <f t="shared" si="85"/>
        <v>0</v>
      </c>
      <c r="F57" s="380">
        <v>0</v>
      </c>
      <c r="G57" s="381">
        <f t="shared" si="86"/>
        <v>0</v>
      </c>
      <c r="H57" s="380">
        <v>174</v>
      </c>
      <c r="I57" s="380">
        <v>173.60000000000002</v>
      </c>
      <c r="J57" s="380">
        <f t="shared" si="87"/>
        <v>173.60000000000002</v>
      </c>
      <c r="K57" s="380">
        <v>173.60000000000002</v>
      </c>
      <c r="L57" s="381">
        <f t="shared" si="88"/>
        <v>0</v>
      </c>
      <c r="M57" s="380">
        <f>'WO vs EXE(NEW)'!M13</f>
        <v>885</v>
      </c>
      <c r="N57" s="382"/>
      <c r="O57" s="380">
        <f t="shared" si="89"/>
        <v>0</v>
      </c>
      <c r="P57" s="380"/>
      <c r="Q57" s="381">
        <f t="shared" si="90"/>
        <v>0</v>
      </c>
      <c r="R57" s="380">
        <f>'WO vs EXE(NEW)'!R13</f>
        <v>0</v>
      </c>
      <c r="S57" s="380">
        <v>281</v>
      </c>
      <c r="T57" s="380">
        <f t="shared" si="98"/>
        <v>0</v>
      </c>
      <c r="U57" s="380">
        <v>281</v>
      </c>
      <c r="V57" s="381">
        <f t="shared" si="91"/>
        <v>-281</v>
      </c>
      <c r="W57" s="380">
        <f>'WO vs EXE(NEW)'!W13</f>
        <v>0</v>
      </c>
      <c r="X57" s="396"/>
      <c r="Y57" s="380">
        <f t="shared" si="99"/>
        <v>0</v>
      </c>
      <c r="Z57" s="380"/>
      <c r="AA57" s="381">
        <f t="shared" si="92"/>
        <v>0</v>
      </c>
      <c r="AB57" s="380">
        <f>'WO vs EXE(NEW)'!AB13</f>
        <v>539</v>
      </c>
      <c r="AC57" s="380"/>
      <c r="AD57" s="380">
        <f t="shared" si="100"/>
        <v>0</v>
      </c>
      <c r="AE57" s="380"/>
      <c r="AF57" s="381">
        <f t="shared" si="93"/>
        <v>0</v>
      </c>
      <c r="AG57" s="380">
        <f t="shared" si="94"/>
        <v>702</v>
      </c>
      <c r="AH57" s="380">
        <v>250</v>
      </c>
      <c r="AI57" s="380">
        <f t="shared" si="95"/>
        <v>250</v>
      </c>
      <c r="AJ57" s="380">
        <v>250</v>
      </c>
      <c r="AK57" s="381">
        <f t="shared" si="96"/>
        <v>0</v>
      </c>
      <c r="AL57" s="380">
        <f t="shared" si="97"/>
        <v>2300</v>
      </c>
      <c r="AM57" s="380">
        <f t="shared" si="97"/>
        <v>704.6</v>
      </c>
      <c r="AN57" s="383">
        <f t="shared" si="97"/>
        <v>423.6</v>
      </c>
      <c r="AO57" s="383">
        <f t="shared" si="97"/>
        <v>704.6</v>
      </c>
      <c r="AP57" s="381">
        <f t="shared" si="97"/>
        <v>-281</v>
      </c>
      <c r="AQ57" s="377"/>
      <c r="AR57" s="384"/>
      <c r="AS57" s="384"/>
      <c r="AU57" s="387">
        <f t="shared" si="101"/>
        <v>0</v>
      </c>
      <c r="AV57" s="387">
        <f t="shared" si="102"/>
        <v>0.39999999999997726</v>
      </c>
    </row>
    <row r="58" spans="1:48" s="371" customFormat="1" ht="34.5" customHeight="1" x14ac:dyDescent="0.25">
      <c r="A58" s="377">
        <v>1.6</v>
      </c>
      <c r="B58" s="378" t="s">
        <v>394</v>
      </c>
      <c r="C58" s="379">
        <f>'WO vs EXE(NEW)'!C47</f>
        <v>0</v>
      </c>
      <c r="D58" s="380"/>
      <c r="E58" s="380">
        <f t="shared" si="85"/>
        <v>0</v>
      </c>
      <c r="F58" s="380">
        <v>0</v>
      </c>
      <c r="G58" s="381">
        <f t="shared" si="86"/>
        <v>0</v>
      </c>
      <c r="H58" s="380">
        <v>228</v>
      </c>
      <c r="I58" s="380">
        <v>227.4</v>
      </c>
      <c r="J58" s="380">
        <f t="shared" si="87"/>
        <v>227.4</v>
      </c>
      <c r="K58" s="380">
        <v>227.4</v>
      </c>
      <c r="L58" s="381">
        <f t="shared" si="88"/>
        <v>0</v>
      </c>
      <c r="M58" s="380">
        <f>'WO vs EXE(NEW)'!M14</f>
        <v>661</v>
      </c>
      <c r="N58" s="380"/>
      <c r="O58" s="380">
        <f t="shared" si="89"/>
        <v>0</v>
      </c>
      <c r="P58" s="380"/>
      <c r="Q58" s="381">
        <f t="shared" si="90"/>
        <v>0</v>
      </c>
      <c r="R58" s="380">
        <f>'WO vs EXE(NEW)'!R14</f>
        <v>0</v>
      </c>
      <c r="S58" s="380">
        <v>416</v>
      </c>
      <c r="T58" s="380">
        <f t="shared" si="98"/>
        <v>0</v>
      </c>
      <c r="U58" s="380">
        <v>416</v>
      </c>
      <c r="V58" s="381">
        <f t="shared" si="91"/>
        <v>-416</v>
      </c>
      <c r="W58" s="380">
        <f>'WO vs EXE(NEW)'!W14</f>
        <v>0</v>
      </c>
      <c r="X58" s="396"/>
      <c r="Y58" s="380">
        <f t="shared" si="99"/>
        <v>0</v>
      </c>
      <c r="Z58" s="380"/>
      <c r="AA58" s="381">
        <f t="shared" si="92"/>
        <v>0</v>
      </c>
      <c r="AB58" s="380">
        <f>'WO vs EXE(NEW)'!AB14</f>
        <v>390</v>
      </c>
      <c r="AC58" s="380"/>
      <c r="AD58" s="380">
        <f t="shared" si="100"/>
        <v>0</v>
      </c>
      <c r="AE58" s="380"/>
      <c r="AF58" s="381">
        <f t="shared" si="93"/>
        <v>0</v>
      </c>
      <c r="AG58" s="380">
        <f t="shared" si="94"/>
        <v>686</v>
      </c>
      <c r="AH58" s="380">
        <v>1260</v>
      </c>
      <c r="AI58" s="380">
        <f t="shared" si="95"/>
        <v>686</v>
      </c>
      <c r="AJ58" s="380">
        <v>686</v>
      </c>
      <c r="AK58" s="381">
        <f t="shared" si="96"/>
        <v>0</v>
      </c>
      <c r="AL58" s="380">
        <f t="shared" si="97"/>
        <v>1965</v>
      </c>
      <c r="AM58" s="380">
        <f t="shared" si="97"/>
        <v>1903.4</v>
      </c>
      <c r="AN58" s="383">
        <f t="shared" si="97"/>
        <v>913.4</v>
      </c>
      <c r="AO58" s="383">
        <f t="shared" si="97"/>
        <v>1329.4</v>
      </c>
      <c r="AP58" s="381">
        <f t="shared" si="97"/>
        <v>-416</v>
      </c>
      <c r="AQ58" s="377"/>
      <c r="AR58" s="384"/>
      <c r="AS58" s="384"/>
      <c r="AU58" s="387">
        <f t="shared" si="101"/>
        <v>0</v>
      </c>
      <c r="AV58" s="387">
        <f t="shared" si="102"/>
        <v>0.59999999999999432</v>
      </c>
    </row>
    <row r="59" spans="1:48" s="371" customFormat="1" ht="34.5" customHeight="1" x14ac:dyDescent="0.25">
      <c r="A59" s="377">
        <v>1.7</v>
      </c>
      <c r="B59" s="378" t="s">
        <v>395</v>
      </c>
      <c r="C59" s="379">
        <f>'WO vs EXE(NEW)'!C48</f>
        <v>0</v>
      </c>
      <c r="D59" s="380"/>
      <c r="E59" s="380">
        <f t="shared" si="85"/>
        <v>0</v>
      </c>
      <c r="F59" s="380">
        <v>0</v>
      </c>
      <c r="G59" s="381">
        <f t="shared" si="86"/>
        <v>0</v>
      </c>
      <c r="H59" s="380"/>
      <c r="I59" s="380"/>
      <c r="J59" s="380"/>
      <c r="K59" s="380"/>
      <c r="L59" s="381">
        <f t="shared" si="88"/>
        <v>0</v>
      </c>
      <c r="M59" s="380">
        <f>'WO vs EXE(NEW)'!M15</f>
        <v>1682</v>
      </c>
      <c r="N59" s="380"/>
      <c r="O59" s="380"/>
      <c r="P59" s="380"/>
      <c r="Q59" s="381">
        <f t="shared" si="90"/>
        <v>0</v>
      </c>
      <c r="R59" s="380">
        <f>'WO vs EXE(NEW)'!R15</f>
        <v>0</v>
      </c>
      <c r="S59" s="380">
        <v>550.6</v>
      </c>
      <c r="T59" s="380">
        <f t="shared" si="98"/>
        <v>0</v>
      </c>
      <c r="U59" s="380">
        <v>550.6</v>
      </c>
      <c r="V59" s="381">
        <f t="shared" si="91"/>
        <v>-550.6</v>
      </c>
      <c r="W59" s="380">
        <f>'WO vs EXE(NEW)'!W15</f>
        <v>0</v>
      </c>
      <c r="X59" s="396"/>
      <c r="Y59" s="380">
        <f t="shared" si="99"/>
        <v>0</v>
      </c>
      <c r="Z59" s="380"/>
      <c r="AA59" s="381">
        <f t="shared" si="92"/>
        <v>0</v>
      </c>
      <c r="AB59" s="380">
        <f>'WO vs EXE(NEW)'!AB15</f>
        <v>477</v>
      </c>
      <c r="AC59" s="380"/>
      <c r="AD59" s="380">
        <f t="shared" si="100"/>
        <v>0</v>
      </c>
      <c r="AE59" s="380"/>
      <c r="AF59" s="381">
        <f t="shared" si="93"/>
        <v>0</v>
      </c>
      <c r="AG59" s="380">
        <f t="shared" si="94"/>
        <v>0</v>
      </c>
      <c r="AH59" s="380"/>
      <c r="AI59" s="380">
        <f t="shared" si="95"/>
        <v>0</v>
      </c>
      <c r="AJ59" s="380">
        <v>0</v>
      </c>
      <c r="AK59" s="381">
        <f t="shared" si="96"/>
        <v>0</v>
      </c>
      <c r="AL59" s="380">
        <f t="shared" si="97"/>
        <v>2159</v>
      </c>
      <c r="AM59" s="380">
        <f t="shared" si="97"/>
        <v>550.6</v>
      </c>
      <c r="AN59" s="383">
        <f t="shared" si="97"/>
        <v>0</v>
      </c>
      <c r="AO59" s="383">
        <f t="shared" si="97"/>
        <v>550.6</v>
      </c>
      <c r="AP59" s="381">
        <f t="shared" si="97"/>
        <v>-550.6</v>
      </c>
      <c r="AQ59" s="377"/>
      <c r="AR59" s="384"/>
      <c r="AS59" s="384"/>
      <c r="AU59" s="387">
        <f t="shared" si="101"/>
        <v>0</v>
      </c>
      <c r="AV59" s="387">
        <f t="shared" si="102"/>
        <v>0</v>
      </c>
    </row>
    <row r="60" spans="1:48" s="371" customFormat="1" ht="34.5" customHeight="1" x14ac:dyDescent="0.25">
      <c r="A60" s="377">
        <v>1.8</v>
      </c>
      <c r="B60" s="378" t="s">
        <v>396</v>
      </c>
      <c r="C60" s="379">
        <f>'WO vs EXE(NEW)'!C49</f>
        <v>0</v>
      </c>
      <c r="D60" s="380"/>
      <c r="E60" s="380">
        <f t="shared" si="85"/>
        <v>0</v>
      </c>
      <c r="F60" s="380">
        <v>0</v>
      </c>
      <c r="G60" s="381">
        <f t="shared" si="86"/>
        <v>0</v>
      </c>
      <c r="H60" s="380"/>
      <c r="I60" s="380"/>
      <c r="J60" s="380"/>
      <c r="K60" s="380"/>
      <c r="L60" s="381">
        <f t="shared" si="88"/>
        <v>0</v>
      </c>
      <c r="M60" s="380">
        <f>'WO vs EXE(NEW)'!M16</f>
        <v>1129</v>
      </c>
      <c r="N60" s="380"/>
      <c r="O60" s="380"/>
      <c r="P60" s="380"/>
      <c r="Q60" s="381">
        <f t="shared" si="90"/>
        <v>0</v>
      </c>
      <c r="R60" s="380"/>
      <c r="S60" s="380"/>
      <c r="T60" s="380">
        <f t="shared" si="98"/>
        <v>0</v>
      </c>
      <c r="U60" s="380">
        <v>0</v>
      </c>
      <c r="V60" s="381">
        <f t="shared" si="91"/>
        <v>0</v>
      </c>
      <c r="W60" s="380">
        <f>'WO vs EXE(NEW)'!W16</f>
        <v>0</v>
      </c>
      <c r="X60" s="380"/>
      <c r="Y60" s="380">
        <f t="shared" si="99"/>
        <v>0</v>
      </c>
      <c r="Z60" s="380"/>
      <c r="AA60" s="381">
        <f t="shared" si="92"/>
        <v>0</v>
      </c>
      <c r="AB60" s="380">
        <f>'WO vs EXE(NEW)'!AB16</f>
        <v>0</v>
      </c>
      <c r="AC60" s="380"/>
      <c r="AD60" s="380">
        <f t="shared" si="100"/>
        <v>0</v>
      </c>
      <c r="AE60" s="380"/>
      <c r="AF60" s="381">
        <f t="shared" si="93"/>
        <v>0</v>
      </c>
      <c r="AG60" s="380">
        <f t="shared" si="94"/>
        <v>0</v>
      </c>
      <c r="AH60" s="380"/>
      <c r="AI60" s="380">
        <f t="shared" si="95"/>
        <v>0</v>
      </c>
      <c r="AJ60" s="380">
        <v>0</v>
      </c>
      <c r="AK60" s="381">
        <f t="shared" si="96"/>
        <v>0</v>
      </c>
      <c r="AL60" s="380">
        <f t="shared" si="97"/>
        <v>1129</v>
      </c>
      <c r="AM60" s="380">
        <f t="shared" si="97"/>
        <v>0</v>
      </c>
      <c r="AN60" s="383">
        <f t="shared" si="97"/>
        <v>0</v>
      </c>
      <c r="AO60" s="383">
        <f t="shared" si="97"/>
        <v>0</v>
      </c>
      <c r="AP60" s="381">
        <f t="shared" si="97"/>
        <v>0</v>
      </c>
      <c r="AQ60" s="377"/>
      <c r="AR60" s="384"/>
      <c r="AS60" s="384"/>
      <c r="AU60" s="387">
        <f t="shared" si="101"/>
        <v>0</v>
      </c>
      <c r="AV60" s="387">
        <f t="shared" si="102"/>
        <v>0</v>
      </c>
    </row>
    <row r="61" spans="1:48" s="371" customFormat="1" ht="34.5" customHeight="1" x14ac:dyDescent="0.25">
      <c r="A61" s="377">
        <v>1.8</v>
      </c>
      <c r="B61" s="388" t="s">
        <v>397</v>
      </c>
      <c r="C61" s="379">
        <f>'WO vs EXE(NEW)'!C50</f>
        <v>0</v>
      </c>
      <c r="D61" s="380"/>
      <c r="E61" s="380">
        <f t="shared" si="85"/>
        <v>0</v>
      </c>
      <c r="F61" s="380"/>
      <c r="G61" s="381">
        <f t="shared" si="86"/>
        <v>0</v>
      </c>
      <c r="H61" s="380"/>
      <c r="I61" s="380"/>
      <c r="J61" s="380"/>
      <c r="K61" s="380"/>
      <c r="L61" s="381">
        <f t="shared" si="88"/>
        <v>0</v>
      </c>
      <c r="M61" s="380">
        <f>'WO vs EXE(NEW)'!M17</f>
        <v>0</v>
      </c>
      <c r="N61" s="380"/>
      <c r="O61" s="380"/>
      <c r="P61" s="380"/>
      <c r="Q61" s="381">
        <f t="shared" si="90"/>
        <v>0</v>
      </c>
      <c r="R61" s="380"/>
      <c r="S61" s="380"/>
      <c r="T61" s="380">
        <f t="shared" si="98"/>
        <v>0</v>
      </c>
      <c r="U61" s="380">
        <v>0</v>
      </c>
      <c r="V61" s="381">
        <f t="shared" si="91"/>
        <v>0</v>
      </c>
      <c r="W61" s="380">
        <f>'WO vs EXE(NEW)'!W17</f>
        <v>0</v>
      </c>
      <c r="X61" s="380"/>
      <c r="Y61" s="380">
        <f t="shared" si="99"/>
        <v>0</v>
      </c>
      <c r="Z61" s="380"/>
      <c r="AA61" s="381">
        <f t="shared" si="92"/>
        <v>0</v>
      </c>
      <c r="AB61" s="380">
        <f>'WO vs EXE(NEW)'!AB17</f>
        <v>0</v>
      </c>
      <c r="AC61" s="380"/>
      <c r="AD61" s="380">
        <f t="shared" si="100"/>
        <v>0</v>
      </c>
      <c r="AE61" s="380"/>
      <c r="AF61" s="381">
        <f t="shared" si="93"/>
        <v>0</v>
      </c>
      <c r="AG61" s="380">
        <f t="shared" si="94"/>
        <v>0</v>
      </c>
      <c r="AH61" s="380"/>
      <c r="AI61" s="380">
        <f t="shared" si="95"/>
        <v>0</v>
      </c>
      <c r="AJ61" s="380">
        <v>0</v>
      </c>
      <c r="AK61" s="381">
        <f t="shared" si="96"/>
        <v>0</v>
      </c>
      <c r="AL61" s="380">
        <f t="shared" si="97"/>
        <v>0</v>
      </c>
      <c r="AM61" s="380">
        <f t="shared" si="97"/>
        <v>0</v>
      </c>
      <c r="AN61" s="383">
        <f t="shared" si="97"/>
        <v>0</v>
      </c>
      <c r="AO61" s="383">
        <f t="shared" si="97"/>
        <v>0</v>
      </c>
      <c r="AP61" s="381">
        <f t="shared" si="97"/>
        <v>0</v>
      </c>
      <c r="AQ61" s="377"/>
      <c r="AR61" s="384"/>
      <c r="AS61" s="384"/>
      <c r="AU61" s="387">
        <f t="shared" si="101"/>
        <v>0</v>
      </c>
    </row>
    <row r="62" spans="1:48" s="371" customFormat="1" ht="22.5" customHeight="1" x14ac:dyDescent="0.25">
      <c r="A62" s="456" t="s">
        <v>398</v>
      </c>
      <c r="B62" s="457"/>
      <c r="C62" s="389">
        <f>SUM(C53:C61)</f>
        <v>7283</v>
      </c>
      <c r="D62" s="389">
        <f t="shared" ref="D62:G62" si="103">SUM(D53:D61)</f>
        <v>7283</v>
      </c>
      <c r="E62" s="389">
        <f t="shared" si="103"/>
        <v>0</v>
      </c>
      <c r="F62" s="389">
        <f t="shared" si="103"/>
        <v>7283</v>
      </c>
      <c r="G62" s="389">
        <f t="shared" si="103"/>
        <v>-7283</v>
      </c>
      <c r="H62" s="389">
        <f>SUM(H53:H61)</f>
        <v>11769</v>
      </c>
      <c r="I62" s="389">
        <f t="shared" ref="I62:Q62" si="104">SUM(I53:I61)</f>
        <v>9732.3000000000084</v>
      </c>
      <c r="J62" s="389">
        <f t="shared" si="104"/>
        <v>9732.3000000000084</v>
      </c>
      <c r="K62" s="389">
        <f t="shared" si="104"/>
        <v>9732.3000000000084</v>
      </c>
      <c r="L62" s="389">
        <f t="shared" si="104"/>
        <v>0</v>
      </c>
      <c r="M62" s="389">
        <f>SUM(M53:M61)</f>
        <v>17220</v>
      </c>
      <c r="N62" s="389">
        <f t="shared" si="104"/>
        <v>0</v>
      </c>
      <c r="O62" s="389">
        <f t="shared" si="104"/>
        <v>0</v>
      </c>
      <c r="P62" s="389">
        <f t="shared" si="104"/>
        <v>0</v>
      </c>
      <c r="Q62" s="389">
        <f t="shared" si="104"/>
        <v>0</v>
      </c>
      <c r="R62" s="389">
        <f>SUM(R53:R61)</f>
        <v>0</v>
      </c>
      <c r="S62" s="389">
        <f t="shared" ref="S62:U62" si="105">SUM(S53:S61)</f>
        <v>18655.5</v>
      </c>
      <c r="T62" s="389">
        <f t="shared" si="105"/>
        <v>0</v>
      </c>
      <c r="U62" s="389">
        <f t="shared" si="105"/>
        <v>18653.199999999993</v>
      </c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>
        <f t="shared" ref="AG62:AP62" si="106">SUM(AG53:AG61)</f>
        <v>12300</v>
      </c>
      <c r="AH62" s="389">
        <f t="shared" si="106"/>
        <v>11229</v>
      </c>
      <c r="AI62" s="389">
        <f t="shared" si="106"/>
        <v>10193.700000000001</v>
      </c>
      <c r="AJ62" s="389">
        <f t="shared" si="106"/>
        <v>10193.700000000001</v>
      </c>
      <c r="AK62" s="389">
        <f t="shared" si="106"/>
        <v>0</v>
      </c>
      <c r="AL62" s="389">
        <f t="shared" si="106"/>
        <v>61322</v>
      </c>
      <c r="AM62" s="389">
        <f t="shared" si="106"/>
        <v>46899.8</v>
      </c>
      <c r="AN62" s="389">
        <f t="shared" si="106"/>
        <v>19926.000000000007</v>
      </c>
      <c r="AO62" s="389">
        <f t="shared" si="106"/>
        <v>45862.2</v>
      </c>
      <c r="AP62" s="405">
        <f t="shared" si="106"/>
        <v>-25936.199999999993</v>
      </c>
      <c r="AQ62" s="389">
        <f>SUM(AQ54:AQ61)</f>
        <v>0</v>
      </c>
      <c r="AR62" s="397"/>
      <c r="AS62" s="397"/>
    </row>
    <row r="63" spans="1:48" s="371" customFormat="1" ht="30.75" customHeight="1" x14ac:dyDescent="0.25">
      <c r="A63" s="372">
        <v>2</v>
      </c>
      <c r="B63" s="406" t="s">
        <v>402</v>
      </c>
      <c r="C63" s="375"/>
      <c r="D63" s="407"/>
      <c r="E63" s="407"/>
      <c r="F63" s="407"/>
      <c r="G63" s="408"/>
      <c r="H63" s="407"/>
      <c r="I63" s="407"/>
      <c r="J63" s="407"/>
      <c r="K63" s="407"/>
      <c r="L63" s="409"/>
      <c r="M63" s="407"/>
      <c r="N63" s="407"/>
      <c r="O63" s="407"/>
      <c r="P63" s="407"/>
      <c r="Q63" s="409"/>
      <c r="R63" s="407"/>
      <c r="S63" s="407"/>
      <c r="T63" s="407"/>
      <c r="U63" s="407"/>
      <c r="V63" s="409"/>
      <c r="W63" s="410"/>
      <c r="X63" s="410"/>
      <c r="Y63" s="410"/>
      <c r="Z63" s="410"/>
      <c r="AA63" s="409"/>
      <c r="AB63" s="410"/>
      <c r="AC63" s="410"/>
      <c r="AD63" s="380">
        <f t="shared" ref="AD63:AD75" si="107">+IF(AC63&lt;AB63,AC63,AB63)</f>
        <v>0</v>
      </c>
      <c r="AE63" s="410"/>
      <c r="AF63" s="381">
        <f t="shared" si="93"/>
        <v>0</v>
      </c>
      <c r="AG63" s="410"/>
      <c r="AH63" s="410"/>
      <c r="AI63" s="410"/>
      <c r="AJ63" s="410"/>
      <c r="AK63" s="408"/>
      <c r="AL63" s="407"/>
      <c r="AM63" s="407"/>
      <c r="AN63" s="409"/>
      <c r="AO63" s="409"/>
      <c r="AP63" s="411"/>
      <c r="AQ63" s="375"/>
      <c r="AR63" s="376"/>
      <c r="AS63" s="376"/>
    </row>
    <row r="64" spans="1:48" s="371" customFormat="1" ht="27.75" customHeight="1" x14ac:dyDescent="0.25">
      <c r="A64" s="412">
        <v>2.1</v>
      </c>
      <c r="B64" s="413" t="s">
        <v>403</v>
      </c>
      <c r="C64" s="414">
        <v>541.44299999999998</v>
      </c>
      <c r="D64" s="414">
        <v>649.19500000000005</v>
      </c>
      <c r="E64" s="380">
        <f t="shared" ref="E64:E75" si="108">+IF(D64&lt;C64,D64,C64)</f>
        <v>541.44299999999998</v>
      </c>
      <c r="F64" s="380">
        <v>541.44299999999998</v>
      </c>
      <c r="G64" s="381">
        <f t="shared" ref="G64:G75" si="109">+E64-F64</f>
        <v>0</v>
      </c>
      <c r="H64" s="415">
        <v>1478.548</v>
      </c>
      <c r="I64" s="414">
        <v>530.74799999999993</v>
      </c>
      <c r="J64" s="380">
        <f t="shared" ref="J64:J75" si="110">+IF(I64&lt;H64,I64,H64)</f>
        <v>530.74799999999993</v>
      </c>
      <c r="K64" s="380">
        <v>530.74799999999993</v>
      </c>
      <c r="L64" s="390">
        <f t="shared" ref="L64:L75" si="111">+J64-K64</f>
        <v>0</v>
      </c>
      <c r="M64" s="414">
        <v>2176.48</v>
      </c>
      <c r="N64" s="414">
        <v>360.23</v>
      </c>
      <c r="O64" s="380">
        <f t="shared" ref="O64:O75" si="112">+IF(N64&lt;M64,N64,M64)</f>
        <v>360.23</v>
      </c>
      <c r="P64" s="414"/>
      <c r="Q64" s="390">
        <f t="shared" ref="Q64:Q75" si="113">+O64-P64</f>
        <v>360.23</v>
      </c>
      <c r="R64" s="414">
        <v>2275.2080000000001</v>
      </c>
      <c r="S64" s="416">
        <v>1922.68</v>
      </c>
      <c r="T64" s="380">
        <f t="shared" ref="T64:T75" si="114">+IF(S64&lt;R64,S64,R64)</f>
        <v>1922.68</v>
      </c>
      <c r="U64" s="380">
        <v>1922.68</v>
      </c>
      <c r="V64" s="390">
        <f t="shared" ref="V64:V75" si="115">+T64-U64</f>
        <v>0</v>
      </c>
      <c r="W64" s="414">
        <v>3380.02</v>
      </c>
      <c r="X64" s="414">
        <v>2466.81</v>
      </c>
      <c r="Y64" s="380">
        <f>+IF(X64&lt;W64,X64,W64)-466.81</f>
        <v>2000</v>
      </c>
      <c r="Z64" s="380"/>
      <c r="AA64" s="381">
        <f t="shared" ref="AA64:AA75" si="116">+Y64-Z64</f>
        <v>2000</v>
      </c>
      <c r="AB64" s="415">
        <v>360.459</v>
      </c>
      <c r="AC64" s="414">
        <v>573</v>
      </c>
      <c r="AD64" s="380">
        <f t="shared" si="107"/>
        <v>360.459</v>
      </c>
      <c r="AE64" s="380">
        <v>360.459</v>
      </c>
      <c r="AF64" s="390">
        <f t="shared" si="93"/>
        <v>0</v>
      </c>
      <c r="AG64" s="414">
        <v>495.16</v>
      </c>
      <c r="AH64" s="417">
        <v>243.11</v>
      </c>
      <c r="AI64" s="404">
        <f t="shared" ref="AI64:AI75" si="117">+IF(AH64&lt;AG64,AH64,AG64)</f>
        <v>243.11</v>
      </c>
      <c r="AJ64" s="404">
        <v>243.11</v>
      </c>
      <c r="AK64" s="381">
        <f t="shared" ref="AK64:AK75" si="118">+AI64-AJ64</f>
        <v>0</v>
      </c>
      <c r="AL64" s="380">
        <f t="shared" ref="AL64:AP75" si="119">+C64+H64+M64+R64+W64+AB64+AG64</f>
        <v>10707.318000000001</v>
      </c>
      <c r="AM64" s="380">
        <f t="shared" si="119"/>
        <v>6745.7730000000001</v>
      </c>
      <c r="AN64" s="383">
        <f t="shared" si="119"/>
        <v>5958.6699999999992</v>
      </c>
      <c r="AO64" s="383">
        <f t="shared" si="119"/>
        <v>3598.44</v>
      </c>
      <c r="AP64" s="390">
        <f t="shared" si="119"/>
        <v>2360.23</v>
      </c>
      <c r="AQ64" s="412"/>
      <c r="AR64" s="369"/>
      <c r="AS64" s="369"/>
      <c r="AT64" s="418" t="s">
        <v>433</v>
      </c>
    </row>
    <row r="65" spans="1:46" s="371" customFormat="1" ht="27.75" customHeight="1" x14ac:dyDescent="0.25">
      <c r="A65" s="412">
        <v>2.2000000000000002</v>
      </c>
      <c r="B65" s="413" t="s">
        <v>405</v>
      </c>
      <c r="C65" s="414">
        <v>424.49700000000001</v>
      </c>
      <c r="D65" s="414">
        <v>1.52</v>
      </c>
      <c r="E65" s="380">
        <f t="shared" si="108"/>
        <v>1.52</v>
      </c>
      <c r="F65" s="380">
        <v>1.52</v>
      </c>
      <c r="G65" s="381">
        <f t="shared" si="109"/>
        <v>0</v>
      </c>
      <c r="H65" s="415">
        <v>333.18599999999998</v>
      </c>
      <c r="I65" s="414">
        <v>700.96</v>
      </c>
      <c r="J65" s="380">
        <f t="shared" si="110"/>
        <v>333.18599999999998</v>
      </c>
      <c r="K65" s="380"/>
      <c r="L65" s="390">
        <f t="shared" si="111"/>
        <v>333.18599999999998</v>
      </c>
      <c r="M65" s="414">
        <v>112.211</v>
      </c>
      <c r="N65" s="414">
        <v>56.85</v>
      </c>
      <c r="O65" s="380">
        <f t="shared" si="112"/>
        <v>56.85</v>
      </c>
      <c r="P65" s="414"/>
      <c r="Q65" s="390">
        <f t="shared" si="113"/>
        <v>56.85</v>
      </c>
      <c r="R65" s="414">
        <v>611.03599999999994</v>
      </c>
      <c r="S65" s="414">
        <v>0</v>
      </c>
      <c r="T65" s="380">
        <f t="shared" si="114"/>
        <v>0</v>
      </c>
      <c r="U65" s="380">
        <v>0</v>
      </c>
      <c r="V65" s="381">
        <f t="shared" si="115"/>
        <v>0</v>
      </c>
      <c r="W65" s="414">
        <v>2921.3</v>
      </c>
      <c r="X65" s="414">
        <v>2351.64</v>
      </c>
      <c r="Y65" s="380">
        <f>+IF(X65&lt;W65,X65,W65)-51.64</f>
        <v>2300</v>
      </c>
      <c r="Z65" s="380"/>
      <c r="AA65" s="381">
        <f t="shared" si="116"/>
        <v>2300</v>
      </c>
      <c r="AB65" s="415">
        <v>477.70800000000003</v>
      </c>
      <c r="AC65" s="414">
        <v>0</v>
      </c>
      <c r="AD65" s="380">
        <f t="shared" si="107"/>
        <v>0</v>
      </c>
      <c r="AE65" s="380">
        <v>0</v>
      </c>
      <c r="AF65" s="390">
        <f t="shared" si="93"/>
        <v>0</v>
      </c>
      <c r="AG65" s="414">
        <v>544.64</v>
      </c>
      <c r="AH65" s="414"/>
      <c r="AI65" s="380">
        <f t="shared" si="117"/>
        <v>0</v>
      </c>
      <c r="AJ65" s="380">
        <v>0</v>
      </c>
      <c r="AK65" s="381">
        <f t="shared" si="118"/>
        <v>0</v>
      </c>
      <c r="AL65" s="380">
        <f t="shared" si="119"/>
        <v>5424.5779999999995</v>
      </c>
      <c r="AM65" s="380">
        <f t="shared" si="119"/>
        <v>3110.97</v>
      </c>
      <c r="AN65" s="383">
        <f t="shared" si="119"/>
        <v>2691.556</v>
      </c>
      <c r="AO65" s="383">
        <f t="shared" si="119"/>
        <v>1.52</v>
      </c>
      <c r="AP65" s="390">
        <f t="shared" si="119"/>
        <v>2690.0360000000001</v>
      </c>
      <c r="AQ65" s="412"/>
      <c r="AR65" s="369"/>
      <c r="AS65" s="369"/>
      <c r="AT65" s="386"/>
    </row>
    <row r="66" spans="1:46" s="371" customFormat="1" ht="46.5" customHeight="1" x14ac:dyDescent="0.25">
      <c r="A66" s="412">
        <v>2.2999999999999998</v>
      </c>
      <c r="B66" s="413" t="s">
        <v>406</v>
      </c>
      <c r="C66" s="415"/>
      <c r="D66" s="414">
        <v>3.24</v>
      </c>
      <c r="E66" s="380">
        <f t="shared" si="108"/>
        <v>0</v>
      </c>
      <c r="F66" s="380">
        <v>0</v>
      </c>
      <c r="G66" s="381">
        <f t="shared" si="109"/>
        <v>0</v>
      </c>
      <c r="H66" s="415">
        <v>535.76199999999994</v>
      </c>
      <c r="I66" s="414">
        <v>535.76199999999994</v>
      </c>
      <c r="J66" s="380">
        <f t="shared" si="110"/>
        <v>535.76199999999994</v>
      </c>
      <c r="K66" s="380">
        <v>535.76199999999994</v>
      </c>
      <c r="L66" s="390">
        <f t="shared" si="111"/>
        <v>0</v>
      </c>
      <c r="M66" s="414"/>
      <c r="N66" s="414">
        <v>342.52</v>
      </c>
      <c r="O66" s="380">
        <f t="shared" si="112"/>
        <v>0</v>
      </c>
      <c r="P66" s="414"/>
      <c r="Q66" s="390">
        <f t="shared" si="113"/>
        <v>0</v>
      </c>
      <c r="R66" s="414"/>
      <c r="S66" s="414">
        <v>340.8</v>
      </c>
      <c r="T66" s="380">
        <f t="shared" si="114"/>
        <v>0</v>
      </c>
      <c r="U66" s="380">
        <v>0</v>
      </c>
      <c r="V66" s="381">
        <f t="shared" si="115"/>
        <v>0</v>
      </c>
      <c r="W66" s="414"/>
      <c r="X66" s="414">
        <v>568.46</v>
      </c>
      <c r="Y66" s="380">
        <f>+IF(X66&lt;W66,X66,W66)</f>
        <v>0</v>
      </c>
      <c r="Z66" s="380"/>
      <c r="AA66" s="381">
        <f t="shared" si="116"/>
        <v>0</v>
      </c>
      <c r="AB66" s="415"/>
      <c r="AC66" s="414">
        <v>291.32</v>
      </c>
      <c r="AD66" s="380">
        <f t="shared" si="107"/>
        <v>0</v>
      </c>
      <c r="AE66" s="380">
        <v>0</v>
      </c>
      <c r="AF66" s="390">
        <f t="shared" si="93"/>
        <v>0</v>
      </c>
      <c r="AG66" s="414">
        <v>306.41000000000003</v>
      </c>
      <c r="AH66" s="414">
        <v>306.41000000000003</v>
      </c>
      <c r="AI66" s="380">
        <f t="shared" si="117"/>
        <v>306.41000000000003</v>
      </c>
      <c r="AJ66" s="380">
        <v>306.41000000000003</v>
      </c>
      <c r="AK66" s="390">
        <f t="shared" si="118"/>
        <v>0</v>
      </c>
      <c r="AL66" s="380">
        <f t="shared" si="119"/>
        <v>842.17200000000003</v>
      </c>
      <c r="AM66" s="380">
        <f t="shared" si="119"/>
        <v>2388.5119999999997</v>
      </c>
      <c r="AN66" s="383">
        <f t="shared" si="119"/>
        <v>842.17200000000003</v>
      </c>
      <c r="AO66" s="383">
        <f t="shared" si="119"/>
        <v>842.17200000000003</v>
      </c>
      <c r="AP66" s="390">
        <f t="shared" si="119"/>
        <v>0</v>
      </c>
      <c r="AQ66" s="419" t="s">
        <v>434</v>
      </c>
      <c r="AR66" s="369"/>
      <c r="AS66" s="369"/>
      <c r="AT66" s="386"/>
    </row>
    <row r="67" spans="1:46" s="371" customFormat="1" ht="27.75" customHeight="1" x14ac:dyDescent="0.25">
      <c r="A67" s="412">
        <v>2.4</v>
      </c>
      <c r="B67" s="413" t="s">
        <v>408</v>
      </c>
      <c r="C67" s="415">
        <v>99.09</v>
      </c>
      <c r="D67" s="414"/>
      <c r="E67" s="380">
        <f t="shared" si="108"/>
        <v>0</v>
      </c>
      <c r="F67" s="380">
        <v>0</v>
      </c>
      <c r="G67" s="381">
        <f t="shared" si="109"/>
        <v>0</v>
      </c>
      <c r="H67" s="415">
        <v>548.19899999999996</v>
      </c>
      <c r="I67" s="414">
        <v>99.539999999999992</v>
      </c>
      <c r="J67" s="380">
        <f t="shared" si="110"/>
        <v>99.539999999999992</v>
      </c>
      <c r="K67" s="380"/>
      <c r="L67" s="390">
        <f t="shared" si="111"/>
        <v>99.539999999999992</v>
      </c>
      <c r="M67" s="414"/>
      <c r="N67" s="414">
        <v>78.040000000000006</v>
      </c>
      <c r="O67" s="380">
        <f t="shared" si="112"/>
        <v>0</v>
      </c>
      <c r="P67" s="380"/>
      <c r="Q67" s="390">
        <f t="shared" si="113"/>
        <v>0</v>
      </c>
      <c r="R67" s="414"/>
      <c r="S67" s="414"/>
      <c r="T67" s="380">
        <f t="shared" si="114"/>
        <v>0</v>
      </c>
      <c r="U67" s="380">
        <v>0</v>
      </c>
      <c r="V67" s="381">
        <f t="shared" si="115"/>
        <v>0</v>
      </c>
      <c r="W67" s="414"/>
      <c r="X67" s="414">
        <v>59.82</v>
      </c>
      <c r="Y67" s="380">
        <f t="shared" ref="Y67:Y75" si="120">+IF(X67&lt;W67,X67,W67)</f>
        <v>0</v>
      </c>
      <c r="Z67" s="380"/>
      <c r="AA67" s="381">
        <f t="shared" si="116"/>
        <v>0</v>
      </c>
      <c r="AB67" s="415">
        <v>671.80899999999997</v>
      </c>
      <c r="AC67" s="414">
        <v>300.33999999999997</v>
      </c>
      <c r="AD67" s="380">
        <f t="shared" si="107"/>
        <v>300.33999999999997</v>
      </c>
      <c r="AE67" s="380">
        <v>300.33999999999997</v>
      </c>
      <c r="AF67" s="390">
        <f t="shared" si="93"/>
        <v>0</v>
      </c>
      <c r="AG67" s="414">
        <v>0</v>
      </c>
      <c r="AH67" s="414"/>
      <c r="AI67" s="380">
        <f t="shared" si="117"/>
        <v>0</v>
      </c>
      <c r="AJ67" s="380">
        <v>0</v>
      </c>
      <c r="AK67" s="381">
        <f t="shared" si="118"/>
        <v>0</v>
      </c>
      <c r="AL67" s="380">
        <f t="shared" si="119"/>
        <v>1319.098</v>
      </c>
      <c r="AM67" s="380">
        <f t="shared" si="119"/>
        <v>537.74</v>
      </c>
      <c r="AN67" s="383">
        <f t="shared" si="119"/>
        <v>399.88</v>
      </c>
      <c r="AO67" s="383">
        <f t="shared" si="119"/>
        <v>300.33999999999997</v>
      </c>
      <c r="AP67" s="381">
        <f t="shared" si="119"/>
        <v>99.539999999999992</v>
      </c>
      <c r="AQ67" s="412"/>
      <c r="AR67" s="369"/>
      <c r="AS67" s="369"/>
      <c r="AT67" s="386"/>
    </row>
    <row r="68" spans="1:46" s="311" customFormat="1" ht="18" hidden="1" customHeight="1" x14ac:dyDescent="0.25">
      <c r="A68" s="420">
        <v>3</v>
      </c>
      <c r="B68" s="421" t="s">
        <v>409</v>
      </c>
      <c r="C68" s="422"/>
      <c r="D68" s="422"/>
      <c r="E68" s="423">
        <f t="shared" si="108"/>
        <v>0</v>
      </c>
      <c r="F68" s="423">
        <v>0</v>
      </c>
      <c r="G68" s="424">
        <f t="shared" si="109"/>
        <v>0</v>
      </c>
      <c r="H68" s="422"/>
      <c r="I68" s="425"/>
      <c r="J68" s="423">
        <f t="shared" si="110"/>
        <v>0</v>
      </c>
      <c r="K68" s="423"/>
      <c r="L68" s="424">
        <f t="shared" si="111"/>
        <v>0</v>
      </c>
      <c r="M68" s="422"/>
      <c r="N68" s="425"/>
      <c r="O68" s="423">
        <f t="shared" si="112"/>
        <v>0</v>
      </c>
      <c r="P68" s="425"/>
      <c r="Q68" s="424">
        <f t="shared" si="113"/>
        <v>0</v>
      </c>
      <c r="R68" s="425"/>
      <c r="S68" s="425"/>
      <c r="T68" s="423">
        <f t="shared" si="114"/>
        <v>0</v>
      </c>
      <c r="U68" s="423">
        <v>0</v>
      </c>
      <c r="V68" s="424">
        <f t="shared" si="115"/>
        <v>0</v>
      </c>
      <c r="W68" s="426"/>
      <c r="X68" s="426"/>
      <c r="Y68" s="423">
        <f t="shared" si="120"/>
        <v>0</v>
      </c>
      <c r="Z68" s="423"/>
      <c r="AA68" s="424">
        <f t="shared" si="116"/>
        <v>0</v>
      </c>
      <c r="AB68" s="426"/>
      <c r="AC68" s="426"/>
      <c r="AD68" s="423">
        <f t="shared" si="107"/>
        <v>0</v>
      </c>
      <c r="AE68" s="423"/>
      <c r="AF68" s="424">
        <f t="shared" si="93"/>
        <v>0</v>
      </c>
      <c r="AG68" s="426"/>
      <c r="AH68" s="426"/>
      <c r="AI68" s="423">
        <f t="shared" si="117"/>
        <v>0</v>
      </c>
      <c r="AJ68" s="423">
        <v>0</v>
      </c>
      <c r="AK68" s="424">
        <f t="shared" si="118"/>
        <v>0</v>
      </c>
      <c r="AL68" s="423">
        <f t="shared" si="119"/>
        <v>0</v>
      </c>
      <c r="AM68" s="423">
        <f t="shared" si="119"/>
        <v>0</v>
      </c>
      <c r="AN68" s="427">
        <f t="shared" si="119"/>
        <v>0</v>
      </c>
      <c r="AO68" s="427">
        <f t="shared" si="119"/>
        <v>0</v>
      </c>
      <c r="AP68" s="424">
        <f t="shared" si="119"/>
        <v>0</v>
      </c>
      <c r="AQ68" s="428"/>
      <c r="AR68" s="429"/>
      <c r="AS68" s="429"/>
    </row>
    <row r="69" spans="1:46" s="311" customFormat="1" ht="18" hidden="1" customHeight="1" x14ac:dyDescent="0.25">
      <c r="A69" s="430" t="s">
        <v>410</v>
      </c>
      <c r="B69" s="426" t="s">
        <v>411</v>
      </c>
      <c r="C69" s="431"/>
      <c r="D69" s="431"/>
      <c r="E69" s="423">
        <f t="shared" si="108"/>
        <v>0</v>
      </c>
      <c r="F69" s="423">
        <v>0</v>
      </c>
      <c r="G69" s="424">
        <f t="shared" si="109"/>
        <v>0</v>
      </c>
      <c r="H69" s="431"/>
      <c r="I69" s="425"/>
      <c r="J69" s="423">
        <f t="shared" si="110"/>
        <v>0</v>
      </c>
      <c r="K69" s="423"/>
      <c r="L69" s="424">
        <f t="shared" si="111"/>
        <v>0</v>
      </c>
      <c r="M69" s="431"/>
      <c r="N69" s="425"/>
      <c r="O69" s="423">
        <f t="shared" si="112"/>
        <v>0</v>
      </c>
      <c r="P69" s="425"/>
      <c r="Q69" s="424">
        <f t="shared" si="113"/>
        <v>0</v>
      </c>
      <c r="R69" s="425"/>
      <c r="S69" s="425"/>
      <c r="T69" s="423">
        <f t="shared" si="114"/>
        <v>0</v>
      </c>
      <c r="U69" s="423">
        <v>0</v>
      </c>
      <c r="V69" s="424">
        <f t="shared" si="115"/>
        <v>0</v>
      </c>
      <c r="W69" s="431"/>
      <c r="X69" s="431"/>
      <c r="Y69" s="423">
        <f t="shared" si="120"/>
        <v>0</v>
      </c>
      <c r="Z69" s="423"/>
      <c r="AA69" s="424">
        <f t="shared" si="116"/>
        <v>0</v>
      </c>
      <c r="AB69" s="431"/>
      <c r="AC69" s="431"/>
      <c r="AD69" s="423">
        <f t="shared" si="107"/>
        <v>0</v>
      </c>
      <c r="AE69" s="423"/>
      <c r="AF69" s="424">
        <f t="shared" si="93"/>
        <v>0</v>
      </c>
      <c r="AG69" s="431"/>
      <c r="AH69" s="431"/>
      <c r="AI69" s="423">
        <f t="shared" si="117"/>
        <v>0</v>
      </c>
      <c r="AJ69" s="423">
        <v>0</v>
      </c>
      <c r="AK69" s="424">
        <f t="shared" si="118"/>
        <v>0</v>
      </c>
      <c r="AL69" s="423">
        <f t="shared" si="119"/>
        <v>0</v>
      </c>
      <c r="AM69" s="423">
        <f t="shared" si="119"/>
        <v>0</v>
      </c>
      <c r="AN69" s="427">
        <f t="shared" si="119"/>
        <v>0</v>
      </c>
      <c r="AO69" s="427">
        <f t="shared" si="119"/>
        <v>0</v>
      </c>
      <c r="AP69" s="424">
        <f t="shared" si="119"/>
        <v>0</v>
      </c>
      <c r="AQ69" s="432"/>
      <c r="AR69" s="433"/>
      <c r="AS69" s="433"/>
    </row>
    <row r="70" spans="1:46" s="311" customFormat="1" ht="18" hidden="1" customHeight="1" x14ac:dyDescent="0.25">
      <c r="A70" s="430" t="s">
        <v>412</v>
      </c>
      <c r="B70" s="426" t="s">
        <v>413</v>
      </c>
      <c r="C70" s="431"/>
      <c r="D70" s="431"/>
      <c r="E70" s="423">
        <f t="shared" si="108"/>
        <v>0</v>
      </c>
      <c r="F70" s="423">
        <v>0</v>
      </c>
      <c r="G70" s="424">
        <f t="shared" si="109"/>
        <v>0</v>
      </c>
      <c r="H70" s="431"/>
      <c r="I70" s="425"/>
      <c r="J70" s="423">
        <f t="shared" si="110"/>
        <v>0</v>
      </c>
      <c r="K70" s="423"/>
      <c r="L70" s="424">
        <f t="shared" si="111"/>
        <v>0</v>
      </c>
      <c r="M70" s="431"/>
      <c r="N70" s="425"/>
      <c r="O70" s="423">
        <f t="shared" si="112"/>
        <v>0</v>
      </c>
      <c r="P70" s="425"/>
      <c r="Q70" s="424">
        <f t="shared" si="113"/>
        <v>0</v>
      </c>
      <c r="R70" s="425"/>
      <c r="S70" s="425"/>
      <c r="T70" s="423">
        <f t="shared" si="114"/>
        <v>0</v>
      </c>
      <c r="U70" s="423">
        <v>0</v>
      </c>
      <c r="V70" s="424">
        <f t="shared" si="115"/>
        <v>0</v>
      </c>
      <c r="W70" s="431"/>
      <c r="X70" s="431"/>
      <c r="Y70" s="423">
        <f t="shared" si="120"/>
        <v>0</v>
      </c>
      <c r="Z70" s="423"/>
      <c r="AA70" s="424">
        <f t="shared" si="116"/>
        <v>0</v>
      </c>
      <c r="AB70" s="431"/>
      <c r="AC70" s="431"/>
      <c r="AD70" s="423">
        <f t="shared" si="107"/>
        <v>0</v>
      </c>
      <c r="AE70" s="423"/>
      <c r="AF70" s="424">
        <f t="shared" si="93"/>
        <v>0</v>
      </c>
      <c r="AG70" s="431"/>
      <c r="AH70" s="431"/>
      <c r="AI70" s="423">
        <f t="shared" si="117"/>
        <v>0</v>
      </c>
      <c r="AJ70" s="423">
        <v>0</v>
      </c>
      <c r="AK70" s="424">
        <f t="shared" si="118"/>
        <v>0</v>
      </c>
      <c r="AL70" s="423">
        <f t="shared" si="119"/>
        <v>0</v>
      </c>
      <c r="AM70" s="423">
        <f t="shared" si="119"/>
        <v>0</v>
      </c>
      <c r="AN70" s="427">
        <f t="shared" si="119"/>
        <v>0</v>
      </c>
      <c r="AO70" s="427">
        <f t="shared" si="119"/>
        <v>0</v>
      </c>
      <c r="AP70" s="424">
        <f t="shared" si="119"/>
        <v>0</v>
      </c>
      <c r="AQ70" s="432"/>
      <c r="AR70" s="433"/>
      <c r="AS70" s="433"/>
    </row>
    <row r="71" spans="1:46" s="311" customFormat="1" ht="18" hidden="1" customHeight="1" x14ac:dyDescent="0.25">
      <c r="A71" s="430" t="s">
        <v>414</v>
      </c>
      <c r="B71" s="426" t="s">
        <v>415</v>
      </c>
      <c r="C71" s="431"/>
      <c r="D71" s="431"/>
      <c r="E71" s="423">
        <f t="shared" si="108"/>
        <v>0</v>
      </c>
      <c r="F71" s="423">
        <v>0</v>
      </c>
      <c r="G71" s="424">
        <f t="shared" si="109"/>
        <v>0</v>
      </c>
      <c r="H71" s="431"/>
      <c r="I71" s="425"/>
      <c r="J71" s="423">
        <f t="shared" si="110"/>
        <v>0</v>
      </c>
      <c r="K71" s="423"/>
      <c r="L71" s="424">
        <f t="shared" si="111"/>
        <v>0</v>
      </c>
      <c r="M71" s="431"/>
      <c r="N71" s="425"/>
      <c r="O71" s="423">
        <f t="shared" si="112"/>
        <v>0</v>
      </c>
      <c r="P71" s="425"/>
      <c r="Q71" s="424">
        <f t="shared" si="113"/>
        <v>0</v>
      </c>
      <c r="R71" s="425"/>
      <c r="S71" s="425"/>
      <c r="T71" s="423">
        <f t="shared" si="114"/>
        <v>0</v>
      </c>
      <c r="U71" s="423">
        <v>0</v>
      </c>
      <c r="V71" s="424">
        <f t="shared" si="115"/>
        <v>0</v>
      </c>
      <c r="W71" s="431"/>
      <c r="X71" s="431"/>
      <c r="Y71" s="423">
        <f t="shared" si="120"/>
        <v>0</v>
      </c>
      <c r="Z71" s="423"/>
      <c r="AA71" s="424">
        <f t="shared" si="116"/>
        <v>0</v>
      </c>
      <c r="AB71" s="431"/>
      <c r="AC71" s="431"/>
      <c r="AD71" s="423">
        <f t="shared" si="107"/>
        <v>0</v>
      </c>
      <c r="AE71" s="423"/>
      <c r="AF71" s="424">
        <f t="shared" si="93"/>
        <v>0</v>
      </c>
      <c r="AG71" s="431"/>
      <c r="AH71" s="431"/>
      <c r="AI71" s="423">
        <f t="shared" si="117"/>
        <v>0</v>
      </c>
      <c r="AJ71" s="423">
        <v>0</v>
      </c>
      <c r="AK71" s="424">
        <f t="shared" si="118"/>
        <v>0</v>
      </c>
      <c r="AL71" s="423">
        <f t="shared" si="119"/>
        <v>0</v>
      </c>
      <c r="AM71" s="423">
        <f t="shared" si="119"/>
        <v>0</v>
      </c>
      <c r="AN71" s="427">
        <f t="shared" si="119"/>
        <v>0</v>
      </c>
      <c r="AO71" s="427">
        <f t="shared" si="119"/>
        <v>0</v>
      </c>
      <c r="AP71" s="424">
        <f t="shared" si="119"/>
        <v>0</v>
      </c>
      <c r="AQ71" s="432"/>
      <c r="AR71" s="433"/>
      <c r="AS71" s="433"/>
    </row>
    <row r="72" spans="1:46" s="311" customFormat="1" ht="18" hidden="1" customHeight="1" x14ac:dyDescent="0.25">
      <c r="A72" s="430" t="s">
        <v>416</v>
      </c>
      <c r="B72" s="426" t="s">
        <v>417</v>
      </c>
      <c r="C72" s="431"/>
      <c r="D72" s="431"/>
      <c r="E72" s="423">
        <f t="shared" si="108"/>
        <v>0</v>
      </c>
      <c r="F72" s="423">
        <v>0</v>
      </c>
      <c r="G72" s="424">
        <f t="shared" si="109"/>
        <v>0</v>
      </c>
      <c r="H72" s="431"/>
      <c r="I72" s="425"/>
      <c r="J72" s="423">
        <f t="shared" si="110"/>
        <v>0</v>
      </c>
      <c r="K72" s="423"/>
      <c r="L72" s="424">
        <f t="shared" si="111"/>
        <v>0</v>
      </c>
      <c r="M72" s="431"/>
      <c r="N72" s="425"/>
      <c r="O72" s="423">
        <f t="shared" si="112"/>
        <v>0</v>
      </c>
      <c r="P72" s="425"/>
      <c r="Q72" s="424">
        <f t="shared" si="113"/>
        <v>0</v>
      </c>
      <c r="R72" s="425"/>
      <c r="S72" s="425"/>
      <c r="T72" s="423">
        <f t="shared" si="114"/>
        <v>0</v>
      </c>
      <c r="U72" s="423">
        <v>0</v>
      </c>
      <c r="V72" s="424">
        <f t="shared" si="115"/>
        <v>0</v>
      </c>
      <c r="W72" s="431"/>
      <c r="X72" s="431"/>
      <c r="Y72" s="423">
        <f t="shared" si="120"/>
        <v>0</v>
      </c>
      <c r="Z72" s="423"/>
      <c r="AA72" s="424">
        <f t="shared" si="116"/>
        <v>0</v>
      </c>
      <c r="AB72" s="431"/>
      <c r="AC72" s="431"/>
      <c r="AD72" s="423">
        <f t="shared" si="107"/>
        <v>0</v>
      </c>
      <c r="AE72" s="423"/>
      <c r="AF72" s="424">
        <f t="shared" si="93"/>
        <v>0</v>
      </c>
      <c r="AG72" s="431"/>
      <c r="AH72" s="431"/>
      <c r="AI72" s="423">
        <f t="shared" si="117"/>
        <v>0</v>
      </c>
      <c r="AJ72" s="423">
        <v>0</v>
      </c>
      <c r="AK72" s="424">
        <f t="shared" si="118"/>
        <v>0</v>
      </c>
      <c r="AL72" s="423">
        <f t="shared" si="119"/>
        <v>0</v>
      </c>
      <c r="AM72" s="423">
        <f t="shared" si="119"/>
        <v>0</v>
      </c>
      <c r="AN72" s="427">
        <f t="shared" si="119"/>
        <v>0</v>
      </c>
      <c r="AO72" s="427">
        <f t="shared" si="119"/>
        <v>0</v>
      </c>
      <c r="AP72" s="424">
        <f t="shared" si="119"/>
        <v>0</v>
      </c>
      <c r="AQ72" s="432"/>
      <c r="AR72" s="433"/>
      <c r="AS72" s="433"/>
    </row>
    <row r="73" spans="1:46" s="311" customFormat="1" ht="40.5" customHeight="1" x14ac:dyDescent="0.25">
      <c r="A73" s="420">
        <v>4</v>
      </c>
      <c r="B73" s="421" t="s">
        <v>418</v>
      </c>
      <c r="C73" s="434"/>
      <c r="D73" s="434"/>
      <c r="E73" s="423">
        <f t="shared" si="108"/>
        <v>0</v>
      </c>
      <c r="F73" s="423">
        <v>0</v>
      </c>
      <c r="G73" s="424">
        <f t="shared" si="109"/>
        <v>0</v>
      </c>
      <c r="H73" s="434">
        <v>366</v>
      </c>
      <c r="I73" s="425"/>
      <c r="J73" s="423">
        <f t="shared" si="110"/>
        <v>0</v>
      </c>
      <c r="K73" s="423"/>
      <c r="L73" s="424">
        <f t="shared" si="111"/>
        <v>0</v>
      </c>
      <c r="M73" s="434">
        <v>248</v>
      </c>
      <c r="N73" s="425"/>
      <c r="O73" s="423">
        <f t="shared" si="112"/>
        <v>0</v>
      </c>
      <c r="P73" s="425"/>
      <c r="Q73" s="424">
        <f t="shared" si="113"/>
        <v>0</v>
      </c>
      <c r="R73" s="425">
        <v>506</v>
      </c>
      <c r="S73" s="425"/>
      <c r="T73" s="423">
        <f t="shared" si="114"/>
        <v>0</v>
      </c>
      <c r="U73" s="423">
        <v>0</v>
      </c>
      <c r="V73" s="424">
        <f t="shared" si="115"/>
        <v>0</v>
      </c>
      <c r="W73" s="435">
        <v>835</v>
      </c>
      <c r="X73" s="435"/>
      <c r="Y73" s="423">
        <f t="shared" si="120"/>
        <v>0</v>
      </c>
      <c r="Z73" s="423"/>
      <c r="AA73" s="424">
        <f t="shared" si="116"/>
        <v>0</v>
      </c>
      <c r="AB73" s="435">
        <v>356</v>
      </c>
      <c r="AC73" s="435"/>
      <c r="AD73" s="423">
        <f t="shared" si="107"/>
        <v>0</v>
      </c>
      <c r="AE73" s="423"/>
      <c r="AF73" s="424">
        <f t="shared" si="93"/>
        <v>0</v>
      </c>
      <c r="AG73" s="435">
        <v>390</v>
      </c>
      <c r="AH73" s="435"/>
      <c r="AI73" s="423">
        <f t="shared" si="117"/>
        <v>0</v>
      </c>
      <c r="AJ73" s="423">
        <v>0</v>
      </c>
      <c r="AK73" s="424">
        <f t="shared" si="118"/>
        <v>0</v>
      </c>
      <c r="AL73" s="423">
        <f t="shared" si="119"/>
        <v>2701</v>
      </c>
      <c r="AM73" s="423">
        <f t="shared" si="119"/>
        <v>0</v>
      </c>
      <c r="AN73" s="427">
        <f t="shared" si="119"/>
        <v>0</v>
      </c>
      <c r="AO73" s="427">
        <f t="shared" si="119"/>
        <v>0</v>
      </c>
      <c r="AP73" s="424">
        <f t="shared" si="119"/>
        <v>0</v>
      </c>
      <c r="AQ73" s="432"/>
      <c r="AR73" s="433"/>
      <c r="AS73" s="433"/>
    </row>
    <row r="74" spans="1:46" s="311" customFormat="1" ht="25.5" customHeight="1" x14ac:dyDescent="0.25">
      <c r="A74" s="420">
        <v>5</v>
      </c>
      <c r="B74" s="421" t="s">
        <v>419</v>
      </c>
      <c r="C74" s="434"/>
      <c r="D74" s="434"/>
      <c r="E74" s="423">
        <f t="shared" si="108"/>
        <v>0</v>
      </c>
      <c r="F74" s="423">
        <v>0</v>
      </c>
      <c r="G74" s="424">
        <f t="shared" si="109"/>
        <v>0</v>
      </c>
      <c r="H74" s="434">
        <v>1</v>
      </c>
      <c r="I74" s="425"/>
      <c r="J74" s="423">
        <f t="shared" si="110"/>
        <v>0</v>
      </c>
      <c r="K74" s="423"/>
      <c r="L74" s="424">
        <f t="shared" si="111"/>
        <v>0</v>
      </c>
      <c r="M74" s="434">
        <v>1</v>
      </c>
      <c r="N74" s="425"/>
      <c r="O74" s="423">
        <f t="shared" si="112"/>
        <v>0</v>
      </c>
      <c r="P74" s="425"/>
      <c r="Q74" s="424">
        <f t="shared" si="113"/>
        <v>0</v>
      </c>
      <c r="R74" s="425">
        <v>3</v>
      </c>
      <c r="S74" s="425"/>
      <c r="T74" s="423">
        <f t="shared" si="114"/>
        <v>0</v>
      </c>
      <c r="U74" s="423">
        <v>0</v>
      </c>
      <c r="V74" s="424">
        <f t="shared" si="115"/>
        <v>0</v>
      </c>
      <c r="W74" s="435">
        <v>3</v>
      </c>
      <c r="X74" s="435"/>
      <c r="Y74" s="423">
        <f t="shared" si="120"/>
        <v>0</v>
      </c>
      <c r="Z74" s="423"/>
      <c r="AA74" s="424">
        <f t="shared" si="116"/>
        <v>0</v>
      </c>
      <c r="AB74" s="435">
        <v>2</v>
      </c>
      <c r="AC74" s="435"/>
      <c r="AD74" s="423">
        <f t="shared" si="107"/>
        <v>0</v>
      </c>
      <c r="AE74" s="423"/>
      <c r="AF74" s="424">
        <f t="shared" si="93"/>
        <v>0</v>
      </c>
      <c r="AG74" s="435">
        <v>2</v>
      </c>
      <c r="AH74" s="435"/>
      <c r="AI74" s="423">
        <f t="shared" si="117"/>
        <v>0</v>
      </c>
      <c r="AJ74" s="423">
        <v>0</v>
      </c>
      <c r="AK74" s="424">
        <f t="shared" si="118"/>
        <v>0</v>
      </c>
      <c r="AL74" s="423">
        <f t="shared" si="119"/>
        <v>12</v>
      </c>
      <c r="AM74" s="423">
        <f t="shared" si="119"/>
        <v>0</v>
      </c>
      <c r="AN74" s="427">
        <f t="shared" si="119"/>
        <v>0</v>
      </c>
      <c r="AO74" s="427">
        <f t="shared" si="119"/>
        <v>0</v>
      </c>
      <c r="AP74" s="424">
        <f t="shared" si="119"/>
        <v>0</v>
      </c>
      <c r="AQ74" s="432"/>
      <c r="AR74" s="433"/>
      <c r="AS74" s="433"/>
    </row>
    <row r="75" spans="1:46" s="311" customFormat="1" ht="25.5" customHeight="1" x14ac:dyDescent="0.25">
      <c r="A75" s="420">
        <v>6</v>
      </c>
      <c r="B75" s="421" t="s">
        <v>420</v>
      </c>
      <c r="C75" s="434"/>
      <c r="D75" s="434"/>
      <c r="E75" s="423">
        <f t="shared" si="108"/>
        <v>0</v>
      </c>
      <c r="F75" s="423"/>
      <c r="G75" s="424">
        <f t="shared" si="109"/>
        <v>0</v>
      </c>
      <c r="H75" s="434">
        <v>16</v>
      </c>
      <c r="I75" s="425"/>
      <c r="J75" s="423">
        <f t="shared" si="110"/>
        <v>0</v>
      </c>
      <c r="K75" s="423"/>
      <c r="L75" s="424">
        <f t="shared" si="111"/>
        <v>0</v>
      </c>
      <c r="M75" s="434">
        <v>2</v>
      </c>
      <c r="N75" s="425"/>
      <c r="O75" s="423">
        <f t="shared" si="112"/>
        <v>0</v>
      </c>
      <c r="P75" s="425"/>
      <c r="Q75" s="424">
        <f t="shared" si="113"/>
        <v>0</v>
      </c>
      <c r="R75" s="425">
        <v>4</v>
      </c>
      <c r="S75" s="425"/>
      <c r="T75" s="423">
        <f t="shared" si="114"/>
        <v>0</v>
      </c>
      <c r="U75" s="423">
        <v>0</v>
      </c>
      <c r="V75" s="424">
        <f t="shared" si="115"/>
        <v>0</v>
      </c>
      <c r="W75" s="435">
        <v>4</v>
      </c>
      <c r="X75" s="435"/>
      <c r="Y75" s="423">
        <f t="shared" si="120"/>
        <v>0</v>
      </c>
      <c r="Z75" s="423"/>
      <c r="AA75" s="424">
        <f t="shared" si="116"/>
        <v>0</v>
      </c>
      <c r="AB75" s="435">
        <v>2</v>
      </c>
      <c r="AC75" s="435"/>
      <c r="AD75" s="423">
        <f t="shared" si="107"/>
        <v>0</v>
      </c>
      <c r="AE75" s="423"/>
      <c r="AF75" s="424">
        <f t="shared" si="93"/>
        <v>0</v>
      </c>
      <c r="AG75" s="435">
        <v>2</v>
      </c>
      <c r="AH75" s="435"/>
      <c r="AI75" s="423">
        <f t="shared" si="117"/>
        <v>0</v>
      </c>
      <c r="AJ75" s="423">
        <v>0</v>
      </c>
      <c r="AK75" s="424">
        <f t="shared" si="118"/>
        <v>0</v>
      </c>
      <c r="AL75" s="423">
        <f t="shared" si="119"/>
        <v>30</v>
      </c>
      <c r="AM75" s="423">
        <f t="shared" si="119"/>
        <v>0</v>
      </c>
      <c r="AN75" s="427">
        <f t="shared" si="119"/>
        <v>0</v>
      </c>
      <c r="AO75" s="427">
        <f t="shared" si="119"/>
        <v>0</v>
      </c>
      <c r="AP75" s="424">
        <f t="shared" si="119"/>
        <v>0</v>
      </c>
      <c r="AQ75" s="432"/>
      <c r="AR75" s="433"/>
      <c r="AS75" s="433"/>
    </row>
    <row r="76" spans="1:46" x14ac:dyDescent="0.25">
      <c r="Q76" s="436"/>
    </row>
    <row r="78" spans="1:46" x14ac:dyDescent="0.25">
      <c r="AQ78" s="358"/>
      <c r="AR78" s="358"/>
      <c r="AS78" s="358"/>
    </row>
    <row r="79" spans="1:46" x14ac:dyDescent="0.25">
      <c r="AQ79" s="358"/>
      <c r="AR79" s="358"/>
      <c r="AS79" s="358"/>
    </row>
    <row r="80" spans="1:46" ht="23.25" x14ac:dyDescent="0.25">
      <c r="A80" s="458" t="s">
        <v>435</v>
      </c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458"/>
      <c r="M80" s="458"/>
      <c r="N80" s="458"/>
      <c r="O80" s="458"/>
      <c r="P80" s="458"/>
      <c r="Q80" s="458"/>
      <c r="R80" s="458"/>
      <c r="S80" s="458"/>
      <c r="T80" s="458"/>
      <c r="U80" s="458"/>
      <c r="V80" s="458"/>
      <c r="W80" s="458"/>
      <c r="X80" s="458"/>
      <c r="Y80" s="458"/>
      <c r="Z80" s="458"/>
      <c r="AA80" s="458"/>
      <c r="AB80" s="458"/>
      <c r="AC80" s="458"/>
      <c r="AD80" s="458"/>
      <c r="AE80" s="458"/>
      <c r="AF80" s="458"/>
      <c r="AG80" s="458"/>
      <c r="AH80" s="458"/>
      <c r="AI80" s="458"/>
      <c r="AJ80" s="458"/>
      <c r="AK80" s="458"/>
      <c r="AL80" s="458"/>
      <c r="AM80" s="458"/>
      <c r="AN80" s="458"/>
      <c r="AO80" s="458"/>
      <c r="AP80" s="458"/>
      <c r="AQ80" s="458"/>
      <c r="AR80" s="437"/>
      <c r="AS80" s="437"/>
    </row>
    <row r="81" spans="1:45" s="439" customFormat="1" ht="29.25" customHeight="1" x14ac:dyDescent="0.25">
      <c r="A81" s="438"/>
      <c r="C81" s="440"/>
      <c r="D81" s="426" t="s">
        <v>389</v>
      </c>
      <c r="E81" s="440"/>
      <c r="F81" s="440"/>
      <c r="G81" s="441">
        <f>+G9*0.5+G20*0.1+G31*0.1+G42*0.05+G53*0.15</f>
        <v>-1148.8</v>
      </c>
      <c r="H81" s="440"/>
      <c r="I81" s="440"/>
      <c r="J81" s="426" t="s">
        <v>389</v>
      </c>
      <c r="K81" s="440"/>
      <c r="L81" s="441">
        <f>+L9*0.5+L20*0.1+L31*0.1+L42*0.05+L53*0.15</f>
        <v>0</v>
      </c>
      <c r="M81" s="440"/>
      <c r="N81" s="440"/>
      <c r="O81" s="426" t="s">
        <v>389</v>
      </c>
      <c r="P81" s="440"/>
      <c r="Q81" s="442">
        <f>+Q9*0.5+Q20*0.1+Q31*0.1+Q42*0.05+Q53*0.15</f>
        <v>0</v>
      </c>
      <c r="R81" s="440"/>
      <c r="S81" s="440"/>
      <c r="T81" s="426" t="s">
        <v>389</v>
      </c>
      <c r="U81" s="440"/>
      <c r="V81" s="441">
        <f>+V9*0.5+V20*0.1+V31*0.1+V42*0.05+V53*0.15</f>
        <v>-4019.1749999999984</v>
      </c>
      <c r="W81" s="440"/>
      <c r="X81" s="440"/>
      <c r="Y81" s="440"/>
      <c r="Z81" s="440"/>
      <c r="AA81" s="441">
        <f>+AA9*0.5+AA20*0.1+AA31*0.1+AA42*0.05+AA53*0.15</f>
        <v>0</v>
      </c>
      <c r="AB81" s="440"/>
      <c r="AC81" s="440"/>
      <c r="AD81" s="440"/>
      <c r="AE81" s="440"/>
      <c r="AF81" s="441">
        <f>+AF9*0.5+AF20*0.1+AF31*0.1+AF42*0.05+AF53*0.15</f>
        <v>0</v>
      </c>
      <c r="AG81" s="440"/>
      <c r="AH81" s="440"/>
      <c r="AI81" s="426" t="s">
        <v>389</v>
      </c>
      <c r="AJ81" s="440"/>
      <c r="AK81" s="441">
        <f>+AK9*0.5+AK20*0.1+AK31*0.1+AK42*0.05+AK53*0.15</f>
        <v>0</v>
      </c>
      <c r="AL81" s="440"/>
      <c r="AM81" s="440"/>
      <c r="AN81" s="440"/>
      <c r="AO81" s="440"/>
      <c r="AP81" s="443"/>
      <c r="AQ81" s="440"/>
      <c r="AR81" s="440"/>
      <c r="AS81" s="440"/>
    </row>
    <row r="82" spans="1:45" s="439" customFormat="1" ht="29.25" customHeight="1" x14ac:dyDescent="0.25">
      <c r="A82" s="438"/>
      <c r="C82" s="440"/>
      <c r="D82" s="426" t="s">
        <v>390</v>
      </c>
      <c r="E82" s="440"/>
      <c r="F82" s="440"/>
      <c r="G82" s="441">
        <f t="shared" ref="G82:G89" si="121">+G10*0.5+G21*0.1+G32*0.1+G43*0.05+G54*0.15</f>
        <v>-65.2</v>
      </c>
      <c r="H82" s="440"/>
      <c r="I82" s="440"/>
      <c r="J82" s="426" t="s">
        <v>390</v>
      </c>
      <c r="K82" s="440"/>
      <c r="L82" s="441">
        <f t="shared" ref="L82:L89" si="122">+L10*0.5+L21*0.1+L32*0.1+L43*0.05+L54*0.15</f>
        <v>0</v>
      </c>
      <c r="M82" s="440"/>
      <c r="N82" s="440"/>
      <c r="O82" s="426" t="s">
        <v>390</v>
      </c>
      <c r="P82" s="440"/>
      <c r="Q82" s="442">
        <f t="shared" ref="Q82:Q89" si="123">+Q10*0.5+Q21*0.1+Q32*0.1+Q43*0.05+Q54*0.15</f>
        <v>0</v>
      </c>
      <c r="R82" s="440"/>
      <c r="S82" s="440"/>
      <c r="T82" s="426" t="s">
        <v>390</v>
      </c>
      <c r="U82" s="440"/>
      <c r="V82" s="441">
        <f t="shared" ref="V82:V89" si="124">+V10*0.5+V21*0.1+V32*0.1+V43*0.05+V54*0.15</f>
        <v>-94.475000000000009</v>
      </c>
      <c r="W82" s="440"/>
      <c r="X82" s="440"/>
      <c r="Y82" s="440"/>
      <c r="Z82" s="440"/>
      <c r="AA82" s="441">
        <f t="shared" ref="AA82:AA89" si="125">+AA10*0.5+AA21*0.1+AA32*0.1+AA43*0.05+AA54*0.15</f>
        <v>0</v>
      </c>
      <c r="AB82" s="440"/>
      <c r="AC82" s="440"/>
      <c r="AD82" s="440"/>
      <c r="AE82" s="440"/>
      <c r="AF82" s="441">
        <f t="shared" ref="AF82:AF89" si="126">+AF10*0.5+AF21*0.1+AF32*0.1+AF43*0.05+AF54*0.15</f>
        <v>0</v>
      </c>
      <c r="AG82" s="440"/>
      <c r="AH82" s="440"/>
      <c r="AI82" s="426" t="s">
        <v>390</v>
      </c>
      <c r="AJ82" s="440"/>
      <c r="AK82" s="441">
        <f t="shared" ref="AK82:AK89" si="127">+AK10*0.5+AK21*0.1+AK32*0.1+AK43*0.05+AK54*0.15</f>
        <v>0</v>
      </c>
      <c r="AL82" s="440"/>
      <c r="AM82" s="440"/>
      <c r="AN82" s="440"/>
      <c r="AO82" s="440"/>
      <c r="AP82" s="443"/>
      <c r="AQ82" s="440"/>
      <c r="AR82" s="440"/>
      <c r="AS82" s="440"/>
    </row>
    <row r="83" spans="1:45" s="439" customFormat="1" ht="29.25" customHeight="1" x14ac:dyDescent="0.25">
      <c r="A83" s="438"/>
      <c r="C83" s="440"/>
      <c r="D83" s="426" t="s">
        <v>391</v>
      </c>
      <c r="E83" s="440"/>
      <c r="F83" s="440"/>
      <c r="G83" s="441">
        <f t="shared" si="121"/>
        <v>-170.8</v>
      </c>
      <c r="H83" s="440"/>
      <c r="I83" s="440"/>
      <c r="J83" s="426" t="s">
        <v>391</v>
      </c>
      <c r="K83" s="440"/>
      <c r="L83" s="441">
        <f t="shared" si="122"/>
        <v>0</v>
      </c>
      <c r="M83" s="440"/>
      <c r="N83" s="440"/>
      <c r="O83" s="426" t="s">
        <v>391</v>
      </c>
      <c r="P83" s="440"/>
      <c r="Q83" s="442">
        <f t="shared" si="123"/>
        <v>0</v>
      </c>
      <c r="R83" s="440"/>
      <c r="S83" s="440"/>
      <c r="T83" s="426" t="s">
        <v>391</v>
      </c>
      <c r="U83" s="440"/>
      <c r="V83" s="441">
        <f t="shared" si="124"/>
        <v>-138.75</v>
      </c>
      <c r="W83" s="440"/>
      <c r="X83" s="440"/>
      <c r="Y83" s="440"/>
      <c r="Z83" s="440"/>
      <c r="AA83" s="441">
        <f t="shared" si="125"/>
        <v>0</v>
      </c>
      <c r="AB83" s="440"/>
      <c r="AC83" s="440"/>
      <c r="AD83" s="440"/>
      <c r="AE83" s="440"/>
      <c r="AF83" s="441">
        <f t="shared" si="126"/>
        <v>0</v>
      </c>
      <c r="AG83" s="440"/>
      <c r="AH83" s="440"/>
      <c r="AI83" s="426" t="s">
        <v>391</v>
      </c>
      <c r="AJ83" s="440"/>
      <c r="AK83" s="441">
        <f t="shared" si="127"/>
        <v>0</v>
      </c>
      <c r="AL83" s="440"/>
      <c r="AM83" s="440"/>
      <c r="AN83" s="440"/>
      <c r="AO83" s="440"/>
      <c r="AP83" s="443"/>
      <c r="AQ83" s="440"/>
      <c r="AR83" s="440"/>
      <c r="AS83" s="440"/>
    </row>
    <row r="84" spans="1:45" s="439" customFormat="1" ht="29.25" customHeight="1" x14ac:dyDescent="0.25">
      <c r="A84" s="438"/>
      <c r="C84" s="440"/>
      <c r="D84" s="426" t="s">
        <v>392</v>
      </c>
      <c r="E84" s="440"/>
      <c r="F84" s="440"/>
      <c r="G84" s="441">
        <f t="shared" si="121"/>
        <v>-71.8</v>
      </c>
      <c r="H84" s="440"/>
      <c r="I84" s="440"/>
      <c r="J84" s="426" t="s">
        <v>392</v>
      </c>
      <c r="K84" s="440"/>
      <c r="L84" s="441">
        <f t="shared" si="122"/>
        <v>0</v>
      </c>
      <c r="M84" s="440"/>
      <c r="N84" s="440"/>
      <c r="O84" s="426" t="s">
        <v>392</v>
      </c>
      <c r="P84" s="440"/>
      <c r="Q84" s="442">
        <f t="shared" si="123"/>
        <v>0</v>
      </c>
      <c r="R84" s="440"/>
      <c r="S84" s="440"/>
      <c r="T84" s="426" t="s">
        <v>392</v>
      </c>
      <c r="U84" s="440"/>
      <c r="V84" s="441">
        <f t="shared" si="124"/>
        <v>-99</v>
      </c>
      <c r="W84" s="440"/>
      <c r="X84" s="440"/>
      <c r="Y84" s="440"/>
      <c r="Z84" s="440"/>
      <c r="AA84" s="441">
        <f t="shared" si="125"/>
        <v>0</v>
      </c>
      <c r="AB84" s="440"/>
      <c r="AC84" s="440"/>
      <c r="AD84" s="440"/>
      <c r="AE84" s="440"/>
      <c r="AF84" s="441">
        <f t="shared" si="126"/>
        <v>0</v>
      </c>
      <c r="AG84" s="440"/>
      <c r="AH84" s="440"/>
      <c r="AI84" s="426" t="s">
        <v>392</v>
      </c>
      <c r="AJ84" s="440"/>
      <c r="AK84" s="441">
        <f t="shared" si="127"/>
        <v>0</v>
      </c>
      <c r="AL84" s="440"/>
      <c r="AM84" s="440"/>
      <c r="AN84" s="440"/>
      <c r="AO84" s="440"/>
      <c r="AP84" s="443"/>
      <c r="AQ84" s="440"/>
      <c r="AR84" s="440"/>
      <c r="AS84" s="440"/>
    </row>
    <row r="85" spans="1:45" s="439" customFormat="1" ht="29.25" customHeight="1" x14ac:dyDescent="0.25">
      <c r="A85" s="438"/>
      <c r="C85" s="440"/>
      <c r="D85" s="426" t="s">
        <v>393</v>
      </c>
      <c r="E85" s="440"/>
      <c r="F85" s="440"/>
      <c r="G85" s="441">
        <f t="shared" si="121"/>
        <v>0</v>
      </c>
      <c r="H85" s="440"/>
      <c r="I85" s="440"/>
      <c r="J85" s="426" t="s">
        <v>393</v>
      </c>
      <c r="K85" s="440"/>
      <c r="L85" s="441">
        <f t="shared" si="122"/>
        <v>0</v>
      </c>
      <c r="M85" s="440"/>
      <c r="N85" s="440"/>
      <c r="O85" s="426" t="s">
        <v>393</v>
      </c>
      <c r="P85" s="440"/>
      <c r="Q85" s="442">
        <f t="shared" si="123"/>
        <v>0</v>
      </c>
      <c r="R85" s="440"/>
      <c r="S85" s="440"/>
      <c r="T85" s="426" t="s">
        <v>393</v>
      </c>
      <c r="U85" s="440"/>
      <c r="V85" s="441">
        <f t="shared" si="124"/>
        <v>-70.25</v>
      </c>
      <c r="W85" s="440"/>
      <c r="X85" s="440"/>
      <c r="Y85" s="440"/>
      <c r="Z85" s="440"/>
      <c r="AA85" s="441">
        <f t="shared" si="125"/>
        <v>0</v>
      </c>
      <c r="AB85" s="440"/>
      <c r="AC85" s="440"/>
      <c r="AD85" s="440"/>
      <c r="AE85" s="440"/>
      <c r="AF85" s="441">
        <f t="shared" si="126"/>
        <v>0</v>
      </c>
      <c r="AG85" s="440"/>
      <c r="AH85" s="440"/>
      <c r="AI85" s="426" t="s">
        <v>393</v>
      </c>
      <c r="AJ85" s="440"/>
      <c r="AK85" s="441">
        <f t="shared" si="127"/>
        <v>0</v>
      </c>
      <c r="AL85" s="440"/>
      <c r="AM85" s="440"/>
      <c r="AN85" s="440"/>
      <c r="AO85" s="440"/>
      <c r="AP85" s="443"/>
      <c r="AQ85" s="440"/>
      <c r="AR85" s="440"/>
      <c r="AS85" s="440"/>
    </row>
    <row r="86" spans="1:45" s="439" customFormat="1" ht="29.25" customHeight="1" x14ac:dyDescent="0.25">
      <c r="A86" s="438"/>
      <c r="C86" s="440"/>
      <c r="D86" s="426" t="s">
        <v>394</v>
      </c>
      <c r="E86" s="440"/>
      <c r="F86" s="440"/>
      <c r="G86" s="441">
        <f t="shared" si="121"/>
        <v>0</v>
      </c>
      <c r="H86" s="440"/>
      <c r="I86" s="440"/>
      <c r="J86" s="426" t="s">
        <v>394</v>
      </c>
      <c r="K86" s="440"/>
      <c r="L86" s="441">
        <f t="shared" si="122"/>
        <v>0</v>
      </c>
      <c r="M86" s="440"/>
      <c r="N86" s="440"/>
      <c r="O86" s="426" t="s">
        <v>394</v>
      </c>
      <c r="P86" s="440"/>
      <c r="Q86" s="442">
        <f t="shared" si="123"/>
        <v>0</v>
      </c>
      <c r="R86" s="440"/>
      <c r="S86" s="440"/>
      <c r="T86" s="426" t="s">
        <v>394</v>
      </c>
      <c r="U86" s="440"/>
      <c r="V86" s="441">
        <f t="shared" si="124"/>
        <v>-104</v>
      </c>
      <c r="W86" s="440"/>
      <c r="X86" s="440"/>
      <c r="Y86" s="440"/>
      <c r="Z86" s="440"/>
      <c r="AA86" s="441">
        <f t="shared" si="125"/>
        <v>0</v>
      </c>
      <c r="AB86" s="440"/>
      <c r="AC86" s="440"/>
      <c r="AD86" s="440"/>
      <c r="AE86" s="440"/>
      <c r="AF86" s="441">
        <f t="shared" si="126"/>
        <v>0</v>
      </c>
      <c r="AG86" s="440"/>
      <c r="AH86" s="440"/>
      <c r="AI86" s="426" t="s">
        <v>394</v>
      </c>
      <c r="AJ86" s="440"/>
      <c r="AK86" s="441">
        <f t="shared" si="127"/>
        <v>0</v>
      </c>
      <c r="AL86" s="440"/>
      <c r="AM86" s="440"/>
      <c r="AN86" s="440"/>
      <c r="AO86" s="440"/>
      <c r="AP86" s="443"/>
      <c r="AQ86" s="440"/>
      <c r="AR86" s="440"/>
      <c r="AS86" s="440"/>
    </row>
    <row r="87" spans="1:45" s="439" customFormat="1" ht="29.25" customHeight="1" x14ac:dyDescent="0.25">
      <c r="A87" s="438"/>
      <c r="C87" s="440"/>
      <c r="D87" s="426" t="s">
        <v>395</v>
      </c>
      <c r="E87" s="440"/>
      <c r="F87" s="440"/>
      <c r="G87" s="441">
        <f t="shared" si="121"/>
        <v>0</v>
      </c>
      <c r="H87" s="440"/>
      <c r="I87" s="440"/>
      <c r="J87" s="426" t="s">
        <v>395</v>
      </c>
      <c r="K87" s="440"/>
      <c r="L87" s="441">
        <f t="shared" si="122"/>
        <v>0</v>
      </c>
      <c r="M87" s="440"/>
      <c r="N87" s="440"/>
      <c r="O87" s="426" t="s">
        <v>395</v>
      </c>
      <c r="P87" s="440"/>
      <c r="Q87" s="442">
        <f t="shared" si="123"/>
        <v>0</v>
      </c>
      <c r="R87" s="440"/>
      <c r="S87" s="440"/>
      <c r="T87" s="426" t="s">
        <v>395</v>
      </c>
      <c r="U87" s="440"/>
      <c r="V87" s="441">
        <f t="shared" si="124"/>
        <v>-137.65</v>
      </c>
      <c r="W87" s="440"/>
      <c r="X87" s="440"/>
      <c r="Y87" s="440"/>
      <c r="Z87" s="440"/>
      <c r="AA87" s="441">
        <f t="shared" si="125"/>
        <v>0</v>
      </c>
      <c r="AB87" s="440"/>
      <c r="AC87" s="440"/>
      <c r="AD87" s="440"/>
      <c r="AE87" s="440"/>
      <c r="AF87" s="441">
        <f t="shared" si="126"/>
        <v>0</v>
      </c>
      <c r="AG87" s="440"/>
      <c r="AH87" s="440"/>
      <c r="AI87" s="426" t="s">
        <v>395</v>
      </c>
      <c r="AJ87" s="440"/>
      <c r="AK87" s="441">
        <f t="shared" si="127"/>
        <v>0</v>
      </c>
      <c r="AL87" s="440"/>
      <c r="AM87" s="440"/>
      <c r="AN87" s="440"/>
      <c r="AO87" s="440"/>
      <c r="AP87" s="443"/>
      <c r="AQ87" s="440"/>
      <c r="AR87" s="440"/>
      <c r="AS87" s="440"/>
    </row>
    <row r="88" spans="1:45" s="439" customFormat="1" ht="29.25" customHeight="1" x14ac:dyDescent="0.25">
      <c r="A88" s="438"/>
      <c r="C88" s="440"/>
      <c r="D88" s="426" t="s">
        <v>396</v>
      </c>
      <c r="E88" s="440"/>
      <c r="F88" s="440"/>
      <c r="G88" s="441">
        <f t="shared" si="121"/>
        <v>0</v>
      </c>
      <c r="H88" s="440"/>
      <c r="I88" s="440"/>
      <c r="J88" s="426" t="s">
        <v>396</v>
      </c>
      <c r="K88" s="440"/>
      <c r="L88" s="441">
        <f t="shared" si="122"/>
        <v>0</v>
      </c>
      <c r="M88" s="440"/>
      <c r="N88" s="440"/>
      <c r="O88" s="426" t="s">
        <v>396</v>
      </c>
      <c r="P88" s="440"/>
      <c r="Q88" s="442">
        <f t="shared" si="123"/>
        <v>0</v>
      </c>
      <c r="R88" s="440"/>
      <c r="S88" s="440"/>
      <c r="T88" s="426" t="s">
        <v>396</v>
      </c>
      <c r="U88" s="440"/>
      <c r="V88" s="441">
        <f t="shared" si="124"/>
        <v>0</v>
      </c>
      <c r="W88" s="440"/>
      <c r="X88" s="440"/>
      <c r="Y88" s="440"/>
      <c r="Z88" s="440"/>
      <c r="AA88" s="441">
        <f t="shared" si="125"/>
        <v>0</v>
      </c>
      <c r="AB88" s="440"/>
      <c r="AC88" s="440"/>
      <c r="AD88" s="440"/>
      <c r="AE88" s="440"/>
      <c r="AF88" s="441">
        <f t="shared" si="126"/>
        <v>0</v>
      </c>
      <c r="AG88" s="440"/>
      <c r="AH88" s="440"/>
      <c r="AI88" s="426" t="s">
        <v>396</v>
      </c>
      <c r="AJ88" s="440"/>
      <c r="AK88" s="441">
        <f t="shared" si="127"/>
        <v>0</v>
      </c>
      <c r="AL88" s="440"/>
      <c r="AM88" s="440"/>
      <c r="AN88" s="440"/>
      <c r="AO88" s="440"/>
      <c r="AP88" s="443"/>
      <c r="AQ88" s="440"/>
      <c r="AR88" s="440"/>
      <c r="AS88" s="440"/>
    </row>
    <row r="89" spans="1:45" s="439" customFormat="1" ht="29.25" customHeight="1" x14ac:dyDescent="0.25">
      <c r="A89" s="438"/>
      <c r="C89" s="440"/>
      <c r="D89" s="444" t="s">
        <v>397</v>
      </c>
      <c r="E89" s="440"/>
      <c r="F89" s="440"/>
      <c r="G89" s="441">
        <f t="shared" si="121"/>
        <v>0</v>
      </c>
      <c r="H89" s="440"/>
      <c r="I89" s="440"/>
      <c r="J89" s="444" t="s">
        <v>397</v>
      </c>
      <c r="K89" s="440"/>
      <c r="L89" s="441">
        <f t="shared" si="122"/>
        <v>0</v>
      </c>
      <c r="M89" s="440"/>
      <c r="N89" s="440"/>
      <c r="O89" s="444" t="s">
        <v>397</v>
      </c>
      <c r="P89" s="440"/>
      <c r="Q89" s="442">
        <f t="shared" si="123"/>
        <v>0</v>
      </c>
      <c r="R89" s="440"/>
      <c r="S89" s="440"/>
      <c r="T89" s="444" t="s">
        <v>397</v>
      </c>
      <c r="U89" s="440"/>
      <c r="V89" s="441">
        <f t="shared" si="124"/>
        <v>0</v>
      </c>
      <c r="W89" s="440"/>
      <c r="X89" s="440"/>
      <c r="Y89" s="440"/>
      <c r="Z89" s="440"/>
      <c r="AA89" s="441">
        <f t="shared" si="125"/>
        <v>0</v>
      </c>
      <c r="AB89" s="440"/>
      <c r="AC89" s="440"/>
      <c r="AD89" s="440"/>
      <c r="AE89" s="440"/>
      <c r="AF89" s="441">
        <f t="shared" si="126"/>
        <v>0</v>
      </c>
      <c r="AG89" s="440"/>
      <c r="AH89" s="440"/>
      <c r="AI89" s="444" t="s">
        <v>397</v>
      </c>
      <c r="AJ89" s="440"/>
      <c r="AK89" s="441">
        <f t="shared" si="127"/>
        <v>0</v>
      </c>
      <c r="AL89" s="440"/>
      <c r="AM89" s="440"/>
      <c r="AN89" s="440"/>
      <c r="AO89" s="440"/>
      <c r="AP89" s="443"/>
      <c r="AQ89" s="440"/>
      <c r="AR89" s="440"/>
      <c r="AS89" s="440"/>
    </row>
    <row r="90" spans="1:45" s="439" customFormat="1" ht="29.25" customHeight="1" x14ac:dyDescent="0.25">
      <c r="A90" s="438"/>
      <c r="C90" s="440"/>
      <c r="D90" s="311"/>
      <c r="E90" s="440"/>
      <c r="F90" s="440"/>
      <c r="G90" s="441"/>
      <c r="H90" s="440"/>
      <c r="I90" s="440"/>
      <c r="J90" s="311"/>
      <c r="K90" s="440"/>
      <c r="L90" s="441"/>
      <c r="M90" s="440"/>
      <c r="N90" s="440"/>
      <c r="O90" s="311"/>
      <c r="P90" s="440"/>
      <c r="Q90" s="442"/>
      <c r="R90" s="440"/>
      <c r="S90" s="440"/>
      <c r="T90" s="311"/>
      <c r="U90" s="440"/>
      <c r="V90" s="441"/>
      <c r="W90" s="440"/>
      <c r="X90" s="440"/>
      <c r="Y90" s="440"/>
      <c r="Z90" s="440"/>
      <c r="AA90" s="441"/>
      <c r="AB90" s="440"/>
      <c r="AC90" s="440"/>
      <c r="AD90" s="440"/>
      <c r="AE90" s="440"/>
      <c r="AF90" s="441"/>
      <c r="AG90" s="440"/>
      <c r="AH90" s="440"/>
      <c r="AI90" s="311"/>
      <c r="AJ90" s="440"/>
      <c r="AK90" s="441"/>
      <c r="AL90" s="440"/>
      <c r="AM90" s="440"/>
      <c r="AN90" s="440"/>
      <c r="AO90" s="440"/>
      <c r="AP90" s="443"/>
      <c r="AQ90" s="440"/>
      <c r="AR90" s="440"/>
      <c r="AS90" s="440"/>
    </row>
    <row r="91" spans="1:45" s="439" customFormat="1" ht="29.25" customHeight="1" x14ac:dyDescent="0.25">
      <c r="A91" s="438"/>
      <c r="C91" s="440"/>
      <c r="D91" s="311"/>
      <c r="E91" s="440"/>
      <c r="F91" s="440"/>
      <c r="G91" s="441"/>
      <c r="H91" s="440"/>
      <c r="I91" s="440"/>
      <c r="J91" s="311"/>
      <c r="K91" s="440"/>
      <c r="L91" s="441">
        <f>+L64*0.8</f>
        <v>0</v>
      </c>
      <c r="M91" s="440"/>
      <c r="N91" s="440"/>
      <c r="O91" s="311"/>
      <c r="P91" s="440"/>
      <c r="Q91" s="441">
        <f>+Q64*0.8</f>
        <v>288.18400000000003</v>
      </c>
      <c r="R91" s="440"/>
      <c r="S91" s="440"/>
      <c r="T91" s="311"/>
      <c r="U91" s="440"/>
      <c r="V91" s="441">
        <f>+V64*0.8</f>
        <v>0</v>
      </c>
      <c r="W91" s="440"/>
      <c r="X91" s="440"/>
      <c r="Y91" s="440"/>
      <c r="Z91" s="440"/>
      <c r="AA91" s="441">
        <f>+AA64*0.8</f>
        <v>1600</v>
      </c>
      <c r="AB91" s="440"/>
      <c r="AC91" s="440"/>
      <c r="AD91" s="440"/>
      <c r="AE91" s="440"/>
      <c r="AF91" s="441"/>
      <c r="AG91" s="440"/>
      <c r="AH91" s="440"/>
      <c r="AI91" s="311"/>
      <c r="AJ91" s="440"/>
      <c r="AK91" s="441"/>
      <c r="AL91" s="440"/>
      <c r="AM91" s="440"/>
      <c r="AN91" s="440"/>
      <c r="AO91" s="440"/>
      <c r="AP91" s="443"/>
      <c r="AQ91" s="440"/>
      <c r="AR91" s="440"/>
      <c r="AS91" s="440"/>
    </row>
    <row r="92" spans="1:45" s="439" customFormat="1" ht="29.25" customHeight="1" x14ac:dyDescent="0.25">
      <c r="A92" s="438"/>
      <c r="C92" s="440"/>
      <c r="D92" s="311"/>
      <c r="E92" s="440"/>
      <c r="F92" s="440"/>
      <c r="G92" s="441"/>
      <c r="H92" s="440"/>
      <c r="I92" s="440"/>
      <c r="J92" s="311"/>
      <c r="K92" s="440"/>
      <c r="L92" s="441">
        <f t="shared" ref="L92:L94" si="128">+L65*0.8</f>
        <v>266.54879999999997</v>
      </c>
      <c r="M92" s="440"/>
      <c r="N92" s="440"/>
      <c r="O92" s="311"/>
      <c r="P92" s="440"/>
      <c r="Q92" s="441">
        <f t="shared" ref="Q92:Q94" si="129">+Q65*0.8</f>
        <v>45.480000000000004</v>
      </c>
      <c r="R92" s="440"/>
      <c r="S92" s="440"/>
      <c r="T92" s="311"/>
      <c r="U92" s="440"/>
      <c r="V92" s="441">
        <f t="shared" ref="V92:V94" si="130">+V65*0.8</f>
        <v>0</v>
      </c>
      <c r="W92" s="440"/>
      <c r="X92" s="440"/>
      <c r="Y92" s="440"/>
      <c r="Z92" s="440"/>
      <c r="AA92" s="441">
        <f t="shared" ref="AA92:AA94" si="131">+AA65*0.8</f>
        <v>1840</v>
      </c>
      <c r="AB92" s="440"/>
      <c r="AC92" s="440"/>
      <c r="AD92" s="440"/>
      <c r="AE92" s="440"/>
      <c r="AF92" s="441"/>
      <c r="AG92" s="440"/>
      <c r="AH92" s="440"/>
      <c r="AI92" s="311"/>
      <c r="AJ92" s="440"/>
      <c r="AK92" s="441"/>
      <c r="AL92" s="440"/>
      <c r="AM92" s="440"/>
      <c r="AN92" s="440"/>
      <c r="AO92" s="440"/>
      <c r="AP92" s="443"/>
      <c r="AQ92" s="440"/>
      <c r="AR92" s="440"/>
      <c r="AS92" s="440"/>
    </row>
    <row r="93" spans="1:45" s="439" customFormat="1" ht="29.25" customHeight="1" x14ac:dyDescent="0.25">
      <c r="A93" s="438"/>
      <c r="C93" s="440"/>
      <c r="D93" s="311"/>
      <c r="E93" s="440"/>
      <c r="F93" s="440"/>
      <c r="G93" s="441"/>
      <c r="H93" s="440"/>
      <c r="I93" s="440"/>
      <c r="J93" s="311"/>
      <c r="K93" s="440"/>
      <c r="L93" s="441">
        <f t="shared" si="128"/>
        <v>0</v>
      </c>
      <c r="M93" s="440"/>
      <c r="N93" s="440"/>
      <c r="O93" s="311"/>
      <c r="P93" s="440"/>
      <c r="Q93" s="441">
        <f t="shared" si="129"/>
        <v>0</v>
      </c>
      <c r="R93" s="440"/>
      <c r="S93" s="440"/>
      <c r="T93" s="311"/>
      <c r="U93" s="440"/>
      <c r="V93" s="441">
        <f t="shared" si="130"/>
        <v>0</v>
      </c>
      <c r="W93" s="440"/>
      <c r="X93" s="440"/>
      <c r="Y93" s="440"/>
      <c r="Z93" s="440"/>
      <c r="AA93" s="441">
        <f t="shared" si="131"/>
        <v>0</v>
      </c>
      <c r="AB93" s="440"/>
      <c r="AC93" s="440"/>
      <c r="AD93" s="440"/>
      <c r="AE93" s="440"/>
      <c r="AF93" s="441"/>
      <c r="AG93" s="440"/>
      <c r="AH93" s="440"/>
      <c r="AI93" s="311"/>
      <c r="AJ93" s="440"/>
      <c r="AK93" s="441"/>
      <c r="AL93" s="440"/>
      <c r="AM93" s="440"/>
      <c r="AN93" s="440"/>
      <c r="AO93" s="440"/>
      <c r="AP93" s="443"/>
      <c r="AQ93" s="440"/>
      <c r="AR93" s="440"/>
      <c r="AS93" s="440"/>
    </row>
    <row r="94" spans="1:45" s="439" customFormat="1" ht="29.25" customHeight="1" x14ac:dyDescent="0.25">
      <c r="A94" s="438"/>
      <c r="C94" s="440"/>
      <c r="D94" s="311"/>
      <c r="E94" s="440"/>
      <c r="F94" s="440"/>
      <c r="G94" s="441"/>
      <c r="H94" s="440"/>
      <c r="I94" s="440"/>
      <c r="J94" s="311"/>
      <c r="K94" s="440"/>
      <c r="L94" s="441">
        <f t="shared" si="128"/>
        <v>79.632000000000005</v>
      </c>
      <c r="M94" s="440"/>
      <c r="N94" s="440"/>
      <c r="O94" s="311"/>
      <c r="P94" s="440"/>
      <c r="Q94" s="441">
        <f t="shared" si="129"/>
        <v>0</v>
      </c>
      <c r="R94" s="440"/>
      <c r="S94" s="440"/>
      <c r="T94" s="311"/>
      <c r="U94" s="440"/>
      <c r="V94" s="441">
        <f t="shared" si="130"/>
        <v>0</v>
      </c>
      <c r="W94" s="440"/>
      <c r="X94" s="440"/>
      <c r="Y94" s="440"/>
      <c r="Z94" s="440"/>
      <c r="AA94" s="441">
        <f t="shared" si="131"/>
        <v>0</v>
      </c>
      <c r="AB94" s="440"/>
      <c r="AC94" s="440"/>
      <c r="AD94" s="440"/>
      <c r="AE94" s="440"/>
      <c r="AF94" s="441"/>
      <c r="AG94" s="440"/>
      <c r="AH94" s="440"/>
      <c r="AI94" s="311"/>
      <c r="AJ94" s="440"/>
      <c r="AK94" s="441"/>
      <c r="AL94" s="440"/>
      <c r="AM94" s="440"/>
      <c r="AN94" s="440"/>
      <c r="AO94" s="440"/>
      <c r="AP94" s="443"/>
      <c r="AQ94" s="440"/>
      <c r="AR94" s="440"/>
      <c r="AS94" s="440"/>
    </row>
    <row r="95" spans="1:45" s="439" customFormat="1" ht="15.75" x14ac:dyDescent="0.25">
      <c r="A95" s="438"/>
      <c r="C95" s="440"/>
      <c r="D95" s="440"/>
      <c r="E95" s="440"/>
      <c r="F95" s="440"/>
      <c r="G95" s="443"/>
      <c r="H95" s="440"/>
      <c r="I95" s="440"/>
      <c r="J95" s="440"/>
      <c r="K95" s="440"/>
      <c r="L95" s="440">
        <f>+L64*0.8</f>
        <v>0</v>
      </c>
      <c r="M95" s="440"/>
      <c r="N95" s="440"/>
      <c r="O95" s="440"/>
      <c r="P95" s="440"/>
      <c r="Q95" s="440"/>
      <c r="R95" s="440"/>
      <c r="S95" s="440"/>
      <c r="T95" s="440"/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3"/>
      <c r="AG95" s="440"/>
      <c r="AH95" s="440"/>
      <c r="AI95" s="440"/>
      <c r="AJ95" s="440"/>
      <c r="AK95" s="440">
        <f>+AK64*0.8</f>
        <v>0</v>
      </c>
      <c r="AL95" s="440"/>
      <c r="AM95" s="440"/>
      <c r="AN95" s="440"/>
      <c r="AO95" s="440"/>
      <c r="AP95" s="443"/>
      <c r="AQ95" s="440"/>
      <c r="AR95" s="440"/>
      <c r="AS95" s="440"/>
    </row>
    <row r="96" spans="1:45" ht="21" x14ac:dyDescent="0.25">
      <c r="D96" s="459" t="s">
        <v>423</v>
      </c>
      <c r="E96" s="460"/>
      <c r="F96" s="460"/>
      <c r="G96" s="460"/>
      <c r="H96" s="461"/>
      <c r="I96" s="459" t="s">
        <v>424</v>
      </c>
      <c r="J96" s="460"/>
      <c r="K96" s="460"/>
      <c r="L96" s="460"/>
      <c r="M96" s="461"/>
      <c r="N96" s="459" t="s">
        <v>425</v>
      </c>
      <c r="O96" s="460"/>
      <c r="P96" s="460"/>
      <c r="Q96" s="460"/>
      <c r="R96" s="461"/>
      <c r="S96" s="459" t="s">
        <v>426</v>
      </c>
      <c r="T96" s="460"/>
      <c r="U96" s="460"/>
      <c r="V96" s="460"/>
      <c r="W96" s="461"/>
      <c r="X96" s="459"/>
      <c r="Y96" s="460"/>
      <c r="Z96" s="460"/>
      <c r="AA96" s="460"/>
      <c r="AB96" s="461"/>
      <c r="AC96" s="459"/>
      <c r="AD96" s="460"/>
      <c r="AE96" s="460"/>
      <c r="AF96" s="460"/>
      <c r="AG96" s="461"/>
      <c r="AH96" s="459" t="s">
        <v>381</v>
      </c>
      <c r="AI96" s="460"/>
      <c r="AJ96" s="460"/>
      <c r="AK96" s="460"/>
      <c r="AL96" s="461"/>
    </row>
    <row r="97" spans="12:37" ht="18.75" x14ac:dyDescent="0.25">
      <c r="L97" s="362"/>
      <c r="Q97" s="362">
        <v>14321.1</v>
      </c>
      <c r="V97" s="445">
        <f>+V64*0.8</f>
        <v>0</v>
      </c>
      <c r="AF97" s="361">
        <f>+AF64*0.8</f>
        <v>0</v>
      </c>
      <c r="AK97" s="446">
        <f>+AK66*0.8</f>
        <v>0</v>
      </c>
    </row>
    <row r="98" spans="12:37" x14ac:dyDescent="0.25">
      <c r="AF98" s="361">
        <f>+AF67*0.8</f>
        <v>0</v>
      </c>
    </row>
  </sheetData>
  <mergeCells count="39">
    <mergeCell ref="A1:AQ1"/>
    <mergeCell ref="A2:AQ2"/>
    <mergeCell ref="A3:AQ3"/>
    <mergeCell ref="A4:AQ4"/>
    <mergeCell ref="A5:AP5"/>
    <mergeCell ref="AG6:AK6"/>
    <mergeCell ref="AL6:AP6"/>
    <mergeCell ref="AQ6:AQ7"/>
    <mergeCell ref="AG7:AK7"/>
    <mergeCell ref="AL7:AP7"/>
    <mergeCell ref="W7:AA7"/>
    <mergeCell ref="AB7:AF7"/>
    <mergeCell ref="R6:V6"/>
    <mergeCell ref="W6:AA6"/>
    <mergeCell ref="AB6:AF6"/>
    <mergeCell ref="A51:B51"/>
    <mergeCell ref="C7:G7"/>
    <mergeCell ref="H7:L7"/>
    <mergeCell ref="M7:Q7"/>
    <mergeCell ref="R7:V7"/>
    <mergeCell ref="A6:A7"/>
    <mergeCell ref="B6:B7"/>
    <mergeCell ref="C6:G6"/>
    <mergeCell ref="H6:L6"/>
    <mergeCell ref="M6:Q6"/>
    <mergeCell ref="A18:B18"/>
    <mergeCell ref="A29:B29"/>
    <mergeCell ref="A30:B30"/>
    <mergeCell ref="A40:B40"/>
    <mergeCell ref="A41:B41"/>
    <mergeCell ref="A62:B62"/>
    <mergeCell ref="A80:AQ80"/>
    <mergeCell ref="D96:H96"/>
    <mergeCell ref="I96:M96"/>
    <mergeCell ref="N96:R96"/>
    <mergeCell ref="S96:W96"/>
    <mergeCell ref="X96:AB96"/>
    <mergeCell ref="AC96:AG96"/>
    <mergeCell ref="AH96:AL96"/>
  </mergeCells>
  <conditionalFormatting sqref="C9:AS17">
    <cfRule type="cellIs" dxfId="150" priority="7" operator="lessThan">
      <formula>0</formula>
    </cfRule>
  </conditionalFormatting>
  <conditionalFormatting sqref="C20:AS28">
    <cfRule type="cellIs" dxfId="149" priority="5" operator="lessThan">
      <formula>0</formula>
    </cfRule>
  </conditionalFormatting>
  <conditionalFormatting sqref="C30:AS39">
    <cfRule type="cellIs" dxfId="148" priority="4" operator="lessThan">
      <formula>0</formula>
    </cfRule>
  </conditionalFormatting>
  <conditionalFormatting sqref="C41:AS50">
    <cfRule type="cellIs" dxfId="147" priority="3" operator="lessThan">
      <formula>0</formula>
    </cfRule>
  </conditionalFormatting>
  <conditionalFormatting sqref="C53:AS61">
    <cfRule type="cellIs" dxfId="146" priority="2" operator="lessThan">
      <formula>0</formula>
    </cfRule>
  </conditionalFormatting>
  <conditionalFormatting sqref="E64:G75">
    <cfRule type="cellIs" dxfId="145" priority="10" operator="lessThan">
      <formula>0</formula>
    </cfRule>
  </conditionalFormatting>
  <conditionalFormatting sqref="J64:L75">
    <cfRule type="cellIs" dxfId="144" priority="12" operator="lessThan">
      <formula>0</formula>
    </cfRule>
  </conditionalFormatting>
  <conditionalFormatting sqref="O64:O75">
    <cfRule type="cellIs" dxfId="143" priority="11" operator="lessThan">
      <formula>0</formula>
    </cfRule>
  </conditionalFormatting>
  <conditionalFormatting sqref="P67">
    <cfRule type="cellIs" dxfId="142" priority="17" operator="lessThan">
      <formula>0</formula>
    </cfRule>
  </conditionalFormatting>
  <conditionalFormatting sqref="Q64:Q75">
    <cfRule type="cellIs" dxfId="141" priority="13" operator="lessThan">
      <formula>0</formula>
    </cfRule>
  </conditionalFormatting>
  <conditionalFormatting sqref="S64">
    <cfRule type="cellIs" dxfId="140" priority="18" operator="lessThan">
      <formula>0</formula>
    </cfRule>
  </conditionalFormatting>
  <conditionalFormatting sqref="T64:V75">
    <cfRule type="cellIs" dxfId="139" priority="9" operator="lessThan">
      <formula>0</formula>
    </cfRule>
  </conditionalFormatting>
  <conditionalFormatting sqref="Y64:AA75">
    <cfRule type="cellIs" dxfId="138" priority="8" operator="lessThan">
      <formula>0</formula>
    </cfRule>
  </conditionalFormatting>
  <conditionalFormatting sqref="AD63:AD75">
    <cfRule type="cellIs" dxfId="137" priority="6" operator="lessThan">
      <formula>0</formula>
    </cfRule>
  </conditionalFormatting>
  <conditionalFormatting sqref="AE64:AE75">
    <cfRule type="cellIs" dxfId="136" priority="16" operator="lessThan">
      <formula>0</formula>
    </cfRule>
  </conditionalFormatting>
  <conditionalFormatting sqref="AF63:AF75">
    <cfRule type="cellIs" dxfId="135" priority="1" operator="lessThan">
      <formula>0</formula>
    </cfRule>
  </conditionalFormatting>
  <conditionalFormatting sqref="AI64:AP75">
    <cfRule type="cellIs" dxfId="134" priority="15" operator="lessThan">
      <formula>0</formula>
    </cfRule>
  </conditionalFormatting>
  <conditionalFormatting sqref="AU1:AV1048576">
    <cfRule type="cellIs" dxfId="133" priority="14" operator="lessThan">
      <formula>0</formula>
    </cfRule>
  </conditionalFormatting>
  <printOptions horizontalCentered="1" verticalCentered="1"/>
  <pageMargins left="0.11811023622047245" right="0.11811023622047245" top="0.39370078740157483" bottom="0.39370078740157483" header="0.31496062992125984" footer="0.31496062992125984"/>
  <pageSetup paperSize="8" scale="28" orientation="landscape" r:id="rId1"/>
  <colBreaks count="1" manualBreakCount="1">
    <brk id="4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94" workbookViewId="0">
      <selection activeCell="F68" sqref="F68"/>
    </sheetView>
  </sheetViews>
  <sheetFormatPr defaultRowHeight="15" x14ac:dyDescent="0.25"/>
  <cols>
    <col min="2" max="2" width="7.42578125" bestFit="1" customWidth="1"/>
    <col min="3" max="3" width="34.140625" customWidth="1"/>
    <col min="4" max="4" width="18.5703125" customWidth="1"/>
    <col min="5" max="5" width="59.5703125" customWidth="1"/>
    <col min="6" max="6" width="27.28515625" customWidth="1"/>
    <col min="7" max="7" width="32.7109375" customWidth="1"/>
  </cols>
  <sheetData>
    <row r="1" spans="1:7" x14ac:dyDescent="0.25">
      <c r="E1" s="304" t="s">
        <v>326</v>
      </c>
    </row>
    <row r="2" spans="1:7" x14ac:dyDescent="0.25">
      <c r="A2" s="542"/>
      <c r="B2" s="543"/>
      <c r="C2" s="302"/>
      <c r="D2" s="302"/>
      <c r="E2" s="302"/>
      <c r="F2" s="302"/>
      <c r="G2" s="302"/>
    </row>
    <row r="3" spans="1:7" ht="15.75" x14ac:dyDescent="0.25">
      <c r="A3" s="544" t="s">
        <v>221</v>
      </c>
      <c r="B3" s="544"/>
      <c r="C3" s="303" t="s">
        <v>222</v>
      </c>
      <c r="D3" s="300" t="s">
        <v>223</v>
      </c>
      <c r="E3" s="300" t="s">
        <v>224</v>
      </c>
      <c r="F3" s="300" t="s">
        <v>314</v>
      </c>
      <c r="G3" s="300" t="s">
        <v>17</v>
      </c>
    </row>
    <row r="4" spans="1:7" ht="106.5" customHeight="1" x14ac:dyDescent="0.25">
      <c r="A4" s="541" t="s">
        <v>225</v>
      </c>
      <c r="B4" s="541"/>
      <c r="C4" s="301" t="s">
        <v>226</v>
      </c>
      <c r="D4" s="301">
        <f>20+30+10</f>
        <v>60</v>
      </c>
      <c r="E4" s="300" t="s">
        <v>329</v>
      </c>
      <c r="F4" s="302">
        <v>82</v>
      </c>
      <c r="G4" s="302"/>
    </row>
    <row r="5" spans="1:7" ht="15" customHeight="1" x14ac:dyDescent="0.25">
      <c r="A5" s="541"/>
      <c r="B5" s="541"/>
      <c r="C5" s="301" t="s">
        <v>228</v>
      </c>
      <c r="D5" s="302">
        <v>9</v>
      </c>
      <c r="E5" s="305" t="s">
        <v>330</v>
      </c>
      <c r="F5" s="302">
        <v>4</v>
      </c>
      <c r="G5" s="302"/>
    </row>
    <row r="6" spans="1:7" ht="15" customHeight="1" x14ac:dyDescent="0.25">
      <c r="A6" s="541"/>
      <c r="B6" s="541"/>
      <c r="C6" s="301" t="s">
        <v>229</v>
      </c>
      <c r="D6" s="301">
        <v>7</v>
      </c>
      <c r="E6" s="305">
        <v>12613635138</v>
      </c>
      <c r="F6" s="302">
        <v>5</v>
      </c>
      <c r="G6" s="302"/>
    </row>
    <row r="7" spans="1:7" ht="15" customHeight="1" x14ac:dyDescent="0.25">
      <c r="A7" s="541"/>
      <c r="B7" s="541"/>
      <c r="C7" s="301" t="s">
        <v>230</v>
      </c>
      <c r="D7" s="302"/>
      <c r="E7" s="302"/>
      <c r="F7" s="302"/>
      <c r="G7" s="302"/>
    </row>
    <row r="8" spans="1:7" ht="15" customHeight="1" x14ac:dyDescent="0.25">
      <c r="A8" s="541"/>
      <c r="B8" s="541"/>
      <c r="C8" s="301" t="s">
        <v>231</v>
      </c>
      <c r="D8" s="302">
        <v>2</v>
      </c>
      <c r="E8" s="302" t="s">
        <v>331</v>
      </c>
      <c r="F8" s="302">
        <v>1</v>
      </c>
      <c r="G8" s="302"/>
    </row>
    <row r="9" spans="1:7" ht="15" customHeight="1" x14ac:dyDescent="0.25">
      <c r="A9" s="541"/>
      <c r="B9" s="541"/>
      <c r="C9" s="301" t="s">
        <v>233</v>
      </c>
      <c r="D9" s="302">
        <v>2</v>
      </c>
      <c r="E9" s="302" t="s">
        <v>333</v>
      </c>
      <c r="F9" s="302">
        <v>2</v>
      </c>
      <c r="G9" s="302"/>
    </row>
    <row r="10" spans="1:7" ht="15" customHeight="1" x14ac:dyDescent="0.25">
      <c r="A10" s="541"/>
      <c r="B10" s="541"/>
      <c r="C10" s="301" t="s">
        <v>234</v>
      </c>
      <c r="D10" s="302"/>
      <c r="E10" s="302"/>
      <c r="F10" s="302"/>
      <c r="G10" s="302"/>
    </row>
    <row r="11" spans="1:7" ht="15" customHeight="1" x14ac:dyDescent="0.25">
      <c r="A11" s="541"/>
      <c r="B11" s="541"/>
      <c r="C11" s="301" t="s">
        <v>235</v>
      </c>
      <c r="D11" s="302"/>
      <c r="E11" s="302"/>
      <c r="F11" s="302"/>
      <c r="G11" s="302"/>
    </row>
    <row r="12" spans="1:7" ht="15" customHeight="1" x14ac:dyDescent="0.25">
      <c r="A12" s="541"/>
      <c r="B12" s="541"/>
      <c r="C12" s="301" t="s">
        <v>236</v>
      </c>
      <c r="D12" s="302"/>
      <c r="E12" s="302"/>
      <c r="F12" s="302"/>
      <c r="G12" s="302"/>
    </row>
    <row r="13" spans="1:7" ht="15" customHeight="1" x14ac:dyDescent="0.25">
      <c r="A13" s="541" t="s">
        <v>54</v>
      </c>
      <c r="B13" s="541"/>
      <c r="C13" s="301" t="s">
        <v>237</v>
      </c>
      <c r="D13" s="302"/>
      <c r="E13" s="302"/>
      <c r="F13" s="302"/>
      <c r="G13" s="302"/>
    </row>
    <row r="14" spans="1:7" ht="15" customHeight="1" x14ac:dyDescent="0.25">
      <c r="A14" s="541"/>
      <c r="B14" s="541"/>
      <c r="C14" s="301" t="s">
        <v>238</v>
      </c>
      <c r="D14" s="302"/>
      <c r="E14" s="302"/>
      <c r="F14" s="302"/>
      <c r="G14" s="302"/>
    </row>
    <row r="15" spans="1:7" ht="15" customHeight="1" x14ac:dyDescent="0.25">
      <c r="A15" s="541"/>
      <c r="B15" s="541"/>
      <c r="C15" s="301" t="s">
        <v>239</v>
      </c>
      <c r="D15" s="302"/>
      <c r="E15" s="302"/>
      <c r="F15" s="302"/>
      <c r="G15" s="302"/>
    </row>
    <row r="16" spans="1:7" ht="15" customHeight="1" x14ac:dyDescent="0.25">
      <c r="A16" s="541"/>
      <c r="B16" s="541"/>
      <c r="C16" s="301" t="s">
        <v>240</v>
      </c>
      <c r="D16" s="302"/>
      <c r="E16" s="302"/>
      <c r="F16" s="302"/>
      <c r="G16" s="302"/>
    </row>
    <row r="17" spans="1:7" ht="15" customHeight="1" x14ac:dyDescent="0.25">
      <c r="A17" s="541"/>
      <c r="B17" s="541"/>
      <c r="C17" s="301" t="s">
        <v>241</v>
      </c>
      <c r="D17" s="302"/>
      <c r="E17" s="302"/>
      <c r="F17" s="302"/>
      <c r="G17" s="302"/>
    </row>
    <row r="18" spans="1:7" ht="15" customHeight="1" x14ac:dyDescent="0.25">
      <c r="A18" s="541"/>
      <c r="B18" s="541"/>
      <c r="C18" s="301" t="s">
        <v>242</v>
      </c>
      <c r="D18" s="302"/>
      <c r="E18" s="302"/>
      <c r="F18" s="302"/>
      <c r="G18" s="302"/>
    </row>
    <row r="19" spans="1:7" ht="15" customHeight="1" x14ac:dyDescent="0.25">
      <c r="A19" s="541"/>
      <c r="B19" s="541"/>
      <c r="C19" s="301" t="s">
        <v>243</v>
      </c>
      <c r="D19" s="302"/>
      <c r="E19" s="302"/>
      <c r="F19" s="302"/>
      <c r="G19" s="302"/>
    </row>
    <row r="20" spans="1:7" ht="15" customHeight="1" x14ac:dyDescent="0.25">
      <c r="A20" s="541"/>
      <c r="B20" s="541"/>
      <c r="C20" s="301" t="s">
        <v>244</v>
      </c>
      <c r="D20" s="301"/>
      <c r="E20" s="301"/>
      <c r="F20" s="301"/>
      <c r="G20" s="301"/>
    </row>
    <row r="21" spans="1:7" ht="15" customHeight="1" x14ac:dyDescent="0.25">
      <c r="A21" s="541"/>
      <c r="B21" s="541"/>
      <c r="C21" s="301" t="s">
        <v>245</v>
      </c>
      <c r="D21" s="302"/>
      <c r="E21" s="302"/>
      <c r="F21" s="302"/>
      <c r="G21" s="302"/>
    </row>
    <row r="22" spans="1:7" ht="15" customHeight="1" x14ac:dyDescent="0.25">
      <c r="A22" s="541"/>
      <c r="B22" s="541"/>
      <c r="C22" s="301" t="s">
        <v>246</v>
      </c>
      <c r="D22" s="302"/>
      <c r="E22" s="302"/>
      <c r="F22" s="302"/>
      <c r="G22" s="302"/>
    </row>
    <row r="23" spans="1:7" ht="15" customHeight="1" x14ac:dyDescent="0.25">
      <c r="A23" s="541"/>
      <c r="B23" s="541"/>
      <c r="C23" s="301" t="s">
        <v>247</v>
      </c>
      <c r="D23" s="302"/>
      <c r="E23" s="304"/>
      <c r="F23" s="302"/>
      <c r="G23" s="302"/>
    </row>
    <row r="24" spans="1:7" ht="15" customHeight="1" x14ac:dyDescent="0.25">
      <c r="A24" s="541"/>
      <c r="B24" s="541"/>
      <c r="C24" s="301" t="s">
        <v>248</v>
      </c>
      <c r="D24" s="302"/>
      <c r="E24" s="302"/>
      <c r="F24" s="302"/>
      <c r="G24" s="302"/>
    </row>
    <row r="25" spans="1:7" ht="15" customHeight="1" x14ac:dyDescent="0.25">
      <c r="A25" s="541"/>
      <c r="B25" s="541"/>
      <c r="C25" s="301" t="s">
        <v>249</v>
      </c>
      <c r="D25" s="302"/>
      <c r="E25" s="302"/>
      <c r="F25" s="302"/>
      <c r="G25" s="302"/>
    </row>
    <row r="26" spans="1:7" ht="15" customHeight="1" x14ac:dyDescent="0.25">
      <c r="A26" s="541"/>
      <c r="B26" s="541"/>
      <c r="C26" s="301" t="s">
        <v>250</v>
      </c>
      <c r="D26" s="302"/>
      <c r="E26" s="302"/>
      <c r="F26" s="302"/>
      <c r="G26" s="302"/>
    </row>
    <row r="27" spans="1:7" ht="15" customHeight="1" x14ac:dyDescent="0.25">
      <c r="A27" s="541"/>
      <c r="B27" s="541"/>
      <c r="C27" s="301" t="s">
        <v>251</v>
      </c>
      <c r="D27" s="302"/>
      <c r="E27" s="302"/>
      <c r="F27" s="302"/>
      <c r="G27" s="302"/>
    </row>
    <row r="28" spans="1:7" ht="15" customHeight="1" x14ac:dyDescent="0.25">
      <c r="A28" s="541"/>
      <c r="B28" s="541"/>
      <c r="C28" s="301" t="s">
        <v>252</v>
      </c>
      <c r="D28" s="302"/>
      <c r="E28" s="302"/>
      <c r="F28" s="302"/>
      <c r="G28" s="302"/>
    </row>
    <row r="29" spans="1:7" ht="15" customHeight="1" x14ac:dyDescent="0.25">
      <c r="A29" s="541"/>
      <c r="B29" s="541"/>
      <c r="C29" s="301" t="s">
        <v>253</v>
      </c>
      <c r="D29" s="302"/>
      <c r="E29" s="302"/>
      <c r="F29" s="302"/>
      <c r="G29" s="302"/>
    </row>
    <row r="30" spans="1:7" ht="15" customHeight="1" x14ac:dyDescent="0.25">
      <c r="A30" s="541"/>
      <c r="B30" s="541"/>
      <c r="C30" s="301" t="s">
        <v>254</v>
      </c>
      <c r="D30" s="302"/>
      <c r="E30" s="302"/>
      <c r="F30" s="302"/>
      <c r="G30" s="302"/>
    </row>
    <row r="31" spans="1:7" ht="15" customHeight="1" x14ac:dyDescent="0.25">
      <c r="A31" s="541"/>
      <c r="B31" s="541"/>
      <c r="C31" s="301" t="s">
        <v>255</v>
      </c>
      <c r="D31" s="302"/>
      <c r="E31" s="302"/>
      <c r="F31" s="302"/>
      <c r="G31" s="302"/>
    </row>
    <row r="32" spans="1:7" ht="15" customHeight="1" x14ac:dyDescent="0.25">
      <c r="A32" s="541"/>
      <c r="B32" s="541"/>
      <c r="C32" s="301" t="s">
        <v>256</v>
      </c>
      <c r="D32" s="302"/>
      <c r="E32" s="302"/>
      <c r="F32" s="302"/>
      <c r="G32" s="302"/>
    </row>
    <row r="33" spans="1:7" ht="15" customHeight="1" x14ac:dyDescent="0.25">
      <c r="A33" s="541"/>
      <c r="B33" s="541"/>
      <c r="C33" s="301" t="s">
        <v>257</v>
      </c>
      <c r="D33" s="302"/>
      <c r="E33" s="302"/>
      <c r="F33" s="302"/>
      <c r="G33" s="302"/>
    </row>
    <row r="34" spans="1:7" ht="15" customHeight="1" x14ac:dyDescent="0.25">
      <c r="A34" s="541"/>
      <c r="B34" s="541"/>
      <c r="C34" s="301" t="s">
        <v>258</v>
      </c>
      <c r="D34" s="302"/>
      <c r="E34" s="302"/>
      <c r="F34" s="302"/>
      <c r="G34" s="302"/>
    </row>
    <row r="35" spans="1:7" ht="15" customHeight="1" x14ac:dyDescent="0.25">
      <c r="A35" s="541"/>
      <c r="B35" s="541"/>
      <c r="C35" s="301" t="s">
        <v>259</v>
      </c>
      <c r="D35" s="302"/>
      <c r="E35" s="302"/>
      <c r="F35" s="302"/>
      <c r="G35" s="302"/>
    </row>
    <row r="36" spans="1:7" ht="15" customHeight="1" x14ac:dyDescent="0.25">
      <c r="A36" s="541"/>
      <c r="B36" s="541"/>
      <c r="C36" s="301" t="s">
        <v>260</v>
      </c>
      <c r="D36" s="302"/>
      <c r="E36" s="302"/>
      <c r="F36" s="302"/>
      <c r="G36" s="302"/>
    </row>
    <row r="37" spans="1:7" ht="15" customHeight="1" x14ac:dyDescent="0.25">
      <c r="A37" s="541"/>
      <c r="B37" s="541"/>
      <c r="C37" s="301" t="s">
        <v>261</v>
      </c>
      <c r="D37" s="302"/>
      <c r="E37" s="302"/>
      <c r="F37" s="302"/>
      <c r="G37" s="302"/>
    </row>
    <row r="38" spans="1:7" ht="15" customHeight="1" x14ac:dyDescent="0.25">
      <c r="A38" s="541"/>
      <c r="B38" s="541"/>
      <c r="C38" s="301" t="s">
        <v>262</v>
      </c>
      <c r="D38" s="302">
        <v>3</v>
      </c>
      <c r="E38" s="302"/>
      <c r="F38" s="302"/>
      <c r="G38" s="302"/>
    </row>
    <row r="39" spans="1:7" ht="15" customHeight="1" x14ac:dyDescent="0.25">
      <c r="A39" s="541"/>
      <c r="B39" s="541"/>
      <c r="C39" s="301" t="s">
        <v>263</v>
      </c>
      <c r="D39" s="302"/>
      <c r="E39" s="302"/>
      <c r="F39" s="302"/>
      <c r="G39" s="302"/>
    </row>
    <row r="40" spans="1:7" ht="15" customHeight="1" x14ac:dyDescent="0.25">
      <c r="A40" s="541"/>
      <c r="B40" s="541"/>
      <c r="C40" s="301" t="s">
        <v>264</v>
      </c>
      <c r="D40" s="302"/>
      <c r="E40" s="302"/>
      <c r="F40" s="302"/>
      <c r="G40" s="302"/>
    </row>
    <row r="41" spans="1:7" ht="15" customHeight="1" x14ac:dyDescent="0.25">
      <c r="A41" s="541"/>
      <c r="B41" s="541"/>
      <c r="C41" s="301" t="s">
        <v>265</v>
      </c>
      <c r="D41" s="302"/>
      <c r="E41" s="302"/>
      <c r="F41" s="302"/>
      <c r="G41" s="302"/>
    </row>
    <row r="42" spans="1:7" ht="15" customHeight="1" x14ac:dyDescent="0.25">
      <c r="A42" s="541"/>
      <c r="B42" s="541"/>
      <c r="C42" s="301" t="s">
        <v>266</v>
      </c>
      <c r="D42" s="302"/>
      <c r="E42" s="302"/>
      <c r="F42" s="302"/>
      <c r="G42" s="302"/>
    </row>
    <row r="43" spans="1:7" ht="15" customHeight="1" x14ac:dyDescent="0.25">
      <c r="A43" s="541"/>
      <c r="B43" s="541"/>
      <c r="C43" s="301" t="s">
        <v>267</v>
      </c>
      <c r="D43" s="302"/>
      <c r="E43" s="302"/>
      <c r="F43" s="302"/>
      <c r="G43" s="302"/>
    </row>
    <row r="44" spans="1:7" ht="15" customHeight="1" x14ac:dyDescent="0.25">
      <c r="A44" s="541"/>
      <c r="B44" s="541"/>
      <c r="C44" s="301" t="s">
        <v>268</v>
      </c>
      <c r="D44" s="302"/>
      <c r="E44" s="302"/>
      <c r="F44" s="302"/>
      <c r="G44" s="302"/>
    </row>
    <row r="45" spans="1:7" ht="15" customHeight="1" x14ac:dyDescent="0.25">
      <c r="A45" s="541"/>
      <c r="B45" s="541"/>
      <c r="C45" s="301" t="s">
        <v>269</v>
      </c>
      <c r="D45" s="302"/>
      <c r="E45" s="302"/>
      <c r="F45" s="302"/>
      <c r="G45" s="302"/>
    </row>
    <row r="46" spans="1:7" ht="15" customHeight="1" x14ac:dyDescent="0.25">
      <c r="A46" s="541"/>
      <c r="B46" s="541"/>
      <c r="C46" s="301" t="s">
        <v>270</v>
      </c>
      <c r="D46" s="302"/>
      <c r="E46" s="302"/>
      <c r="F46" s="302"/>
      <c r="G46" s="302"/>
    </row>
    <row r="47" spans="1:7" ht="15" customHeight="1" x14ac:dyDescent="0.25">
      <c r="A47" s="541"/>
      <c r="B47" s="541"/>
      <c r="C47" s="301" t="s">
        <v>271</v>
      </c>
      <c r="D47" s="302"/>
      <c r="E47" s="302"/>
      <c r="F47" s="302"/>
      <c r="G47" s="302"/>
    </row>
    <row r="48" spans="1:7" ht="15" customHeight="1" x14ac:dyDescent="0.25">
      <c r="A48" s="541"/>
      <c r="B48" s="541"/>
      <c r="C48" s="301" t="s">
        <v>272</v>
      </c>
      <c r="D48" s="302"/>
      <c r="E48" s="302"/>
      <c r="F48" s="302"/>
      <c r="G48" s="302"/>
    </row>
    <row r="49" spans="1:7" ht="15" customHeight="1" x14ac:dyDescent="0.25">
      <c r="A49" s="541"/>
      <c r="B49" s="541"/>
      <c r="C49" s="301" t="s">
        <v>273</v>
      </c>
      <c r="D49" s="302"/>
      <c r="E49" s="302"/>
      <c r="F49" s="302"/>
      <c r="G49" s="302"/>
    </row>
    <row r="50" spans="1:7" ht="15" customHeight="1" x14ac:dyDescent="0.25">
      <c r="A50" s="541"/>
      <c r="B50" s="541"/>
      <c r="C50" s="301" t="s">
        <v>274</v>
      </c>
      <c r="D50" s="302"/>
      <c r="E50" s="302"/>
      <c r="F50" s="302"/>
      <c r="G50" s="302"/>
    </row>
    <row r="51" spans="1:7" ht="15" customHeight="1" x14ac:dyDescent="0.25">
      <c r="A51" s="541"/>
      <c r="B51" s="541"/>
      <c r="C51" s="301" t="s">
        <v>275</v>
      </c>
      <c r="D51" s="302"/>
      <c r="E51" s="302"/>
      <c r="F51" s="302"/>
      <c r="G51" s="302"/>
    </row>
    <row r="52" spans="1:7" ht="15" customHeight="1" x14ac:dyDescent="0.25">
      <c r="A52" s="541"/>
      <c r="B52" s="541"/>
      <c r="C52" s="301" t="s">
        <v>276</v>
      </c>
      <c r="D52" s="302"/>
      <c r="E52" s="302"/>
      <c r="F52" s="302"/>
      <c r="G52" s="302"/>
    </row>
    <row r="53" spans="1:7" ht="15" customHeight="1" x14ac:dyDescent="0.25">
      <c r="A53" s="541"/>
      <c r="B53" s="541"/>
      <c r="C53" s="301" t="s">
        <v>277</v>
      </c>
      <c r="D53" s="302"/>
      <c r="E53" s="302"/>
      <c r="F53" s="302"/>
      <c r="G53" s="302"/>
    </row>
    <row r="54" spans="1:7" ht="15" customHeight="1" x14ac:dyDescent="0.25">
      <c r="A54" s="541" t="s">
        <v>278</v>
      </c>
      <c r="B54" s="541"/>
      <c r="C54" s="301" t="s">
        <v>226</v>
      </c>
      <c r="D54" s="302"/>
      <c r="E54" s="302"/>
      <c r="F54" s="302"/>
      <c r="G54" s="302"/>
    </row>
    <row r="55" spans="1:7" ht="15" customHeight="1" x14ac:dyDescent="0.25">
      <c r="A55" s="541"/>
      <c r="B55" s="541"/>
      <c r="C55" s="301" t="s">
        <v>228</v>
      </c>
      <c r="D55" s="302"/>
      <c r="E55" s="302"/>
      <c r="F55" s="302"/>
      <c r="G55" s="302"/>
    </row>
    <row r="56" spans="1:7" ht="15" customHeight="1" x14ac:dyDescent="0.25">
      <c r="A56" s="541"/>
      <c r="B56" s="541"/>
      <c r="C56" s="301" t="s">
        <v>229</v>
      </c>
      <c r="D56" s="302"/>
      <c r="E56" s="302"/>
      <c r="F56" s="302"/>
      <c r="G56" s="302"/>
    </row>
    <row r="57" spans="1:7" ht="15" customHeight="1" x14ac:dyDescent="0.25">
      <c r="A57" s="541"/>
      <c r="B57" s="541"/>
      <c r="C57" s="301" t="s">
        <v>230</v>
      </c>
      <c r="D57" s="302"/>
      <c r="E57" s="302"/>
      <c r="F57" s="302"/>
      <c r="G57" s="302"/>
    </row>
    <row r="58" spans="1:7" ht="15" customHeight="1" x14ac:dyDescent="0.25">
      <c r="A58" s="541"/>
      <c r="B58" s="541"/>
      <c r="C58" s="301" t="s">
        <v>231</v>
      </c>
      <c r="D58" s="302"/>
      <c r="E58" s="302"/>
      <c r="F58" s="302"/>
      <c r="G58" s="302"/>
    </row>
    <row r="59" spans="1:7" ht="15" customHeight="1" x14ac:dyDescent="0.25">
      <c r="A59" s="541"/>
      <c r="B59" s="541"/>
      <c r="C59" s="301" t="s">
        <v>233</v>
      </c>
      <c r="D59" s="302"/>
      <c r="E59" s="302"/>
      <c r="F59" s="302"/>
      <c r="G59" s="302"/>
    </row>
    <row r="60" spans="1:7" ht="15" customHeight="1" x14ac:dyDescent="0.25">
      <c r="A60" s="541"/>
      <c r="B60" s="541"/>
      <c r="C60" s="301" t="s">
        <v>234</v>
      </c>
      <c r="D60" s="302"/>
      <c r="E60" s="302"/>
      <c r="F60" s="302"/>
      <c r="G60" s="302"/>
    </row>
    <row r="61" spans="1:7" ht="15" customHeight="1" x14ac:dyDescent="0.25">
      <c r="A61" s="541"/>
      <c r="B61" s="541"/>
      <c r="C61" s="301" t="s">
        <v>235</v>
      </c>
      <c r="D61" s="302"/>
      <c r="E61" s="302"/>
      <c r="F61" s="302"/>
      <c r="G61" s="302"/>
    </row>
    <row r="62" spans="1:7" ht="15" customHeight="1" x14ac:dyDescent="0.25">
      <c r="A62" s="541"/>
      <c r="B62" s="541"/>
      <c r="C62" s="301" t="s">
        <v>236</v>
      </c>
      <c r="D62" s="302"/>
      <c r="E62" s="302"/>
      <c r="F62" s="302"/>
      <c r="G62" s="302"/>
    </row>
    <row r="63" spans="1:7" ht="15" customHeight="1" x14ac:dyDescent="0.25">
      <c r="A63" s="541" t="s">
        <v>279</v>
      </c>
      <c r="B63" s="541"/>
      <c r="C63" s="301" t="s">
        <v>280</v>
      </c>
      <c r="D63" s="301"/>
      <c r="E63" s="302"/>
      <c r="F63" s="302"/>
      <c r="G63" s="302"/>
    </row>
    <row r="64" spans="1:7" ht="15" customHeight="1" x14ac:dyDescent="0.25">
      <c r="A64" s="541"/>
      <c r="B64" s="541"/>
      <c r="C64" s="301" t="s">
        <v>281</v>
      </c>
      <c r="D64" s="301">
        <v>3</v>
      </c>
      <c r="E64" s="302" t="s">
        <v>336</v>
      </c>
      <c r="F64" s="302">
        <v>3</v>
      </c>
      <c r="G64" s="305"/>
    </row>
    <row r="65" spans="1:7" ht="15" customHeight="1" x14ac:dyDescent="0.25">
      <c r="A65" s="541"/>
      <c r="B65" s="541"/>
      <c r="C65" s="301" t="s">
        <v>283</v>
      </c>
      <c r="D65" s="301">
        <v>2</v>
      </c>
      <c r="E65" s="302" t="s">
        <v>337</v>
      </c>
      <c r="F65" s="302">
        <v>2</v>
      </c>
      <c r="G65" s="302"/>
    </row>
    <row r="66" spans="1:7" ht="15" customHeight="1" x14ac:dyDescent="0.25">
      <c r="A66" s="541"/>
      <c r="B66" s="541"/>
      <c r="C66" s="301" t="s">
        <v>284</v>
      </c>
      <c r="D66" s="301">
        <v>3</v>
      </c>
      <c r="E66" s="302" t="s">
        <v>338</v>
      </c>
      <c r="F66" s="302">
        <v>2</v>
      </c>
      <c r="G66" s="302"/>
    </row>
    <row r="67" spans="1:7" ht="15" customHeight="1" x14ac:dyDescent="0.25">
      <c r="A67" s="541"/>
      <c r="B67" s="541"/>
      <c r="C67" s="301" t="s">
        <v>285</v>
      </c>
      <c r="D67" s="301">
        <v>1</v>
      </c>
      <c r="E67" s="302" t="s">
        <v>339</v>
      </c>
      <c r="F67" s="302">
        <v>1</v>
      </c>
      <c r="G67" s="302"/>
    </row>
    <row r="68" spans="1:7" ht="15" customHeight="1" x14ac:dyDescent="0.25">
      <c r="A68" s="541"/>
      <c r="B68" s="541"/>
      <c r="C68" s="301" t="s">
        <v>286</v>
      </c>
      <c r="D68" s="302">
        <v>1</v>
      </c>
      <c r="E68" s="302"/>
      <c r="F68" s="302"/>
      <c r="G68" s="302"/>
    </row>
    <row r="69" spans="1:7" ht="15" customHeight="1" x14ac:dyDescent="0.25">
      <c r="A69" s="541"/>
      <c r="B69" s="541"/>
      <c r="C69" s="301" t="s">
        <v>287</v>
      </c>
      <c r="D69" s="302">
        <v>2</v>
      </c>
      <c r="E69" s="302"/>
      <c r="F69" s="302"/>
      <c r="G69" s="302"/>
    </row>
    <row r="70" spans="1:7" ht="15" customHeight="1" x14ac:dyDescent="0.25">
      <c r="A70" s="541"/>
      <c r="B70" s="541"/>
      <c r="C70" s="301" t="s">
        <v>289</v>
      </c>
      <c r="D70" s="302"/>
      <c r="E70" s="302"/>
      <c r="F70" s="302"/>
      <c r="G70" s="302"/>
    </row>
    <row r="71" spans="1:7" ht="15" customHeight="1" x14ac:dyDescent="0.25">
      <c r="A71" s="541"/>
      <c r="B71" s="541"/>
      <c r="C71" s="301" t="s">
        <v>290</v>
      </c>
      <c r="D71" s="302"/>
      <c r="E71" s="302"/>
      <c r="F71" s="302"/>
      <c r="G71" s="302"/>
    </row>
    <row r="72" spans="1:7" ht="15" customHeight="1" x14ac:dyDescent="0.25">
      <c r="A72" s="541"/>
      <c r="B72" s="541"/>
      <c r="C72" s="301" t="s">
        <v>291</v>
      </c>
      <c r="D72" s="302">
        <v>3</v>
      </c>
      <c r="E72" s="302"/>
      <c r="F72" s="302"/>
      <c r="G72" s="302"/>
    </row>
    <row r="73" spans="1:7" ht="15" customHeight="1" x14ac:dyDescent="0.25">
      <c r="A73" s="541"/>
      <c r="B73" s="541"/>
      <c r="C73" s="301" t="s">
        <v>254</v>
      </c>
      <c r="D73" s="302"/>
      <c r="E73" s="302"/>
      <c r="F73" s="302"/>
      <c r="G73" s="302"/>
    </row>
    <row r="74" spans="1:7" ht="15" customHeight="1" x14ac:dyDescent="0.25">
      <c r="A74" s="541"/>
      <c r="B74" s="541"/>
      <c r="C74" s="301" t="s">
        <v>255</v>
      </c>
      <c r="D74" s="302"/>
      <c r="E74" s="302"/>
      <c r="F74" s="302"/>
      <c r="G74" s="302"/>
    </row>
    <row r="75" spans="1:7" ht="15" customHeight="1" x14ac:dyDescent="0.25">
      <c r="A75" s="541"/>
      <c r="B75" s="541"/>
      <c r="C75" s="301" t="s">
        <v>256</v>
      </c>
      <c r="D75" s="302">
        <f>1+1</f>
        <v>2</v>
      </c>
      <c r="E75" s="302" t="s">
        <v>332</v>
      </c>
      <c r="F75" s="302">
        <v>1</v>
      </c>
      <c r="G75" s="302"/>
    </row>
    <row r="76" spans="1:7" ht="15" customHeight="1" x14ac:dyDescent="0.25">
      <c r="A76" s="541"/>
      <c r="B76" s="541"/>
      <c r="C76" s="301" t="s">
        <v>257</v>
      </c>
      <c r="D76" s="302"/>
      <c r="E76" s="302"/>
      <c r="F76" s="302"/>
      <c r="G76" s="302"/>
    </row>
    <row r="77" spans="1:7" ht="15" customHeight="1" x14ac:dyDescent="0.25">
      <c r="A77" s="541"/>
      <c r="B77" s="541"/>
      <c r="C77" s="301" t="s">
        <v>292</v>
      </c>
      <c r="D77" s="302">
        <v>3</v>
      </c>
      <c r="E77" s="302"/>
      <c r="F77" s="302"/>
      <c r="G77" s="302"/>
    </row>
    <row r="78" spans="1:7" ht="15" customHeight="1" x14ac:dyDescent="0.25">
      <c r="A78" s="541"/>
      <c r="B78" s="541"/>
      <c r="C78" s="301" t="s">
        <v>259</v>
      </c>
      <c r="D78" s="302">
        <v>1</v>
      </c>
      <c r="E78" s="302" t="s">
        <v>340</v>
      </c>
      <c r="F78" s="302">
        <v>1</v>
      </c>
      <c r="G78" s="302"/>
    </row>
    <row r="79" spans="1:7" ht="15" customHeight="1" x14ac:dyDescent="0.25">
      <c r="A79" s="541"/>
      <c r="B79" s="541"/>
      <c r="C79" s="301" t="s">
        <v>260</v>
      </c>
      <c r="D79" s="302"/>
      <c r="E79" s="302"/>
      <c r="F79" s="302"/>
      <c r="G79" s="302"/>
    </row>
    <row r="80" spans="1:7" ht="15" customHeight="1" x14ac:dyDescent="0.25">
      <c r="A80" s="541"/>
      <c r="B80" s="541"/>
      <c r="C80" s="301" t="s">
        <v>261</v>
      </c>
      <c r="D80" s="302"/>
      <c r="E80" s="302"/>
      <c r="F80" s="302"/>
      <c r="G80" s="302"/>
    </row>
    <row r="81" spans="1:7" ht="15" customHeight="1" x14ac:dyDescent="0.25">
      <c r="A81" s="541"/>
      <c r="B81" s="541"/>
      <c r="C81" s="301" t="s">
        <v>293</v>
      </c>
      <c r="D81" s="302"/>
      <c r="E81" s="302"/>
      <c r="F81" s="302"/>
      <c r="G81" s="302"/>
    </row>
    <row r="82" spans="1:7" ht="15" customHeight="1" x14ac:dyDescent="0.25">
      <c r="A82" s="541"/>
      <c r="B82" s="541"/>
      <c r="C82" s="301" t="s">
        <v>294</v>
      </c>
      <c r="D82" s="302">
        <v>2</v>
      </c>
      <c r="E82" s="302"/>
      <c r="F82" s="302"/>
      <c r="G82" s="302"/>
    </row>
    <row r="83" spans="1:7" ht="15" customHeight="1" x14ac:dyDescent="0.25">
      <c r="A83" s="541"/>
      <c r="B83" s="541"/>
      <c r="C83" s="301" t="s">
        <v>295</v>
      </c>
      <c r="D83" s="302">
        <v>2</v>
      </c>
      <c r="E83" s="302" t="s">
        <v>341</v>
      </c>
      <c r="F83" s="302">
        <v>2</v>
      </c>
      <c r="G83" s="302"/>
    </row>
    <row r="84" spans="1:7" ht="15" customHeight="1" x14ac:dyDescent="0.25">
      <c r="A84" s="541"/>
      <c r="B84" s="541"/>
      <c r="C84" s="301" t="s">
        <v>296</v>
      </c>
      <c r="D84" s="302"/>
      <c r="E84" s="302"/>
      <c r="F84" s="302"/>
      <c r="G84" s="302"/>
    </row>
    <row r="85" spans="1:7" ht="15" customHeight="1" x14ac:dyDescent="0.25">
      <c r="A85" s="541"/>
      <c r="B85" s="541"/>
      <c r="C85" s="301" t="s">
        <v>297</v>
      </c>
      <c r="D85" s="302"/>
      <c r="E85" s="302"/>
      <c r="F85" s="302"/>
      <c r="G85" s="302"/>
    </row>
    <row r="86" spans="1:7" ht="15" customHeight="1" x14ac:dyDescent="0.25">
      <c r="A86" s="541"/>
      <c r="B86" s="541"/>
      <c r="C86" s="301" t="s">
        <v>298</v>
      </c>
      <c r="D86" s="302"/>
      <c r="E86" s="302"/>
      <c r="F86" s="302"/>
      <c r="G86" s="302"/>
    </row>
    <row r="87" spans="1:7" ht="15" customHeight="1" x14ac:dyDescent="0.25">
      <c r="A87" s="541"/>
      <c r="B87" s="541"/>
      <c r="C87" s="301" t="s">
        <v>299</v>
      </c>
      <c r="D87" s="302"/>
      <c r="E87" s="302"/>
      <c r="F87" s="302"/>
      <c r="G87" s="302"/>
    </row>
    <row r="88" spans="1:7" ht="15" customHeight="1" x14ac:dyDescent="0.25">
      <c r="A88" s="541"/>
      <c r="B88" s="541"/>
      <c r="C88" s="301" t="s">
        <v>300</v>
      </c>
      <c r="D88" s="302"/>
      <c r="E88" s="302"/>
      <c r="F88" s="302"/>
      <c r="G88" s="302"/>
    </row>
    <row r="89" spans="1:7" ht="15" customHeight="1" x14ac:dyDescent="0.25">
      <c r="A89" s="541"/>
      <c r="B89" s="541"/>
      <c r="C89" s="301" t="s">
        <v>301</v>
      </c>
      <c r="D89" s="302"/>
      <c r="E89" s="302"/>
      <c r="F89" s="302"/>
      <c r="G89" s="302"/>
    </row>
    <row r="90" spans="1:7" ht="15" customHeight="1" x14ac:dyDescent="0.25">
      <c r="A90" s="541"/>
      <c r="B90" s="541"/>
      <c r="C90" s="301" t="s">
        <v>302</v>
      </c>
      <c r="D90" s="302"/>
      <c r="E90" s="302"/>
      <c r="F90" s="302"/>
      <c r="G90" s="302"/>
    </row>
    <row r="91" spans="1:7" ht="15" customHeight="1" x14ac:dyDescent="0.25">
      <c r="A91" s="541"/>
      <c r="B91" s="541"/>
      <c r="C91" s="301" t="s">
        <v>303</v>
      </c>
      <c r="D91" s="302"/>
      <c r="E91" s="302"/>
      <c r="F91" s="302"/>
      <c r="G91" s="302"/>
    </row>
    <row r="92" spans="1:7" ht="15" customHeight="1" x14ac:dyDescent="0.25">
      <c r="A92" s="541"/>
      <c r="B92" s="541"/>
      <c r="C92" s="301" t="s">
        <v>304</v>
      </c>
      <c r="D92" s="302"/>
      <c r="E92" s="302"/>
      <c r="F92" s="302"/>
      <c r="G92" s="302"/>
    </row>
    <row r="93" spans="1:7" ht="15" customHeight="1" x14ac:dyDescent="0.25">
      <c r="A93" s="541"/>
      <c r="B93" s="541"/>
      <c r="C93" s="301" t="s">
        <v>305</v>
      </c>
      <c r="D93" s="302"/>
      <c r="E93" s="302"/>
      <c r="F93" s="302"/>
      <c r="G93" s="302"/>
    </row>
    <row r="94" spans="1:7" ht="15" customHeight="1" x14ac:dyDescent="0.25">
      <c r="A94" s="541"/>
      <c r="B94" s="541"/>
      <c r="C94" s="301" t="s">
        <v>306</v>
      </c>
      <c r="D94" s="302"/>
      <c r="E94" s="302"/>
      <c r="F94" s="302"/>
      <c r="G94" s="302"/>
    </row>
    <row r="95" spans="1:7" ht="15" customHeight="1" x14ac:dyDescent="0.25">
      <c r="A95" s="541"/>
      <c r="B95" s="541"/>
      <c r="C95" s="301" t="s">
        <v>307</v>
      </c>
      <c r="D95" s="302"/>
      <c r="E95" s="302"/>
      <c r="F95" s="302"/>
      <c r="G95" s="302"/>
    </row>
    <row r="96" spans="1:7" ht="15" customHeight="1" x14ac:dyDescent="0.25">
      <c r="A96" s="541"/>
      <c r="B96" s="541"/>
      <c r="C96" s="301" t="s">
        <v>308</v>
      </c>
      <c r="D96" s="302"/>
      <c r="E96" s="302" t="s">
        <v>334</v>
      </c>
      <c r="F96" s="302"/>
      <c r="G96" s="302"/>
    </row>
    <row r="97" spans="1:7" ht="72.75" customHeight="1" x14ac:dyDescent="0.25">
      <c r="A97" s="541" t="s">
        <v>309</v>
      </c>
      <c r="B97" s="541"/>
      <c r="C97" s="301" t="s">
        <v>226</v>
      </c>
      <c r="D97" s="302">
        <f>20+30+20</f>
        <v>70</v>
      </c>
      <c r="E97" s="306" t="s">
        <v>335</v>
      </c>
      <c r="F97" s="302">
        <v>65</v>
      </c>
      <c r="G97" s="302"/>
    </row>
    <row r="98" spans="1:7" ht="15" customHeight="1" x14ac:dyDescent="0.25">
      <c r="A98" s="541"/>
      <c r="B98" s="541"/>
      <c r="C98" s="301" t="s">
        <v>228</v>
      </c>
      <c r="D98" s="302"/>
      <c r="E98" s="302"/>
      <c r="F98" s="302"/>
      <c r="G98" s="302"/>
    </row>
    <row r="99" spans="1:7" ht="15" customHeight="1" x14ac:dyDescent="0.25">
      <c r="A99" s="541"/>
      <c r="B99" s="541"/>
      <c r="C99" s="301" t="s">
        <v>229</v>
      </c>
      <c r="D99" s="302"/>
      <c r="E99" s="302"/>
      <c r="F99" s="302"/>
      <c r="G99" s="302"/>
    </row>
    <row r="100" spans="1:7" ht="15" customHeight="1" x14ac:dyDescent="0.25">
      <c r="A100" s="541"/>
      <c r="B100" s="541"/>
      <c r="C100" s="301" t="s">
        <v>230</v>
      </c>
      <c r="D100" s="302"/>
      <c r="E100" s="302"/>
      <c r="F100" s="302"/>
      <c r="G100" s="302"/>
    </row>
    <row r="101" spans="1:7" ht="15" customHeight="1" x14ac:dyDescent="0.25">
      <c r="A101" s="541"/>
      <c r="B101" s="541"/>
      <c r="C101" s="301" t="s">
        <v>231</v>
      </c>
      <c r="D101" s="302"/>
      <c r="E101" s="302"/>
      <c r="F101" s="302"/>
      <c r="G101" s="302"/>
    </row>
    <row r="102" spans="1:7" ht="15" customHeight="1" x14ac:dyDescent="0.25">
      <c r="A102" s="541"/>
      <c r="B102" s="541"/>
      <c r="C102" s="301" t="s">
        <v>233</v>
      </c>
      <c r="D102" s="302"/>
      <c r="E102" s="302"/>
      <c r="F102" s="302"/>
      <c r="G102" s="302"/>
    </row>
    <row r="103" spans="1:7" ht="15" customHeight="1" x14ac:dyDescent="0.25">
      <c r="A103" s="541"/>
      <c r="B103" s="541"/>
      <c r="C103" s="301" t="s">
        <v>234</v>
      </c>
      <c r="D103" s="302"/>
      <c r="E103" s="302"/>
      <c r="F103" s="302"/>
      <c r="G103" s="302"/>
    </row>
    <row r="104" spans="1:7" ht="15" customHeight="1" x14ac:dyDescent="0.25">
      <c r="A104" s="541" t="s">
        <v>310</v>
      </c>
      <c r="B104" s="541" t="s">
        <v>226</v>
      </c>
      <c r="C104" s="301" t="s">
        <v>311</v>
      </c>
      <c r="D104" s="302"/>
      <c r="E104" s="302"/>
      <c r="F104" s="302"/>
      <c r="G104" s="302"/>
    </row>
    <row r="105" spans="1:7" ht="15" customHeight="1" x14ac:dyDescent="0.25">
      <c r="A105" s="541"/>
      <c r="B105" s="541"/>
      <c r="C105" s="301" t="s">
        <v>312</v>
      </c>
      <c r="D105" s="302"/>
      <c r="E105" s="302"/>
      <c r="F105" s="302"/>
      <c r="G105" s="302"/>
    </row>
    <row r="106" spans="1:7" ht="15" customHeight="1" x14ac:dyDescent="0.25">
      <c r="A106" s="541"/>
      <c r="B106" s="541" t="s">
        <v>228</v>
      </c>
      <c r="C106" s="301" t="s">
        <v>311</v>
      </c>
      <c r="D106" s="302"/>
      <c r="E106" s="302"/>
      <c r="F106" s="302"/>
      <c r="G106" s="302"/>
    </row>
    <row r="107" spans="1:7" ht="15" customHeight="1" x14ac:dyDescent="0.25">
      <c r="A107" s="541"/>
      <c r="B107" s="541"/>
      <c r="C107" s="301" t="s">
        <v>312</v>
      </c>
      <c r="D107" s="302"/>
      <c r="E107" s="302"/>
      <c r="F107" s="302"/>
      <c r="G107" s="302"/>
    </row>
    <row r="108" spans="1:7" ht="15" customHeight="1" x14ac:dyDescent="0.25">
      <c r="A108" s="541"/>
      <c r="B108" s="541" t="s">
        <v>229</v>
      </c>
      <c r="C108" s="301" t="s">
        <v>311</v>
      </c>
      <c r="D108" s="302"/>
      <c r="E108" s="302"/>
      <c r="F108" s="302"/>
      <c r="G108" s="302"/>
    </row>
    <row r="109" spans="1:7" ht="15" customHeight="1" x14ac:dyDescent="0.25">
      <c r="A109" s="541"/>
      <c r="B109" s="541"/>
      <c r="C109" s="301" t="s">
        <v>312</v>
      </c>
      <c r="D109" s="302"/>
      <c r="E109" s="302"/>
      <c r="F109" s="302"/>
      <c r="G109" s="302"/>
    </row>
    <row r="110" spans="1:7" ht="15" customHeight="1" x14ac:dyDescent="0.25">
      <c r="A110" s="541"/>
      <c r="B110" s="541" t="s">
        <v>230</v>
      </c>
      <c r="C110" s="301" t="s">
        <v>311</v>
      </c>
      <c r="D110" s="302"/>
      <c r="E110" s="302"/>
      <c r="F110" s="302"/>
      <c r="G110" s="302"/>
    </row>
    <row r="111" spans="1:7" ht="15" customHeight="1" x14ac:dyDescent="0.25">
      <c r="A111" s="541"/>
      <c r="B111" s="541"/>
      <c r="C111" s="301" t="s">
        <v>312</v>
      </c>
      <c r="D111" s="302"/>
      <c r="E111" s="302"/>
      <c r="F111" s="302"/>
      <c r="G111" s="302"/>
    </row>
    <row r="112" spans="1:7" ht="15" customHeight="1" x14ac:dyDescent="0.25">
      <c r="A112" s="541"/>
      <c r="B112" s="541" t="s">
        <v>231</v>
      </c>
      <c r="C112" s="301" t="s">
        <v>311</v>
      </c>
      <c r="D112" s="302"/>
      <c r="E112" s="302"/>
      <c r="F112" s="302"/>
      <c r="G112" s="302"/>
    </row>
    <row r="113" spans="1:7" ht="15" customHeight="1" x14ac:dyDescent="0.25">
      <c r="A113" s="541"/>
      <c r="B113" s="541"/>
      <c r="C113" s="301" t="s">
        <v>312</v>
      </c>
      <c r="D113" s="302"/>
      <c r="E113" s="302"/>
      <c r="F113" s="302"/>
      <c r="G113" s="302"/>
    </row>
    <row r="114" spans="1:7" ht="15" customHeight="1" x14ac:dyDescent="0.25">
      <c r="A114" s="541"/>
      <c r="B114" s="541" t="s">
        <v>233</v>
      </c>
      <c r="C114" s="301" t="s">
        <v>311</v>
      </c>
      <c r="D114" s="302"/>
      <c r="E114" s="302"/>
      <c r="F114" s="302"/>
      <c r="G114" s="302"/>
    </row>
    <row r="115" spans="1:7" ht="15" customHeight="1" x14ac:dyDescent="0.25">
      <c r="A115" s="541"/>
      <c r="B115" s="541"/>
      <c r="C115" s="301" t="s">
        <v>312</v>
      </c>
      <c r="D115" s="302"/>
      <c r="E115" s="302"/>
      <c r="F115" s="302"/>
      <c r="G115" s="302"/>
    </row>
    <row r="116" spans="1:7" ht="15" customHeight="1" x14ac:dyDescent="0.25">
      <c r="A116" s="541"/>
      <c r="B116" s="541" t="s">
        <v>234</v>
      </c>
      <c r="C116" s="301" t="s">
        <v>311</v>
      </c>
      <c r="D116" s="302"/>
      <c r="E116" s="302"/>
      <c r="F116" s="302"/>
      <c r="G116" s="302"/>
    </row>
    <row r="117" spans="1:7" ht="15" customHeight="1" x14ac:dyDescent="0.25">
      <c r="A117" s="541"/>
      <c r="B117" s="541"/>
      <c r="C117" s="301" t="s">
        <v>312</v>
      </c>
      <c r="D117" s="302"/>
      <c r="E117" s="302"/>
      <c r="F117" s="302"/>
      <c r="G117" s="302"/>
    </row>
    <row r="118" spans="1:7" ht="15" customHeight="1" x14ac:dyDescent="0.25">
      <c r="A118" s="541"/>
      <c r="B118" s="541" t="s">
        <v>235</v>
      </c>
      <c r="C118" s="301" t="s">
        <v>311</v>
      </c>
      <c r="D118" s="302"/>
      <c r="E118" s="302"/>
      <c r="F118" s="302"/>
      <c r="G118" s="302"/>
    </row>
    <row r="119" spans="1:7" ht="15" customHeight="1" x14ac:dyDescent="0.25">
      <c r="A119" s="541"/>
      <c r="B119" s="541"/>
      <c r="C119" s="301" t="s">
        <v>312</v>
      </c>
      <c r="D119" s="302"/>
      <c r="E119" s="302"/>
      <c r="F119" s="302"/>
      <c r="G119" s="302"/>
    </row>
    <row r="120" spans="1:7" ht="15" customHeight="1" x14ac:dyDescent="0.25">
      <c r="A120" s="541"/>
      <c r="B120" s="541" t="s">
        <v>236</v>
      </c>
      <c r="C120" s="301" t="s">
        <v>311</v>
      </c>
      <c r="D120" s="302"/>
      <c r="E120" s="302"/>
      <c r="F120" s="302"/>
      <c r="G120" s="302"/>
    </row>
    <row r="121" spans="1:7" ht="15" customHeight="1" x14ac:dyDescent="0.25">
      <c r="A121" s="541"/>
      <c r="B121" s="541"/>
      <c r="C121" s="301" t="s">
        <v>312</v>
      </c>
      <c r="D121" s="302"/>
      <c r="E121" s="302"/>
      <c r="F121" s="302"/>
      <c r="G121" s="302"/>
    </row>
  </sheetData>
  <mergeCells count="17">
    <mergeCell ref="A63:B96"/>
    <mergeCell ref="A2:B2"/>
    <mergeCell ref="A3:B3"/>
    <mergeCell ref="A4:B12"/>
    <mergeCell ref="A13:B53"/>
    <mergeCell ref="A54:B62"/>
    <mergeCell ref="B120:B121"/>
    <mergeCell ref="A97:B103"/>
    <mergeCell ref="A104:A121"/>
    <mergeCell ref="B104:B105"/>
    <mergeCell ref="B106:B107"/>
    <mergeCell ref="B108:B109"/>
    <mergeCell ref="B110:B111"/>
    <mergeCell ref="B112:B113"/>
    <mergeCell ref="B114:B115"/>
    <mergeCell ref="B116:B117"/>
    <mergeCell ref="B118:B1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88" workbookViewId="0">
      <selection activeCell="F8" sqref="F8"/>
    </sheetView>
  </sheetViews>
  <sheetFormatPr defaultRowHeight="15" x14ac:dyDescent="0.25"/>
  <cols>
    <col min="3" max="3" width="36.140625" customWidth="1"/>
    <col min="4" max="4" width="17.140625" customWidth="1"/>
    <col min="5" max="5" width="61.28515625" customWidth="1"/>
    <col min="6" max="6" width="40" customWidth="1"/>
    <col min="7" max="7" width="47.140625" customWidth="1"/>
  </cols>
  <sheetData>
    <row r="1" spans="1:7" x14ac:dyDescent="0.25">
      <c r="E1" s="304" t="s">
        <v>342</v>
      </c>
    </row>
    <row r="2" spans="1:7" x14ac:dyDescent="0.25">
      <c r="A2" s="542"/>
      <c r="B2" s="543"/>
      <c r="C2" s="302"/>
      <c r="D2" s="302"/>
      <c r="E2" s="302"/>
      <c r="F2" s="302"/>
      <c r="G2" s="302"/>
    </row>
    <row r="3" spans="1:7" ht="15.75" x14ac:dyDescent="0.25">
      <c r="A3" s="544" t="s">
        <v>221</v>
      </c>
      <c r="B3" s="544"/>
      <c r="C3" s="307" t="s">
        <v>222</v>
      </c>
      <c r="D3" s="300" t="s">
        <v>223</v>
      </c>
      <c r="E3" s="300" t="s">
        <v>224</v>
      </c>
      <c r="F3" s="300" t="s">
        <v>314</v>
      </c>
      <c r="G3" s="300" t="s">
        <v>17</v>
      </c>
    </row>
    <row r="4" spans="1:7" ht="61.5" customHeight="1" x14ac:dyDescent="0.25">
      <c r="A4" s="541" t="s">
        <v>225</v>
      </c>
      <c r="B4" s="541"/>
      <c r="C4" s="301" t="s">
        <v>226</v>
      </c>
      <c r="D4" s="301">
        <f>25+25</f>
        <v>50</v>
      </c>
      <c r="E4" s="306" t="s">
        <v>344</v>
      </c>
      <c r="F4" s="302">
        <v>48</v>
      </c>
      <c r="G4" s="302"/>
    </row>
    <row r="5" spans="1:7" x14ac:dyDescent="0.25">
      <c r="A5" s="541"/>
      <c r="B5" s="541"/>
      <c r="C5" s="301" t="s">
        <v>228</v>
      </c>
      <c r="D5" s="302">
        <f>15+20</f>
        <v>35</v>
      </c>
      <c r="E5" s="302" t="s">
        <v>345</v>
      </c>
      <c r="F5" s="302">
        <v>15</v>
      </c>
      <c r="G5" s="302"/>
    </row>
    <row r="6" spans="1:7" x14ac:dyDescent="0.25">
      <c r="A6" s="541"/>
      <c r="B6" s="541"/>
      <c r="C6" s="301" t="s">
        <v>229</v>
      </c>
      <c r="D6" s="301"/>
      <c r="E6" s="302"/>
      <c r="F6" s="302"/>
      <c r="G6" s="302"/>
    </row>
    <row r="7" spans="1:7" x14ac:dyDescent="0.25">
      <c r="A7" s="541"/>
      <c r="B7" s="541"/>
      <c r="C7" s="301" t="s">
        <v>230</v>
      </c>
      <c r="D7" s="302">
        <v>2</v>
      </c>
      <c r="E7" s="302" t="s">
        <v>347</v>
      </c>
      <c r="F7" s="302">
        <v>1</v>
      </c>
      <c r="G7" s="302"/>
    </row>
    <row r="8" spans="1:7" x14ac:dyDescent="0.25">
      <c r="A8" s="541"/>
      <c r="B8" s="541"/>
      <c r="C8" s="301" t="s">
        <v>231</v>
      </c>
      <c r="D8" s="302"/>
      <c r="E8" s="302"/>
      <c r="F8" s="302"/>
      <c r="G8" s="302"/>
    </row>
    <row r="9" spans="1:7" x14ac:dyDescent="0.25">
      <c r="A9" s="541"/>
      <c r="B9" s="541"/>
      <c r="C9" s="301" t="s">
        <v>233</v>
      </c>
      <c r="D9" s="302"/>
      <c r="E9" s="302"/>
      <c r="F9" s="302"/>
      <c r="G9" s="302"/>
    </row>
    <row r="10" spans="1:7" x14ac:dyDescent="0.25">
      <c r="A10" s="541"/>
      <c r="B10" s="541"/>
      <c r="C10" s="301" t="s">
        <v>234</v>
      </c>
      <c r="D10" s="302"/>
      <c r="E10" s="302"/>
      <c r="F10" s="302"/>
      <c r="G10" s="302"/>
    </row>
    <row r="11" spans="1:7" x14ac:dyDescent="0.25">
      <c r="A11" s="541"/>
      <c r="B11" s="541"/>
      <c r="C11" s="301" t="s">
        <v>235</v>
      </c>
      <c r="D11" s="302"/>
      <c r="E11" s="302"/>
      <c r="F11" s="302"/>
      <c r="G11" s="302"/>
    </row>
    <row r="12" spans="1:7" x14ac:dyDescent="0.25">
      <c r="A12" s="541"/>
      <c r="B12" s="541"/>
      <c r="C12" s="301" t="s">
        <v>236</v>
      </c>
      <c r="D12" s="302"/>
      <c r="E12" s="302"/>
      <c r="F12" s="302"/>
      <c r="G12" s="302"/>
    </row>
    <row r="13" spans="1:7" x14ac:dyDescent="0.25">
      <c r="A13" s="541" t="s">
        <v>54</v>
      </c>
      <c r="B13" s="541"/>
      <c r="C13" s="301" t="s">
        <v>237</v>
      </c>
      <c r="D13" s="302"/>
      <c r="E13" s="302"/>
      <c r="F13" s="302"/>
      <c r="G13" s="302"/>
    </row>
    <row r="14" spans="1:7" x14ac:dyDescent="0.25">
      <c r="A14" s="541"/>
      <c r="B14" s="541"/>
      <c r="C14" s="301" t="s">
        <v>238</v>
      </c>
      <c r="D14" s="302"/>
      <c r="E14" s="302"/>
      <c r="F14" s="302"/>
      <c r="G14" s="302"/>
    </row>
    <row r="15" spans="1:7" x14ac:dyDescent="0.25">
      <c r="A15" s="541"/>
      <c r="B15" s="541"/>
      <c r="C15" s="301" t="s">
        <v>239</v>
      </c>
      <c r="D15" s="302"/>
      <c r="E15" s="302"/>
      <c r="F15" s="302"/>
      <c r="G15" s="302"/>
    </row>
    <row r="16" spans="1:7" x14ac:dyDescent="0.25">
      <c r="A16" s="541"/>
      <c r="B16" s="541"/>
      <c r="C16" s="301" t="s">
        <v>240</v>
      </c>
      <c r="D16" s="302"/>
      <c r="E16" s="302"/>
      <c r="F16" s="302"/>
      <c r="G16" s="302"/>
    </row>
    <row r="17" spans="1:7" x14ac:dyDescent="0.25">
      <c r="A17" s="541"/>
      <c r="B17" s="541"/>
      <c r="C17" s="301" t="s">
        <v>241</v>
      </c>
      <c r="D17" s="302"/>
      <c r="E17" s="302"/>
      <c r="F17" s="302"/>
      <c r="G17" s="302"/>
    </row>
    <row r="18" spans="1:7" x14ac:dyDescent="0.25">
      <c r="A18" s="541"/>
      <c r="B18" s="541"/>
      <c r="C18" s="301" t="s">
        <v>242</v>
      </c>
      <c r="D18" s="302"/>
      <c r="E18" s="302"/>
      <c r="F18" s="302"/>
      <c r="G18" s="302"/>
    </row>
    <row r="19" spans="1:7" x14ac:dyDescent="0.25">
      <c r="A19" s="541"/>
      <c r="B19" s="541"/>
      <c r="C19" s="301" t="s">
        <v>243</v>
      </c>
      <c r="D19" s="302"/>
      <c r="E19" s="302"/>
      <c r="F19" s="302"/>
      <c r="G19" s="302"/>
    </row>
    <row r="20" spans="1:7" x14ac:dyDescent="0.25">
      <c r="A20" s="541"/>
      <c r="B20" s="541"/>
      <c r="C20" s="301" t="s">
        <v>244</v>
      </c>
      <c r="D20" s="301"/>
      <c r="E20" s="301"/>
      <c r="F20" s="301"/>
      <c r="G20" s="301"/>
    </row>
    <row r="21" spans="1:7" x14ac:dyDescent="0.25">
      <c r="A21" s="541"/>
      <c r="B21" s="541"/>
      <c r="C21" s="301" t="s">
        <v>245</v>
      </c>
      <c r="D21" s="302"/>
      <c r="E21" s="302"/>
      <c r="F21" s="302"/>
      <c r="G21" s="302"/>
    </row>
    <row r="22" spans="1:7" x14ac:dyDescent="0.25">
      <c r="A22" s="541"/>
      <c r="B22" s="541"/>
      <c r="C22" s="301" t="s">
        <v>246</v>
      </c>
      <c r="D22" s="302"/>
      <c r="E22" s="302"/>
      <c r="F22" s="302"/>
      <c r="G22" s="302"/>
    </row>
    <row r="23" spans="1:7" x14ac:dyDescent="0.25">
      <c r="A23" s="541"/>
      <c r="B23" s="541"/>
      <c r="C23" s="301" t="s">
        <v>247</v>
      </c>
      <c r="D23" s="302"/>
      <c r="E23" s="304"/>
      <c r="F23" s="302"/>
      <c r="G23" s="302"/>
    </row>
    <row r="24" spans="1:7" x14ac:dyDescent="0.25">
      <c r="A24" s="541"/>
      <c r="B24" s="541"/>
      <c r="C24" s="301" t="s">
        <v>248</v>
      </c>
      <c r="D24" s="302"/>
      <c r="E24" s="302"/>
      <c r="F24" s="302"/>
      <c r="G24" s="302"/>
    </row>
    <row r="25" spans="1:7" x14ac:dyDescent="0.25">
      <c r="A25" s="541"/>
      <c r="B25" s="541"/>
      <c r="C25" s="301" t="s">
        <v>249</v>
      </c>
      <c r="D25" s="302"/>
      <c r="E25" s="302"/>
      <c r="F25" s="302"/>
      <c r="G25" s="302"/>
    </row>
    <row r="26" spans="1:7" x14ac:dyDescent="0.25">
      <c r="A26" s="541"/>
      <c r="B26" s="541"/>
      <c r="C26" s="301" t="s">
        <v>250</v>
      </c>
      <c r="D26" s="302"/>
      <c r="E26" s="302"/>
      <c r="F26" s="302"/>
      <c r="G26" s="302"/>
    </row>
    <row r="27" spans="1:7" x14ac:dyDescent="0.25">
      <c r="A27" s="541"/>
      <c r="B27" s="541"/>
      <c r="C27" s="301" t="s">
        <v>251</v>
      </c>
      <c r="D27" s="302"/>
      <c r="E27" s="302"/>
      <c r="F27" s="302"/>
      <c r="G27" s="302"/>
    </row>
    <row r="28" spans="1:7" x14ac:dyDescent="0.25">
      <c r="A28" s="541"/>
      <c r="B28" s="541"/>
      <c r="C28" s="301" t="s">
        <v>252</v>
      </c>
      <c r="D28" s="302"/>
      <c r="E28" s="302"/>
      <c r="F28" s="302"/>
      <c r="G28" s="302"/>
    </row>
    <row r="29" spans="1:7" x14ac:dyDescent="0.25">
      <c r="A29" s="541"/>
      <c r="B29" s="541"/>
      <c r="C29" s="301" t="s">
        <v>253</v>
      </c>
      <c r="D29" s="302"/>
      <c r="E29" s="302"/>
      <c r="F29" s="302"/>
      <c r="G29" s="302"/>
    </row>
    <row r="30" spans="1:7" x14ac:dyDescent="0.25">
      <c r="A30" s="541"/>
      <c r="B30" s="541"/>
      <c r="C30" s="301" t="s">
        <v>254</v>
      </c>
      <c r="D30" s="302"/>
      <c r="E30" s="302"/>
      <c r="F30" s="302"/>
      <c r="G30" s="302"/>
    </row>
    <row r="31" spans="1:7" x14ac:dyDescent="0.25">
      <c r="A31" s="541"/>
      <c r="B31" s="541"/>
      <c r="C31" s="301" t="s">
        <v>255</v>
      </c>
      <c r="D31" s="302"/>
      <c r="E31" s="302"/>
      <c r="F31" s="302"/>
      <c r="G31" s="302"/>
    </row>
    <row r="32" spans="1:7" x14ac:dyDescent="0.25">
      <c r="A32" s="541"/>
      <c r="B32" s="541"/>
      <c r="C32" s="301" t="s">
        <v>256</v>
      </c>
      <c r="D32" s="302"/>
      <c r="E32" s="302"/>
      <c r="F32" s="302"/>
      <c r="G32" s="302"/>
    </row>
    <row r="33" spans="1:7" x14ac:dyDescent="0.25">
      <c r="A33" s="541"/>
      <c r="B33" s="541"/>
      <c r="C33" s="301" t="s">
        <v>257</v>
      </c>
      <c r="D33" s="302"/>
      <c r="E33" s="302"/>
      <c r="F33" s="302"/>
      <c r="G33" s="302"/>
    </row>
    <row r="34" spans="1:7" x14ac:dyDescent="0.25">
      <c r="A34" s="541"/>
      <c r="B34" s="541"/>
      <c r="C34" s="301" t="s">
        <v>258</v>
      </c>
      <c r="D34" s="302"/>
      <c r="E34" s="302"/>
      <c r="F34" s="302"/>
      <c r="G34" s="302"/>
    </row>
    <row r="35" spans="1:7" x14ac:dyDescent="0.25">
      <c r="A35" s="541"/>
      <c r="B35" s="541"/>
      <c r="C35" s="301" t="s">
        <v>259</v>
      </c>
      <c r="D35" s="302"/>
      <c r="E35" s="302"/>
      <c r="F35" s="302"/>
      <c r="G35" s="302"/>
    </row>
    <row r="36" spans="1:7" x14ac:dyDescent="0.25">
      <c r="A36" s="541"/>
      <c r="B36" s="541"/>
      <c r="C36" s="301" t="s">
        <v>260</v>
      </c>
      <c r="D36" s="302"/>
      <c r="E36" s="302"/>
      <c r="F36" s="302"/>
      <c r="G36" s="302"/>
    </row>
    <row r="37" spans="1:7" x14ac:dyDescent="0.25">
      <c r="A37" s="541"/>
      <c r="B37" s="541"/>
      <c r="C37" s="301" t="s">
        <v>261</v>
      </c>
      <c r="D37" s="302"/>
      <c r="E37" s="302"/>
      <c r="F37" s="302"/>
      <c r="G37" s="302"/>
    </row>
    <row r="38" spans="1:7" x14ac:dyDescent="0.25">
      <c r="A38" s="541"/>
      <c r="B38" s="541"/>
      <c r="C38" s="301" t="s">
        <v>262</v>
      </c>
      <c r="D38" s="302"/>
      <c r="E38" s="302"/>
      <c r="F38" s="302"/>
      <c r="G38" s="302"/>
    </row>
    <row r="39" spans="1:7" x14ac:dyDescent="0.25">
      <c r="A39" s="541"/>
      <c r="B39" s="541"/>
      <c r="C39" s="301" t="s">
        <v>263</v>
      </c>
      <c r="D39" s="302"/>
      <c r="E39" s="302"/>
      <c r="F39" s="302"/>
      <c r="G39" s="302"/>
    </row>
    <row r="40" spans="1:7" x14ac:dyDescent="0.25">
      <c r="A40" s="541"/>
      <c r="B40" s="541"/>
      <c r="C40" s="301" t="s">
        <v>264</v>
      </c>
      <c r="D40" s="302"/>
      <c r="E40" s="302"/>
      <c r="F40" s="302"/>
      <c r="G40" s="302"/>
    </row>
    <row r="41" spans="1:7" x14ac:dyDescent="0.25">
      <c r="A41" s="541"/>
      <c r="B41" s="541"/>
      <c r="C41" s="301" t="s">
        <v>265</v>
      </c>
      <c r="D41" s="302"/>
      <c r="E41" s="302"/>
      <c r="F41" s="302"/>
      <c r="G41" s="302"/>
    </row>
    <row r="42" spans="1:7" x14ac:dyDescent="0.25">
      <c r="A42" s="541"/>
      <c r="B42" s="541"/>
      <c r="C42" s="301" t="s">
        <v>266</v>
      </c>
      <c r="D42" s="302"/>
      <c r="E42" s="302"/>
      <c r="F42" s="302"/>
      <c r="G42" s="302"/>
    </row>
    <row r="43" spans="1:7" x14ac:dyDescent="0.25">
      <c r="A43" s="541"/>
      <c r="B43" s="541"/>
      <c r="C43" s="301" t="s">
        <v>267</v>
      </c>
      <c r="D43" s="302"/>
      <c r="E43" s="302"/>
      <c r="F43" s="302"/>
      <c r="G43" s="302"/>
    </row>
    <row r="44" spans="1:7" x14ac:dyDescent="0.25">
      <c r="A44" s="541"/>
      <c r="B44" s="541"/>
      <c r="C44" s="301" t="s">
        <v>268</v>
      </c>
      <c r="D44" s="302"/>
      <c r="E44" s="302"/>
      <c r="F44" s="302"/>
      <c r="G44" s="302"/>
    </row>
    <row r="45" spans="1:7" x14ac:dyDescent="0.25">
      <c r="A45" s="541"/>
      <c r="B45" s="541"/>
      <c r="C45" s="301" t="s">
        <v>269</v>
      </c>
      <c r="D45" s="302"/>
      <c r="E45" s="302"/>
      <c r="F45" s="302"/>
      <c r="G45" s="302"/>
    </row>
    <row r="46" spans="1:7" x14ac:dyDescent="0.25">
      <c r="A46" s="541"/>
      <c r="B46" s="541"/>
      <c r="C46" s="301" t="s">
        <v>270</v>
      </c>
      <c r="D46" s="302"/>
      <c r="E46" s="302"/>
      <c r="F46" s="302"/>
      <c r="G46" s="302"/>
    </row>
    <row r="47" spans="1:7" x14ac:dyDescent="0.25">
      <c r="A47" s="541"/>
      <c r="B47" s="541"/>
      <c r="C47" s="301" t="s">
        <v>271</v>
      </c>
      <c r="D47" s="302"/>
      <c r="E47" s="302"/>
      <c r="F47" s="302"/>
      <c r="G47" s="302"/>
    </row>
    <row r="48" spans="1:7" x14ac:dyDescent="0.25">
      <c r="A48" s="541"/>
      <c r="B48" s="541"/>
      <c r="C48" s="301" t="s">
        <v>272</v>
      </c>
      <c r="D48" s="302"/>
      <c r="E48" s="302"/>
      <c r="F48" s="302"/>
      <c r="G48" s="302"/>
    </row>
    <row r="49" spans="1:7" x14ac:dyDescent="0.25">
      <c r="A49" s="541"/>
      <c r="B49" s="541"/>
      <c r="C49" s="301" t="s">
        <v>273</v>
      </c>
      <c r="D49" s="302"/>
      <c r="E49" s="302"/>
      <c r="F49" s="302"/>
      <c r="G49" s="302"/>
    </row>
    <row r="50" spans="1:7" x14ac:dyDescent="0.25">
      <c r="A50" s="541"/>
      <c r="B50" s="541"/>
      <c r="C50" s="301" t="s">
        <v>274</v>
      </c>
      <c r="D50" s="302"/>
      <c r="E50" s="302"/>
      <c r="F50" s="302"/>
      <c r="G50" s="302"/>
    </row>
    <row r="51" spans="1:7" x14ac:dyDescent="0.25">
      <c r="A51" s="541"/>
      <c r="B51" s="541"/>
      <c r="C51" s="301" t="s">
        <v>275</v>
      </c>
      <c r="D51" s="302"/>
      <c r="E51" s="302"/>
      <c r="F51" s="302"/>
      <c r="G51" s="302"/>
    </row>
    <row r="52" spans="1:7" x14ac:dyDescent="0.25">
      <c r="A52" s="541"/>
      <c r="B52" s="541"/>
      <c r="C52" s="301" t="s">
        <v>276</v>
      </c>
      <c r="D52" s="302"/>
      <c r="E52" s="302"/>
      <c r="F52" s="302"/>
      <c r="G52" s="302"/>
    </row>
    <row r="53" spans="1:7" x14ac:dyDescent="0.25">
      <c r="A53" s="541"/>
      <c r="B53" s="541"/>
      <c r="C53" s="301" t="s">
        <v>277</v>
      </c>
      <c r="D53" s="302"/>
      <c r="E53" s="302"/>
      <c r="F53" s="302"/>
      <c r="G53" s="302"/>
    </row>
    <row r="54" spans="1:7" x14ac:dyDescent="0.25">
      <c r="A54" s="541" t="s">
        <v>278</v>
      </c>
      <c r="B54" s="541"/>
      <c r="C54" s="301" t="s">
        <v>226</v>
      </c>
      <c r="D54" s="302"/>
      <c r="E54" s="302"/>
      <c r="F54" s="302"/>
      <c r="G54" s="302"/>
    </row>
    <row r="55" spans="1:7" x14ac:dyDescent="0.25">
      <c r="A55" s="541"/>
      <c r="B55" s="541"/>
      <c r="C55" s="301" t="s">
        <v>228</v>
      </c>
      <c r="D55" s="302"/>
      <c r="E55" s="302"/>
      <c r="F55" s="302"/>
      <c r="G55" s="302"/>
    </row>
    <row r="56" spans="1:7" x14ac:dyDescent="0.25">
      <c r="A56" s="541"/>
      <c r="B56" s="541"/>
      <c r="C56" s="301" t="s">
        <v>229</v>
      </c>
      <c r="D56" s="302"/>
      <c r="E56" s="302"/>
      <c r="F56" s="302"/>
      <c r="G56" s="302"/>
    </row>
    <row r="57" spans="1:7" x14ac:dyDescent="0.25">
      <c r="A57" s="541"/>
      <c r="B57" s="541"/>
      <c r="C57" s="301" t="s">
        <v>230</v>
      </c>
      <c r="D57" s="302"/>
      <c r="E57" s="302"/>
      <c r="F57" s="302"/>
      <c r="G57" s="302"/>
    </row>
    <row r="58" spans="1:7" x14ac:dyDescent="0.25">
      <c r="A58" s="541"/>
      <c r="B58" s="541"/>
      <c r="C58" s="301" t="s">
        <v>231</v>
      </c>
      <c r="D58" s="302"/>
      <c r="E58" s="302"/>
      <c r="F58" s="302"/>
      <c r="G58" s="302"/>
    </row>
    <row r="59" spans="1:7" x14ac:dyDescent="0.25">
      <c r="A59" s="541"/>
      <c r="B59" s="541"/>
      <c r="C59" s="301" t="s">
        <v>233</v>
      </c>
      <c r="D59" s="302"/>
      <c r="E59" s="302"/>
      <c r="F59" s="302"/>
      <c r="G59" s="302"/>
    </row>
    <row r="60" spans="1:7" x14ac:dyDescent="0.25">
      <c r="A60" s="541"/>
      <c r="B60" s="541"/>
      <c r="C60" s="301" t="s">
        <v>234</v>
      </c>
      <c r="D60" s="302"/>
      <c r="E60" s="302"/>
      <c r="F60" s="302"/>
      <c r="G60" s="302"/>
    </row>
    <row r="61" spans="1:7" x14ac:dyDescent="0.25">
      <c r="A61" s="541"/>
      <c r="B61" s="541"/>
      <c r="C61" s="301" t="s">
        <v>235</v>
      </c>
      <c r="D61" s="302"/>
      <c r="E61" s="302"/>
      <c r="F61" s="302"/>
      <c r="G61" s="302"/>
    </row>
    <row r="62" spans="1:7" x14ac:dyDescent="0.25">
      <c r="A62" s="541"/>
      <c r="B62" s="541"/>
      <c r="C62" s="301" t="s">
        <v>236</v>
      </c>
      <c r="D62" s="302"/>
      <c r="E62" s="302"/>
      <c r="F62" s="302"/>
      <c r="G62" s="302"/>
    </row>
    <row r="63" spans="1:7" x14ac:dyDescent="0.25">
      <c r="A63" s="541" t="s">
        <v>279</v>
      </c>
      <c r="B63" s="541"/>
      <c r="C63" s="301" t="s">
        <v>280</v>
      </c>
      <c r="D63" s="301">
        <v>15</v>
      </c>
      <c r="E63" s="302" t="s">
        <v>346</v>
      </c>
      <c r="F63" s="302">
        <v>13</v>
      </c>
      <c r="G63" s="302"/>
    </row>
    <row r="64" spans="1:7" x14ac:dyDescent="0.25">
      <c r="A64" s="541"/>
      <c r="B64" s="541"/>
      <c r="C64" s="301" t="s">
        <v>281</v>
      </c>
      <c r="D64" s="301"/>
      <c r="E64" s="302"/>
      <c r="F64" s="302"/>
      <c r="G64" s="305"/>
    </row>
    <row r="65" spans="1:7" x14ac:dyDescent="0.25">
      <c r="A65" s="541"/>
      <c r="B65" s="541"/>
      <c r="C65" s="301" t="s">
        <v>283</v>
      </c>
      <c r="D65" s="301">
        <v>4</v>
      </c>
      <c r="E65" s="302" t="s">
        <v>347</v>
      </c>
      <c r="F65" s="302">
        <v>1</v>
      </c>
      <c r="G65" s="302"/>
    </row>
    <row r="66" spans="1:7" x14ac:dyDescent="0.25">
      <c r="A66" s="541"/>
      <c r="B66" s="541"/>
      <c r="C66" s="301" t="s">
        <v>284</v>
      </c>
      <c r="D66" s="301"/>
      <c r="E66" s="302"/>
      <c r="F66" s="302"/>
      <c r="G66" s="302"/>
    </row>
    <row r="67" spans="1:7" x14ac:dyDescent="0.25">
      <c r="A67" s="541"/>
      <c r="B67" s="541"/>
      <c r="C67" s="301" t="s">
        <v>285</v>
      </c>
      <c r="D67" s="301">
        <v>1</v>
      </c>
      <c r="E67" s="302" t="s">
        <v>321</v>
      </c>
      <c r="F67" s="302">
        <v>1</v>
      </c>
      <c r="G67" s="302"/>
    </row>
    <row r="68" spans="1:7" x14ac:dyDescent="0.25">
      <c r="A68" s="541"/>
      <c r="B68" s="541"/>
      <c r="C68" s="301" t="s">
        <v>286</v>
      </c>
      <c r="D68" s="302">
        <v>1</v>
      </c>
      <c r="E68" s="302" t="s">
        <v>321</v>
      </c>
      <c r="F68" s="302">
        <v>1</v>
      </c>
      <c r="G68" s="302"/>
    </row>
    <row r="69" spans="1:7" x14ac:dyDescent="0.25">
      <c r="A69" s="541"/>
      <c r="B69" s="541"/>
      <c r="C69" s="301" t="s">
        <v>287</v>
      </c>
      <c r="D69" s="302"/>
      <c r="E69" s="302"/>
      <c r="F69" s="302"/>
      <c r="G69" s="302"/>
    </row>
    <row r="70" spans="1:7" x14ac:dyDescent="0.25">
      <c r="A70" s="541"/>
      <c r="B70" s="541"/>
      <c r="C70" s="301" t="s">
        <v>289</v>
      </c>
      <c r="D70" s="302">
        <v>1</v>
      </c>
      <c r="E70" s="302" t="s">
        <v>348</v>
      </c>
      <c r="F70" s="302">
        <v>1</v>
      </c>
      <c r="G70" s="302"/>
    </row>
    <row r="71" spans="1:7" x14ac:dyDescent="0.25">
      <c r="A71" s="541"/>
      <c r="B71" s="541"/>
      <c r="C71" s="301" t="s">
        <v>290</v>
      </c>
      <c r="D71" s="302"/>
      <c r="E71" s="302"/>
      <c r="F71" s="302"/>
      <c r="G71" s="302"/>
    </row>
    <row r="72" spans="1:7" x14ac:dyDescent="0.25">
      <c r="A72" s="541"/>
      <c r="B72" s="541"/>
      <c r="C72" s="301" t="s">
        <v>291</v>
      </c>
      <c r="D72" s="302">
        <v>1</v>
      </c>
      <c r="E72" s="302" t="s">
        <v>348</v>
      </c>
      <c r="F72" s="302">
        <v>1</v>
      </c>
      <c r="G72" s="302"/>
    </row>
    <row r="73" spans="1:7" x14ac:dyDescent="0.25">
      <c r="A73" s="541"/>
      <c r="B73" s="541"/>
      <c r="C73" s="301" t="s">
        <v>254</v>
      </c>
      <c r="D73" s="302"/>
      <c r="E73" s="302"/>
      <c r="F73" s="302"/>
      <c r="G73" s="302"/>
    </row>
    <row r="74" spans="1:7" x14ac:dyDescent="0.25">
      <c r="A74" s="541"/>
      <c r="B74" s="541"/>
      <c r="C74" s="301" t="s">
        <v>255</v>
      </c>
      <c r="D74" s="302"/>
      <c r="E74" s="302"/>
      <c r="F74" s="302"/>
      <c r="G74" s="302"/>
    </row>
    <row r="75" spans="1:7" x14ac:dyDescent="0.25">
      <c r="A75" s="541"/>
      <c r="B75" s="541"/>
      <c r="C75" s="301" t="s">
        <v>256</v>
      </c>
      <c r="D75" s="302"/>
      <c r="E75" s="302"/>
      <c r="F75" s="302"/>
      <c r="G75" s="302"/>
    </row>
    <row r="76" spans="1:7" x14ac:dyDescent="0.25">
      <c r="A76" s="541"/>
      <c r="B76" s="541"/>
      <c r="C76" s="301" t="s">
        <v>257</v>
      </c>
      <c r="D76" s="302"/>
      <c r="E76" s="302"/>
      <c r="F76" s="302"/>
      <c r="G76" s="302"/>
    </row>
    <row r="77" spans="1:7" x14ac:dyDescent="0.25">
      <c r="A77" s="541"/>
      <c r="B77" s="541"/>
      <c r="C77" s="301" t="s">
        <v>292</v>
      </c>
      <c r="D77" s="302"/>
      <c r="E77" s="302"/>
      <c r="F77" s="302"/>
      <c r="G77" s="302"/>
    </row>
    <row r="78" spans="1:7" x14ac:dyDescent="0.25">
      <c r="A78" s="541"/>
      <c r="B78" s="541"/>
      <c r="C78" s="301" t="s">
        <v>259</v>
      </c>
      <c r="D78" s="302"/>
      <c r="E78" s="302"/>
      <c r="F78" s="302"/>
      <c r="G78" s="302"/>
    </row>
    <row r="79" spans="1:7" x14ac:dyDescent="0.25">
      <c r="A79" s="541"/>
      <c r="B79" s="541"/>
      <c r="C79" s="301" t="s">
        <v>260</v>
      </c>
      <c r="D79" s="302"/>
      <c r="E79" s="302"/>
      <c r="F79" s="302"/>
      <c r="G79" s="302"/>
    </row>
    <row r="80" spans="1:7" x14ac:dyDescent="0.25">
      <c r="A80" s="541"/>
      <c r="B80" s="541"/>
      <c r="C80" s="301" t="s">
        <v>261</v>
      </c>
      <c r="D80" s="302"/>
      <c r="E80" s="302"/>
      <c r="F80" s="302"/>
      <c r="G80" s="302"/>
    </row>
    <row r="81" spans="1:7" x14ac:dyDescent="0.25">
      <c r="A81" s="541"/>
      <c r="B81" s="541"/>
      <c r="C81" s="301" t="s">
        <v>293</v>
      </c>
      <c r="D81" s="302"/>
      <c r="E81" s="302"/>
      <c r="F81" s="302"/>
      <c r="G81" s="302"/>
    </row>
    <row r="82" spans="1:7" x14ac:dyDescent="0.25">
      <c r="A82" s="541"/>
      <c r="B82" s="541"/>
      <c r="C82" s="301" t="s">
        <v>294</v>
      </c>
      <c r="D82" s="302"/>
      <c r="E82" s="302"/>
      <c r="F82" s="302"/>
      <c r="G82" s="302"/>
    </row>
    <row r="83" spans="1:7" x14ac:dyDescent="0.25">
      <c r="A83" s="541"/>
      <c r="B83" s="541"/>
      <c r="C83" s="301" t="s">
        <v>295</v>
      </c>
      <c r="D83" s="302"/>
      <c r="E83" s="302"/>
      <c r="F83" s="302"/>
      <c r="G83" s="302"/>
    </row>
    <row r="84" spans="1:7" x14ac:dyDescent="0.25">
      <c r="A84" s="541"/>
      <c r="B84" s="541"/>
      <c r="C84" s="301" t="s">
        <v>296</v>
      </c>
      <c r="D84" s="302"/>
      <c r="E84" s="302"/>
      <c r="F84" s="302"/>
      <c r="G84" s="302"/>
    </row>
    <row r="85" spans="1:7" x14ac:dyDescent="0.25">
      <c r="A85" s="541"/>
      <c r="B85" s="541"/>
      <c r="C85" s="301" t="s">
        <v>297</v>
      </c>
      <c r="D85" s="302"/>
      <c r="E85" s="302"/>
      <c r="F85" s="302"/>
      <c r="G85" s="302"/>
    </row>
    <row r="86" spans="1:7" x14ac:dyDescent="0.25">
      <c r="A86" s="541"/>
      <c r="B86" s="541"/>
      <c r="C86" s="301" t="s">
        <v>298</v>
      </c>
      <c r="D86" s="302"/>
      <c r="E86" s="302"/>
      <c r="F86" s="302"/>
      <c r="G86" s="302"/>
    </row>
    <row r="87" spans="1:7" x14ac:dyDescent="0.25">
      <c r="A87" s="541"/>
      <c r="B87" s="541"/>
      <c r="C87" s="301" t="s">
        <v>299</v>
      </c>
      <c r="D87" s="302"/>
      <c r="E87" s="302"/>
      <c r="F87" s="302"/>
      <c r="G87" s="302"/>
    </row>
    <row r="88" spans="1:7" x14ac:dyDescent="0.25">
      <c r="A88" s="541"/>
      <c r="B88" s="541"/>
      <c r="C88" s="301" t="s">
        <v>300</v>
      </c>
      <c r="D88" s="302"/>
      <c r="E88" s="302"/>
      <c r="F88" s="302"/>
      <c r="G88" s="302"/>
    </row>
    <row r="89" spans="1:7" x14ac:dyDescent="0.25">
      <c r="A89" s="541"/>
      <c r="B89" s="541"/>
      <c r="C89" s="301" t="s">
        <v>301</v>
      </c>
      <c r="D89" s="302"/>
      <c r="E89" s="302"/>
      <c r="F89" s="302"/>
      <c r="G89" s="302"/>
    </row>
    <row r="90" spans="1:7" x14ac:dyDescent="0.25">
      <c r="A90" s="541"/>
      <c r="B90" s="541"/>
      <c r="C90" s="301" t="s">
        <v>302</v>
      </c>
      <c r="D90" s="302"/>
      <c r="E90" s="302"/>
      <c r="F90" s="302"/>
      <c r="G90" s="302"/>
    </row>
    <row r="91" spans="1:7" x14ac:dyDescent="0.25">
      <c r="A91" s="541"/>
      <c r="B91" s="541"/>
      <c r="C91" s="301" t="s">
        <v>303</v>
      </c>
      <c r="D91" s="302"/>
      <c r="E91" s="302"/>
      <c r="F91" s="302"/>
      <c r="G91" s="302"/>
    </row>
    <row r="92" spans="1:7" x14ac:dyDescent="0.25">
      <c r="A92" s="541"/>
      <c r="B92" s="541"/>
      <c r="C92" s="301" t="s">
        <v>304</v>
      </c>
      <c r="D92" s="302"/>
      <c r="E92" s="302"/>
      <c r="F92" s="302"/>
      <c r="G92" s="302"/>
    </row>
    <row r="93" spans="1:7" x14ac:dyDescent="0.25">
      <c r="A93" s="541"/>
      <c r="B93" s="541"/>
      <c r="C93" s="301" t="s">
        <v>305</v>
      </c>
      <c r="D93" s="302"/>
      <c r="E93" s="302"/>
      <c r="F93" s="302"/>
      <c r="G93" s="302"/>
    </row>
    <row r="94" spans="1:7" x14ac:dyDescent="0.25">
      <c r="A94" s="541"/>
      <c r="B94" s="541"/>
      <c r="C94" s="301" t="s">
        <v>306</v>
      </c>
      <c r="D94" s="302"/>
      <c r="E94" s="302"/>
      <c r="F94" s="302"/>
      <c r="G94" s="302"/>
    </row>
    <row r="95" spans="1:7" x14ac:dyDescent="0.25">
      <c r="A95" s="541"/>
      <c r="B95" s="541"/>
      <c r="C95" s="301" t="s">
        <v>307</v>
      </c>
      <c r="D95" s="302"/>
      <c r="E95" s="302"/>
      <c r="F95" s="302"/>
      <c r="G95" s="302"/>
    </row>
    <row r="96" spans="1:7" x14ac:dyDescent="0.25">
      <c r="A96" s="541"/>
      <c r="B96" s="541"/>
      <c r="C96" s="301" t="s">
        <v>308</v>
      </c>
      <c r="D96" s="302"/>
      <c r="E96" s="302"/>
      <c r="F96" s="302"/>
      <c r="G96" s="302"/>
    </row>
    <row r="97" spans="1:7" ht="30" x14ac:dyDescent="0.25">
      <c r="A97" s="541" t="s">
        <v>309</v>
      </c>
      <c r="B97" s="541"/>
      <c r="C97" s="301" t="s">
        <v>226</v>
      </c>
      <c r="D97" s="302">
        <f>20+70+20</f>
        <v>110</v>
      </c>
      <c r="E97" s="306" t="s">
        <v>349</v>
      </c>
      <c r="F97" s="302">
        <v>39</v>
      </c>
      <c r="G97" s="302"/>
    </row>
    <row r="98" spans="1:7" x14ac:dyDescent="0.25">
      <c r="A98" s="541"/>
      <c r="B98" s="541"/>
      <c r="C98" s="301" t="s">
        <v>228</v>
      </c>
      <c r="D98" s="302"/>
      <c r="E98" s="302"/>
      <c r="F98" s="302"/>
      <c r="G98" s="302"/>
    </row>
    <row r="99" spans="1:7" x14ac:dyDescent="0.25">
      <c r="A99" s="541"/>
      <c r="B99" s="541"/>
      <c r="C99" s="301" t="s">
        <v>229</v>
      </c>
      <c r="D99" s="302"/>
      <c r="E99" s="302"/>
      <c r="F99" s="302"/>
      <c r="G99" s="302"/>
    </row>
    <row r="100" spans="1:7" x14ac:dyDescent="0.25">
      <c r="A100" s="541"/>
      <c r="B100" s="541"/>
      <c r="C100" s="301" t="s">
        <v>230</v>
      </c>
      <c r="D100" s="302"/>
      <c r="E100" s="302"/>
      <c r="F100" s="302"/>
      <c r="G100" s="302"/>
    </row>
    <row r="101" spans="1:7" x14ac:dyDescent="0.25">
      <c r="A101" s="541"/>
      <c r="B101" s="541"/>
      <c r="C101" s="301" t="s">
        <v>231</v>
      </c>
      <c r="D101" s="302"/>
      <c r="E101" s="302"/>
      <c r="F101" s="302"/>
      <c r="G101" s="302"/>
    </row>
    <row r="102" spans="1:7" x14ac:dyDescent="0.25">
      <c r="A102" s="541"/>
      <c r="B102" s="541"/>
      <c r="C102" s="301" t="s">
        <v>233</v>
      </c>
      <c r="D102" s="302"/>
      <c r="E102" s="302"/>
      <c r="F102" s="302"/>
      <c r="G102" s="302"/>
    </row>
    <row r="103" spans="1:7" x14ac:dyDescent="0.25">
      <c r="A103" s="541"/>
      <c r="B103" s="541"/>
      <c r="C103" s="301" t="s">
        <v>234</v>
      </c>
      <c r="D103" s="302"/>
      <c r="E103" s="302"/>
      <c r="F103" s="302"/>
      <c r="G103" s="302"/>
    </row>
    <row r="104" spans="1:7" x14ac:dyDescent="0.25">
      <c r="A104" s="541" t="s">
        <v>310</v>
      </c>
      <c r="B104" s="541" t="s">
        <v>226</v>
      </c>
      <c r="C104" s="301" t="s">
        <v>311</v>
      </c>
      <c r="D104" s="302"/>
      <c r="E104" s="302"/>
      <c r="F104" s="302"/>
      <c r="G104" s="302"/>
    </row>
    <row r="105" spans="1:7" x14ac:dyDescent="0.25">
      <c r="A105" s="541"/>
      <c r="B105" s="541"/>
      <c r="C105" s="301" t="s">
        <v>312</v>
      </c>
      <c r="D105" s="302"/>
      <c r="E105" s="302"/>
      <c r="F105" s="302"/>
      <c r="G105" s="302"/>
    </row>
    <row r="106" spans="1:7" x14ac:dyDescent="0.25">
      <c r="A106" s="541"/>
      <c r="B106" s="541" t="s">
        <v>228</v>
      </c>
      <c r="C106" s="301" t="s">
        <v>311</v>
      </c>
      <c r="D106" s="302"/>
      <c r="E106" s="302"/>
      <c r="F106" s="302"/>
      <c r="G106" s="302"/>
    </row>
    <row r="107" spans="1:7" x14ac:dyDescent="0.25">
      <c r="A107" s="541"/>
      <c r="B107" s="541"/>
      <c r="C107" s="301" t="s">
        <v>312</v>
      </c>
      <c r="D107" s="302"/>
      <c r="E107" s="302"/>
      <c r="F107" s="302"/>
      <c r="G107" s="302"/>
    </row>
    <row r="108" spans="1:7" x14ac:dyDescent="0.25">
      <c r="A108" s="541"/>
      <c r="B108" s="541" t="s">
        <v>229</v>
      </c>
      <c r="C108" s="301" t="s">
        <v>311</v>
      </c>
      <c r="D108" s="302"/>
      <c r="E108" s="302"/>
      <c r="F108" s="302"/>
      <c r="G108" s="302"/>
    </row>
    <row r="109" spans="1:7" x14ac:dyDescent="0.25">
      <c r="A109" s="541"/>
      <c r="B109" s="541"/>
      <c r="C109" s="301" t="s">
        <v>312</v>
      </c>
      <c r="D109" s="302"/>
      <c r="E109" s="302"/>
      <c r="F109" s="302"/>
      <c r="G109" s="302"/>
    </row>
    <row r="110" spans="1:7" x14ac:dyDescent="0.25">
      <c r="A110" s="541"/>
      <c r="B110" s="541" t="s">
        <v>230</v>
      </c>
      <c r="C110" s="301" t="s">
        <v>311</v>
      </c>
      <c r="D110" s="302"/>
      <c r="E110" s="302"/>
      <c r="F110" s="302"/>
      <c r="G110" s="302"/>
    </row>
    <row r="111" spans="1:7" x14ac:dyDescent="0.25">
      <c r="A111" s="541"/>
      <c r="B111" s="541"/>
      <c r="C111" s="301" t="s">
        <v>312</v>
      </c>
      <c r="D111" s="302"/>
      <c r="E111" s="302"/>
      <c r="F111" s="302"/>
      <c r="G111" s="302"/>
    </row>
    <row r="112" spans="1:7" x14ac:dyDescent="0.25">
      <c r="A112" s="541"/>
      <c r="B112" s="541" t="s">
        <v>231</v>
      </c>
      <c r="C112" s="301" t="s">
        <v>311</v>
      </c>
      <c r="D112" s="302"/>
      <c r="E112" s="302"/>
      <c r="F112" s="302"/>
      <c r="G112" s="302"/>
    </row>
    <row r="113" spans="1:7" x14ac:dyDescent="0.25">
      <c r="A113" s="541"/>
      <c r="B113" s="541"/>
      <c r="C113" s="301" t="s">
        <v>312</v>
      </c>
      <c r="D113" s="302"/>
      <c r="E113" s="302"/>
      <c r="F113" s="302"/>
      <c r="G113" s="302"/>
    </row>
    <row r="114" spans="1:7" x14ac:dyDescent="0.25">
      <c r="A114" s="541"/>
      <c r="B114" s="541" t="s">
        <v>233</v>
      </c>
      <c r="C114" s="301" t="s">
        <v>311</v>
      </c>
      <c r="D114" s="302"/>
      <c r="E114" s="302"/>
      <c r="F114" s="302"/>
      <c r="G114" s="302"/>
    </row>
    <row r="115" spans="1:7" x14ac:dyDescent="0.25">
      <c r="A115" s="541"/>
      <c r="B115" s="541"/>
      <c r="C115" s="301" t="s">
        <v>312</v>
      </c>
      <c r="D115" s="302"/>
      <c r="E115" s="302"/>
      <c r="F115" s="302"/>
      <c r="G115" s="302"/>
    </row>
    <row r="116" spans="1:7" x14ac:dyDescent="0.25">
      <c r="A116" s="541"/>
      <c r="B116" s="541" t="s">
        <v>234</v>
      </c>
      <c r="C116" s="301" t="s">
        <v>311</v>
      </c>
      <c r="D116" s="302"/>
      <c r="E116" s="302"/>
      <c r="F116" s="302"/>
      <c r="G116" s="302"/>
    </row>
    <row r="117" spans="1:7" x14ac:dyDescent="0.25">
      <c r="A117" s="541"/>
      <c r="B117" s="541"/>
      <c r="C117" s="301" t="s">
        <v>312</v>
      </c>
      <c r="D117" s="302"/>
      <c r="E117" s="302"/>
      <c r="F117" s="302"/>
      <c r="G117" s="302"/>
    </row>
    <row r="118" spans="1:7" x14ac:dyDescent="0.25">
      <c r="A118" s="541"/>
      <c r="B118" s="541" t="s">
        <v>235</v>
      </c>
      <c r="C118" s="301" t="s">
        <v>311</v>
      </c>
      <c r="D118" s="302"/>
      <c r="E118" s="302"/>
      <c r="F118" s="302"/>
      <c r="G118" s="302"/>
    </row>
    <row r="119" spans="1:7" x14ac:dyDescent="0.25">
      <c r="A119" s="541"/>
      <c r="B119" s="541"/>
      <c r="C119" s="301" t="s">
        <v>312</v>
      </c>
      <c r="D119" s="302"/>
      <c r="E119" s="302"/>
      <c r="F119" s="302"/>
      <c r="G119" s="302"/>
    </row>
    <row r="120" spans="1:7" x14ac:dyDescent="0.25">
      <c r="A120" s="541"/>
      <c r="B120" s="541" t="s">
        <v>236</v>
      </c>
      <c r="C120" s="301" t="s">
        <v>311</v>
      </c>
      <c r="D120" s="302"/>
      <c r="E120" s="302"/>
      <c r="F120" s="302"/>
      <c r="G120" s="302"/>
    </row>
    <row r="121" spans="1:7" x14ac:dyDescent="0.25">
      <c r="A121" s="541"/>
      <c r="B121" s="541"/>
      <c r="C121" s="301" t="s">
        <v>312</v>
      </c>
      <c r="D121" s="302"/>
      <c r="E121" s="302"/>
      <c r="F121" s="302"/>
      <c r="G121" s="302"/>
    </row>
  </sheetData>
  <mergeCells count="17">
    <mergeCell ref="A63:B96"/>
    <mergeCell ref="A2:B2"/>
    <mergeCell ref="A3:B3"/>
    <mergeCell ref="A4:B12"/>
    <mergeCell ref="A13:B53"/>
    <mergeCell ref="A54:B62"/>
    <mergeCell ref="B120:B121"/>
    <mergeCell ref="A97:B103"/>
    <mergeCell ref="A104:A121"/>
    <mergeCell ref="B104:B105"/>
    <mergeCell ref="B106:B107"/>
    <mergeCell ref="B108:B109"/>
    <mergeCell ref="B110:B111"/>
    <mergeCell ref="B112:B113"/>
    <mergeCell ref="B114:B115"/>
    <mergeCell ref="B116:B117"/>
    <mergeCell ref="B118:B1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91" workbookViewId="0">
      <selection activeCell="E110" sqref="E110"/>
    </sheetView>
  </sheetViews>
  <sheetFormatPr defaultRowHeight="15" x14ac:dyDescent="0.25"/>
  <cols>
    <col min="3" max="4" width="28" customWidth="1"/>
    <col min="5" max="5" width="29.85546875" customWidth="1"/>
    <col min="6" max="6" width="27.28515625" customWidth="1"/>
    <col min="7" max="7" width="42.85546875" customWidth="1"/>
  </cols>
  <sheetData>
    <row r="1" spans="1:7" x14ac:dyDescent="0.25">
      <c r="E1" s="304" t="s">
        <v>343</v>
      </c>
    </row>
    <row r="2" spans="1:7" x14ac:dyDescent="0.25">
      <c r="A2" s="542"/>
      <c r="B2" s="543"/>
      <c r="C2" s="302"/>
      <c r="D2" s="302"/>
      <c r="E2" s="302"/>
      <c r="F2" s="302"/>
      <c r="G2" s="302"/>
    </row>
    <row r="3" spans="1:7" ht="15.75" x14ac:dyDescent="0.25">
      <c r="A3" s="544" t="s">
        <v>221</v>
      </c>
      <c r="B3" s="544"/>
      <c r="C3" s="308" t="s">
        <v>222</v>
      </c>
      <c r="D3" s="300" t="s">
        <v>223</v>
      </c>
      <c r="E3" s="300" t="s">
        <v>224</v>
      </c>
      <c r="F3" s="300" t="s">
        <v>314</v>
      </c>
      <c r="G3" s="300" t="s">
        <v>17</v>
      </c>
    </row>
    <row r="4" spans="1:7" x14ac:dyDescent="0.25">
      <c r="A4" s="541" t="s">
        <v>225</v>
      </c>
      <c r="B4" s="541"/>
      <c r="C4" s="301" t="s">
        <v>226</v>
      </c>
      <c r="D4" s="301">
        <f>20+25</f>
        <v>45</v>
      </c>
      <c r="E4" s="306" t="s">
        <v>361</v>
      </c>
      <c r="F4" s="302">
        <v>8</v>
      </c>
      <c r="G4" s="302"/>
    </row>
    <row r="5" spans="1:7" x14ac:dyDescent="0.25">
      <c r="A5" s="541"/>
      <c r="B5" s="541"/>
      <c r="C5" s="301" t="s">
        <v>228</v>
      </c>
      <c r="D5" s="302"/>
      <c r="E5" s="302"/>
      <c r="F5" s="302"/>
      <c r="G5" s="302"/>
    </row>
    <row r="6" spans="1:7" x14ac:dyDescent="0.25">
      <c r="A6" s="541"/>
      <c r="B6" s="541"/>
      <c r="C6" s="301" t="s">
        <v>229</v>
      </c>
      <c r="D6" s="301">
        <v>10</v>
      </c>
      <c r="E6" s="302" t="s">
        <v>360</v>
      </c>
      <c r="F6" s="302">
        <v>7</v>
      </c>
      <c r="G6" s="302"/>
    </row>
    <row r="7" spans="1:7" x14ac:dyDescent="0.25">
      <c r="A7" s="541"/>
      <c r="B7" s="541"/>
      <c r="C7" s="301" t="s">
        <v>230</v>
      </c>
      <c r="D7" s="302">
        <v>10</v>
      </c>
      <c r="E7" s="302" t="s">
        <v>350</v>
      </c>
      <c r="F7" s="302">
        <v>5</v>
      </c>
      <c r="G7" s="302"/>
    </row>
    <row r="8" spans="1:7" x14ac:dyDescent="0.25">
      <c r="A8" s="541"/>
      <c r="B8" s="541"/>
      <c r="C8" s="301" t="s">
        <v>231</v>
      </c>
      <c r="D8" s="302">
        <v>3</v>
      </c>
      <c r="E8" s="302" t="s">
        <v>351</v>
      </c>
      <c r="F8" s="302">
        <v>3</v>
      </c>
      <c r="G8" s="302"/>
    </row>
    <row r="9" spans="1:7" x14ac:dyDescent="0.25">
      <c r="A9" s="541"/>
      <c r="B9" s="541"/>
      <c r="C9" s="301" t="s">
        <v>233</v>
      </c>
      <c r="D9" s="302"/>
      <c r="E9" s="302"/>
      <c r="F9" s="302"/>
      <c r="G9" s="302"/>
    </row>
    <row r="10" spans="1:7" x14ac:dyDescent="0.25">
      <c r="A10" s="541"/>
      <c r="B10" s="541"/>
      <c r="C10" s="301" t="s">
        <v>234</v>
      </c>
      <c r="D10" s="302"/>
      <c r="E10" s="302"/>
      <c r="F10" s="302"/>
      <c r="G10" s="302"/>
    </row>
    <row r="11" spans="1:7" x14ac:dyDescent="0.25">
      <c r="A11" s="541"/>
      <c r="B11" s="541"/>
      <c r="C11" s="301" t="s">
        <v>235</v>
      </c>
      <c r="D11" s="302">
        <v>7</v>
      </c>
      <c r="E11" s="302" t="s">
        <v>362</v>
      </c>
      <c r="F11" s="302">
        <v>6</v>
      </c>
      <c r="G11" s="302"/>
    </row>
    <row r="12" spans="1:7" x14ac:dyDescent="0.25">
      <c r="A12" s="541"/>
      <c r="B12" s="541"/>
      <c r="C12" s="301" t="s">
        <v>236</v>
      </c>
      <c r="D12" s="302"/>
      <c r="E12" s="302"/>
      <c r="F12" s="302"/>
      <c r="G12" s="302"/>
    </row>
    <row r="13" spans="1:7" x14ac:dyDescent="0.25">
      <c r="A13" s="541" t="s">
        <v>54</v>
      </c>
      <c r="B13" s="541"/>
      <c r="C13" s="301" t="s">
        <v>237</v>
      </c>
      <c r="D13" s="302"/>
      <c r="E13" s="302"/>
      <c r="F13" s="302"/>
      <c r="G13" s="302"/>
    </row>
    <row r="14" spans="1:7" x14ac:dyDescent="0.25">
      <c r="A14" s="541"/>
      <c r="B14" s="541"/>
      <c r="C14" s="301" t="s">
        <v>238</v>
      </c>
      <c r="D14" s="302"/>
      <c r="E14" s="302"/>
      <c r="F14" s="302"/>
      <c r="G14" s="302"/>
    </row>
    <row r="15" spans="1:7" x14ac:dyDescent="0.25">
      <c r="A15" s="541"/>
      <c r="B15" s="541"/>
      <c r="C15" s="301" t="s">
        <v>239</v>
      </c>
      <c r="D15" s="302"/>
      <c r="E15" s="302"/>
      <c r="F15" s="302"/>
      <c r="G15" s="302"/>
    </row>
    <row r="16" spans="1:7" x14ac:dyDescent="0.25">
      <c r="A16" s="541"/>
      <c r="B16" s="541"/>
      <c r="C16" s="301" t="s">
        <v>240</v>
      </c>
      <c r="D16" s="302"/>
      <c r="E16" s="302"/>
      <c r="F16" s="302"/>
      <c r="G16" s="302"/>
    </row>
    <row r="17" spans="1:7" x14ac:dyDescent="0.25">
      <c r="A17" s="541"/>
      <c r="B17" s="541"/>
      <c r="C17" s="301" t="s">
        <v>241</v>
      </c>
      <c r="D17" s="302"/>
      <c r="E17" s="302"/>
      <c r="F17" s="302"/>
      <c r="G17" s="302"/>
    </row>
    <row r="18" spans="1:7" x14ac:dyDescent="0.25">
      <c r="A18" s="541"/>
      <c r="B18" s="541"/>
      <c r="C18" s="301" t="s">
        <v>242</v>
      </c>
      <c r="D18" s="302"/>
      <c r="E18" s="302"/>
      <c r="F18" s="302"/>
      <c r="G18" s="302"/>
    </row>
    <row r="19" spans="1:7" x14ac:dyDescent="0.25">
      <c r="A19" s="541"/>
      <c r="B19" s="541"/>
      <c r="C19" s="301" t="s">
        <v>243</v>
      </c>
      <c r="D19" s="302"/>
      <c r="E19" s="302"/>
      <c r="F19" s="302"/>
      <c r="G19" s="302"/>
    </row>
    <row r="20" spans="1:7" x14ac:dyDescent="0.25">
      <c r="A20" s="541"/>
      <c r="B20" s="541"/>
      <c r="C20" s="301" t="s">
        <v>244</v>
      </c>
      <c r="D20" s="301"/>
      <c r="E20" s="301"/>
      <c r="F20" s="301"/>
      <c r="G20" s="301"/>
    </row>
    <row r="21" spans="1:7" x14ac:dyDescent="0.25">
      <c r="A21" s="541"/>
      <c r="B21" s="541"/>
      <c r="C21" s="301" t="s">
        <v>245</v>
      </c>
      <c r="D21" s="302"/>
      <c r="E21" s="302"/>
      <c r="F21" s="302"/>
      <c r="G21" s="302"/>
    </row>
    <row r="22" spans="1:7" x14ac:dyDescent="0.25">
      <c r="A22" s="541"/>
      <c r="B22" s="541"/>
      <c r="C22" s="301" t="s">
        <v>246</v>
      </c>
      <c r="D22" s="302"/>
      <c r="E22" s="302"/>
      <c r="F22" s="302"/>
      <c r="G22" s="302"/>
    </row>
    <row r="23" spans="1:7" x14ac:dyDescent="0.25">
      <c r="A23" s="541"/>
      <c r="B23" s="541"/>
      <c r="C23" s="301" t="s">
        <v>247</v>
      </c>
      <c r="D23" s="302"/>
      <c r="E23" s="304"/>
      <c r="F23" s="302"/>
      <c r="G23" s="302"/>
    </row>
    <row r="24" spans="1:7" x14ac:dyDescent="0.25">
      <c r="A24" s="541"/>
      <c r="B24" s="541"/>
      <c r="C24" s="301" t="s">
        <v>248</v>
      </c>
      <c r="D24" s="302"/>
      <c r="E24" s="302"/>
      <c r="F24" s="302"/>
      <c r="G24" s="302"/>
    </row>
    <row r="25" spans="1:7" x14ac:dyDescent="0.25">
      <c r="A25" s="541"/>
      <c r="B25" s="541"/>
      <c r="C25" s="301" t="s">
        <v>249</v>
      </c>
      <c r="D25" s="302"/>
      <c r="E25" s="302"/>
      <c r="F25" s="302"/>
      <c r="G25" s="302"/>
    </row>
    <row r="26" spans="1:7" x14ac:dyDescent="0.25">
      <c r="A26" s="541"/>
      <c r="B26" s="541"/>
      <c r="C26" s="301" t="s">
        <v>250</v>
      </c>
      <c r="D26" s="302"/>
      <c r="E26" s="302"/>
      <c r="F26" s="302"/>
      <c r="G26" s="302"/>
    </row>
    <row r="27" spans="1:7" x14ac:dyDescent="0.25">
      <c r="A27" s="541"/>
      <c r="B27" s="541"/>
      <c r="C27" s="301" t="s">
        <v>251</v>
      </c>
      <c r="D27" s="302"/>
      <c r="E27" s="302"/>
      <c r="F27" s="302"/>
      <c r="G27" s="302"/>
    </row>
    <row r="28" spans="1:7" x14ac:dyDescent="0.25">
      <c r="A28" s="541"/>
      <c r="B28" s="541"/>
      <c r="C28" s="301" t="s">
        <v>252</v>
      </c>
      <c r="D28" s="302"/>
      <c r="E28" s="302"/>
      <c r="F28" s="302"/>
      <c r="G28" s="302"/>
    </row>
    <row r="29" spans="1:7" x14ac:dyDescent="0.25">
      <c r="A29" s="541"/>
      <c r="B29" s="541"/>
      <c r="C29" s="301" t="s">
        <v>253</v>
      </c>
      <c r="D29" s="302"/>
      <c r="E29" s="302"/>
      <c r="F29" s="302"/>
      <c r="G29" s="302"/>
    </row>
    <row r="30" spans="1:7" x14ac:dyDescent="0.25">
      <c r="A30" s="541"/>
      <c r="B30" s="541"/>
      <c r="C30" s="301" t="s">
        <v>254</v>
      </c>
      <c r="D30" s="302"/>
      <c r="E30" s="302"/>
      <c r="F30" s="302"/>
      <c r="G30" s="302"/>
    </row>
    <row r="31" spans="1:7" x14ac:dyDescent="0.25">
      <c r="A31" s="541"/>
      <c r="B31" s="541"/>
      <c r="C31" s="301" t="s">
        <v>255</v>
      </c>
      <c r="D31" s="302"/>
      <c r="E31" s="302"/>
      <c r="F31" s="302"/>
      <c r="G31" s="302"/>
    </row>
    <row r="32" spans="1:7" x14ac:dyDescent="0.25">
      <c r="A32" s="541"/>
      <c r="B32" s="541"/>
      <c r="C32" s="301" t="s">
        <v>256</v>
      </c>
      <c r="D32" s="302"/>
      <c r="E32" s="302"/>
      <c r="F32" s="302"/>
      <c r="G32" s="302"/>
    </row>
    <row r="33" spans="1:7" x14ac:dyDescent="0.25">
      <c r="A33" s="541"/>
      <c r="B33" s="541"/>
      <c r="C33" s="301" t="s">
        <v>257</v>
      </c>
      <c r="D33" s="302"/>
      <c r="E33" s="302"/>
      <c r="F33" s="302"/>
      <c r="G33" s="302"/>
    </row>
    <row r="34" spans="1:7" x14ac:dyDescent="0.25">
      <c r="A34" s="541"/>
      <c r="B34" s="541"/>
      <c r="C34" s="301" t="s">
        <v>258</v>
      </c>
      <c r="D34" s="302"/>
      <c r="E34" s="302"/>
      <c r="F34" s="302"/>
      <c r="G34" s="302"/>
    </row>
    <row r="35" spans="1:7" x14ac:dyDescent="0.25">
      <c r="A35" s="541"/>
      <c r="B35" s="541"/>
      <c r="C35" s="301" t="s">
        <v>259</v>
      </c>
      <c r="D35" s="302"/>
      <c r="E35" s="302"/>
      <c r="F35" s="302"/>
      <c r="G35" s="302"/>
    </row>
    <row r="36" spans="1:7" x14ac:dyDescent="0.25">
      <c r="A36" s="541"/>
      <c r="B36" s="541"/>
      <c r="C36" s="301" t="s">
        <v>260</v>
      </c>
      <c r="D36" s="302"/>
      <c r="E36" s="302"/>
      <c r="F36" s="302"/>
      <c r="G36" s="302"/>
    </row>
    <row r="37" spans="1:7" x14ac:dyDescent="0.25">
      <c r="A37" s="541"/>
      <c r="B37" s="541"/>
      <c r="C37" s="301" t="s">
        <v>261</v>
      </c>
      <c r="D37" s="302"/>
      <c r="E37" s="302"/>
      <c r="F37" s="302"/>
      <c r="G37" s="302"/>
    </row>
    <row r="38" spans="1:7" x14ac:dyDescent="0.25">
      <c r="A38" s="541"/>
      <c r="B38" s="541"/>
      <c r="C38" s="301" t="s">
        <v>262</v>
      </c>
      <c r="D38" s="302"/>
      <c r="E38" s="302"/>
      <c r="F38" s="302"/>
      <c r="G38" s="302"/>
    </row>
    <row r="39" spans="1:7" x14ac:dyDescent="0.25">
      <c r="A39" s="541"/>
      <c r="B39" s="541"/>
      <c r="C39" s="301" t="s">
        <v>263</v>
      </c>
      <c r="D39" s="302"/>
      <c r="E39" s="302"/>
      <c r="F39" s="302"/>
      <c r="G39" s="302"/>
    </row>
    <row r="40" spans="1:7" x14ac:dyDescent="0.25">
      <c r="A40" s="541"/>
      <c r="B40" s="541"/>
      <c r="C40" s="301" t="s">
        <v>264</v>
      </c>
      <c r="D40" s="302"/>
      <c r="E40" s="302"/>
      <c r="F40" s="302"/>
      <c r="G40" s="302"/>
    </row>
    <row r="41" spans="1:7" x14ac:dyDescent="0.25">
      <c r="A41" s="541"/>
      <c r="B41" s="541"/>
      <c r="C41" s="301" t="s">
        <v>265</v>
      </c>
      <c r="D41" s="302"/>
      <c r="E41" s="302"/>
      <c r="F41" s="302"/>
      <c r="G41" s="302"/>
    </row>
    <row r="42" spans="1:7" x14ac:dyDescent="0.25">
      <c r="A42" s="541"/>
      <c r="B42" s="541"/>
      <c r="C42" s="301" t="s">
        <v>266</v>
      </c>
      <c r="D42" s="302"/>
      <c r="E42" s="302"/>
      <c r="F42" s="302"/>
      <c r="G42" s="302"/>
    </row>
    <row r="43" spans="1:7" x14ac:dyDescent="0.25">
      <c r="A43" s="541"/>
      <c r="B43" s="541"/>
      <c r="C43" s="301" t="s">
        <v>267</v>
      </c>
      <c r="D43" s="302"/>
      <c r="E43" s="302"/>
      <c r="F43" s="302"/>
      <c r="G43" s="302"/>
    </row>
    <row r="44" spans="1:7" x14ac:dyDescent="0.25">
      <c r="A44" s="541"/>
      <c r="B44" s="541"/>
      <c r="C44" s="301" t="s">
        <v>268</v>
      </c>
      <c r="D44" s="302"/>
      <c r="E44" s="302"/>
      <c r="F44" s="302"/>
      <c r="G44" s="302"/>
    </row>
    <row r="45" spans="1:7" x14ac:dyDescent="0.25">
      <c r="A45" s="541"/>
      <c r="B45" s="541"/>
      <c r="C45" s="301" t="s">
        <v>269</v>
      </c>
      <c r="D45" s="302"/>
      <c r="E45" s="302"/>
      <c r="F45" s="302"/>
      <c r="G45" s="302"/>
    </row>
    <row r="46" spans="1:7" x14ac:dyDescent="0.25">
      <c r="A46" s="541"/>
      <c r="B46" s="541"/>
      <c r="C46" s="301" t="s">
        <v>270</v>
      </c>
      <c r="D46" s="302"/>
      <c r="E46" s="302"/>
      <c r="F46" s="302"/>
      <c r="G46" s="302"/>
    </row>
    <row r="47" spans="1:7" x14ac:dyDescent="0.25">
      <c r="A47" s="541"/>
      <c r="B47" s="541"/>
      <c r="C47" s="301" t="s">
        <v>271</v>
      </c>
      <c r="D47" s="302"/>
      <c r="E47" s="302"/>
      <c r="F47" s="302"/>
      <c r="G47" s="302"/>
    </row>
    <row r="48" spans="1:7" x14ac:dyDescent="0.25">
      <c r="A48" s="541"/>
      <c r="B48" s="541"/>
      <c r="C48" s="301" t="s">
        <v>272</v>
      </c>
      <c r="D48" s="302"/>
      <c r="E48" s="302"/>
      <c r="F48" s="302"/>
      <c r="G48" s="302"/>
    </row>
    <row r="49" spans="1:7" x14ac:dyDescent="0.25">
      <c r="A49" s="541"/>
      <c r="B49" s="541"/>
      <c r="C49" s="301" t="s">
        <v>273</v>
      </c>
      <c r="D49" s="302"/>
      <c r="E49" s="302"/>
      <c r="F49" s="302"/>
      <c r="G49" s="302"/>
    </row>
    <row r="50" spans="1:7" x14ac:dyDescent="0.25">
      <c r="A50" s="541"/>
      <c r="B50" s="541"/>
      <c r="C50" s="301" t="s">
        <v>274</v>
      </c>
      <c r="D50" s="302"/>
      <c r="E50" s="302"/>
      <c r="F50" s="302"/>
      <c r="G50" s="302"/>
    </row>
    <row r="51" spans="1:7" x14ac:dyDescent="0.25">
      <c r="A51" s="541"/>
      <c r="B51" s="541"/>
      <c r="C51" s="301" t="s">
        <v>275</v>
      </c>
      <c r="D51" s="302"/>
      <c r="E51" s="302"/>
      <c r="F51" s="302"/>
      <c r="G51" s="302"/>
    </row>
    <row r="52" spans="1:7" x14ac:dyDescent="0.25">
      <c r="A52" s="541"/>
      <c r="B52" s="541"/>
      <c r="C52" s="301" t="s">
        <v>276</v>
      </c>
      <c r="D52" s="302"/>
      <c r="E52" s="302"/>
      <c r="F52" s="302"/>
      <c r="G52" s="302"/>
    </row>
    <row r="53" spans="1:7" x14ac:dyDescent="0.25">
      <c r="A53" s="541"/>
      <c r="B53" s="541"/>
      <c r="C53" s="301" t="s">
        <v>277</v>
      </c>
      <c r="D53" s="302"/>
      <c r="E53" s="302"/>
      <c r="F53" s="302"/>
      <c r="G53" s="302"/>
    </row>
    <row r="54" spans="1:7" x14ac:dyDescent="0.25">
      <c r="A54" s="541" t="s">
        <v>278</v>
      </c>
      <c r="B54" s="541"/>
      <c r="C54" s="301" t="s">
        <v>226</v>
      </c>
      <c r="D54" s="302"/>
      <c r="E54" s="302"/>
      <c r="F54" s="302"/>
      <c r="G54" s="302"/>
    </row>
    <row r="55" spans="1:7" x14ac:dyDescent="0.25">
      <c r="A55" s="541"/>
      <c r="B55" s="541"/>
      <c r="C55" s="301" t="s">
        <v>228</v>
      </c>
      <c r="D55" s="302"/>
      <c r="E55" s="302"/>
      <c r="F55" s="302"/>
      <c r="G55" s="302"/>
    </row>
    <row r="56" spans="1:7" x14ac:dyDescent="0.25">
      <c r="A56" s="541"/>
      <c r="B56" s="541"/>
      <c r="C56" s="301" t="s">
        <v>229</v>
      </c>
      <c r="D56" s="302"/>
      <c r="E56" s="302"/>
      <c r="F56" s="302"/>
      <c r="G56" s="302"/>
    </row>
    <row r="57" spans="1:7" x14ac:dyDescent="0.25">
      <c r="A57" s="541"/>
      <c r="B57" s="541"/>
      <c r="C57" s="301" t="s">
        <v>230</v>
      </c>
      <c r="D57" s="302"/>
      <c r="E57" s="302"/>
      <c r="F57" s="302"/>
      <c r="G57" s="302"/>
    </row>
    <row r="58" spans="1:7" x14ac:dyDescent="0.25">
      <c r="A58" s="541"/>
      <c r="B58" s="541"/>
      <c r="C58" s="301" t="s">
        <v>231</v>
      </c>
      <c r="D58" s="302"/>
      <c r="E58" s="302"/>
      <c r="F58" s="302"/>
      <c r="G58" s="302"/>
    </row>
    <row r="59" spans="1:7" x14ac:dyDescent="0.25">
      <c r="A59" s="541"/>
      <c r="B59" s="541"/>
      <c r="C59" s="301" t="s">
        <v>233</v>
      </c>
      <c r="D59" s="302"/>
      <c r="E59" s="302"/>
      <c r="F59" s="302"/>
      <c r="G59" s="302"/>
    </row>
    <row r="60" spans="1:7" x14ac:dyDescent="0.25">
      <c r="A60" s="541"/>
      <c r="B60" s="541"/>
      <c r="C60" s="301" t="s">
        <v>234</v>
      </c>
      <c r="D60" s="302"/>
      <c r="E60" s="302"/>
      <c r="F60" s="302"/>
      <c r="G60" s="302"/>
    </row>
    <row r="61" spans="1:7" x14ac:dyDescent="0.25">
      <c r="A61" s="541"/>
      <c r="B61" s="541"/>
      <c r="C61" s="301" t="s">
        <v>235</v>
      </c>
      <c r="D61" s="302"/>
      <c r="E61" s="302"/>
      <c r="F61" s="302"/>
      <c r="G61" s="302"/>
    </row>
    <row r="62" spans="1:7" x14ac:dyDescent="0.25">
      <c r="A62" s="541"/>
      <c r="B62" s="541"/>
      <c r="C62" s="301" t="s">
        <v>236</v>
      </c>
      <c r="D62" s="302"/>
      <c r="E62" s="302"/>
      <c r="F62" s="302"/>
      <c r="G62" s="302"/>
    </row>
    <row r="63" spans="1:7" x14ac:dyDescent="0.25">
      <c r="A63" s="541" t="s">
        <v>279</v>
      </c>
      <c r="B63" s="541"/>
      <c r="C63" s="301" t="s">
        <v>280</v>
      </c>
      <c r="D63" s="301"/>
      <c r="E63" s="302"/>
      <c r="F63" s="302"/>
      <c r="G63" s="302"/>
    </row>
    <row r="64" spans="1:7" x14ac:dyDescent="0.25">
      <c r="A64" s="541"/>
      <c r="B64" s="541"/>
      <c r="C64" s="301" t="s">
        <v>281</v>
      </c>
      <c r="D64" s="301">
        <v>16</v>
      </c>
      <c r="E64" s="302" t="s">
        <v>359</v>
      </c>
      <c r="F64" s="302">
        <v>6</v>
      </c>
      <c r="G64" s="305"/>
    </row>
    <row r="65" spans="1:7" x14ac:dyDescent="0.25">
      <c r="A65" s="541"/>
      <c r="B65" s="541"/>
      <c r="C65" s="301" t="s">
        <v>283</v>
      </c>
      <c r="D65" s="301">
        <v>4</v>
      </c>
      <c r="E65" s="302" t="s">
        <v>352</v>
      </c>
      <c r="F65" s="302">
        <v>2</v>
      </c>
      <c r="G65" s="302"/>
    </row>
    <row r="66" spans="1:7" x14ac:dyDescent="0.25">
      <c r="A66" s="541"/>
      <c r="B66" s="541"/>
      <c r="C66" s="301" t="s">
        <v>284</v>
      </c>
      <c r="D66" s="301">
        <v>10</v>
      </c>
      <c r="E66" s="302" t="s">
        <v>353</v>
      </c>
      <c r="F66" s="302">
        <v>6</v>
      </c>
      <c r="G66" s="302"/>
    </row>
    <row r="67" spans="1:7" x14ac:dyDescent="0.25">
      <c r="A67" s="541"/>
      <c r="B67" s="541"/>
      <c r="C67" s="301" t="s">
        <v>285</v>
      </c>
      <c r="D67" s="301"/>
      <c r="E67" s="302"/>
      <c r="F67" s="302"/>
      <c r="G67" s="302"/>
    </row>
    <row r="68" spans="1:7" x14ac:dyDescent="0.25">
      <c r="A68" s="541"/>
      <c r="B68" s="541"/>
      <c r="C68" s="301" t="s">
        <v>286</v>
      </c>
      <c r="D68" s="302">
        <v>5</v>
      </c>
      <c r="E68" s="302" t="s">
        <v>354</v>
      </c>
      <c r="F68" s="302">
        <v>2</v>
      </c>
      <c r="G68" s="302"/>
    </row>
    <row r="69" spans="1:7" x14ac:dyDescent="0.25">
      <c r="A69" s="541"/>
      <c r="B69" s="541"/>
      <c r="C69" s="301" t="s">
        <v>287</v>
      </c>
      <c r="D69" s="302">
        <f>6+1</f>
        <v>7</v>
      </c>
      <c r="E69" s="302" t="s">
        <v>355</v>
      </c>
      <c r="F69" s="302">
        <v>4</v>
      </c>
      <c r="G69" s="302"/>
    </row>
    <row r="70" spans="1:7" x14ac:dyDescent="0.25">
      <c r="A70" s="541"/>
      <c r="B70" s="541"/>
      <c r="C70" s="301" t="s">
        <v>289</v>
      </c>
      <c r="D70" s="302"/>
      <c r="E70" s="302"/>
      <c r="F70" s="302"/>
      <c r="G70" s="302"/>
    </row>
    <row r="71" spans="1:7" x14ac:dyDescent="0.25">
      <c r="A71" s="541"/>
      <c r="B71" s="541"/>
      <c r="C71" s="301" t="s">
        <v>290</v>
      </c>
      <c r="D71" s="302">
        <f>1+2</f>
        <v>3</v>
      </c>
      <c r="E71" s="302"/>
      <c r="F71" s="302"/>
      <c r="G71" s="302"/>
    </row>
    <row r="72" spans="1:7" x14ac:dyDescent="0.25">
      <c r="A72" s="541"/>
      <c r="B72" s="541"/>
      <c r="C72" s="301" t="s">
        <v>291</v>
      </c>
      <c r="D72" s="302">
        <f>3+1</f>
        <v>4</v>
      </c>
      <c r="E72" s="302" t="s">
        <v>356</v>
      </c>
      <c r="F72" s="302">
        <v>2</v>
      </c>
      <c r="G72" s="302"/>
    </row>
    <row r="73" spans="1:7" x14ac:dyDescent="0.25">
      <c r="A73" s="541"/>
      <c r="B73" s="541"/>
      <c r="C73" s="301" t="s">
        <v>254</v>
      </c>
      <c r="D73" s="302">
        <v>2</v>
      </c>
      <c r="E73" s="302" t="s">
        <v>357</v>
      </c>
      <c r="F73" s="302">
        <v>2</v>
      </c>
      <c r="G73" s="302"/>
    </row>
    <row r="74" spans="1:7" x14ac:dyDescent="0.25">
      <c r="A74" s="541"/>
      <c r="B74" s="541"/>
      <c r="C74" s="301" t="s">
        <v>255</v>
      </c>
      <c r="D74" s="302"/>
      <c r="E74" s="302"/>
      <c r="F74" s="302"/>
      <c r="G74" s="302"/>
    </row>
    <row r="75" spans="1:7" x14ac:dyDescent="0.25">
      <c r="A75" s="541"/>
      <c r="B75" s="541"/>
      <c r="C75" s="301" t="s">
        <v>256</v>
      </c>
      <c r="D75" s="302"/>
      <c r="E75" s="302"/>
      <c r="F75" s="302"/>
      <c r="G75" s="302"/>
    </row>
    <row r="76" spans="1:7" x14ac:dyDescent="0.25">
      <c r="A76" s="541"/>
      <c r="B76" s="541"/>
      <c r="C76" s="301" t="s">
        <v>257</v>
      </c>
      <c r="D76" s="302"/>
      <c r="E76" s="302"/>
      <c r="F76" s="302"/>
      <c r="G76" s="302"/>
    </row>
    <row r="77" spans="1:7" x14ac:dyDescent="0.25">
      <c r="A77" s="541"/>
      <c r="B77" s="541"/>
      <c r="C77" s="301" t="s">
        <v>292</v>
      </c>
      <c r="D77" s="302">
        <f>1+1</f>
        <v>2</v>
      </c>
      <c r="E77" s="302" t="s">
        <v>347</v>
      </c>
      <c r="F77" s="302">
        <v>1</v>
      </c>
      <c r="G77" s="302"/>
    </row>
    <row r="78" spans="1:7" x14ac:dyDescent="0.25">
      <c r="A78" s="541"/>
      <c r="B78" s="541"/>
      <c r="C78" s="301" t="s">
        <v>259</v>
      </c>
      <c r="D78" s="302"/>
      <c r="E78" s="302"/>
      <c r="F78" s="302"/>
      <c r="G78" s="302"/>
    </row>
    <row r="79" spans="1:7" x14ac:dyDescent="0.25">
      <c r="A79" s="541"/>
      <c r="B79" s="541"/>
      <c r="C79" s="301" t="s">
        <v>260</v>
      </c>
      <c r="D79" s="302"/>
      <c r="E79" s="302"/>
      <c r="F79" s="302"/>
      <c r="G79" s="302"/>
    </row>
    <row r="80" spans="1:7" x14ac:dyDescent="0.25">
      <c r="A80" s="541"/>
      <c r="B80" s="541"/>
      <c r="C80" s="301" t="s">
        <v>261</v>
      </c>
      <c r="D80" s="302"/>
      <c r="E80" s="302"/>
      <c r="F80" s="302"/>
      <c r="G80" s="302"/>
    </row>
    <row r="81" spans="1:7" x14ac:dyDescent="0.25">
      <c r="A81" s="541"/>
      <c r="B81" s="541"/>
      <c r="C81" s="301" t="s">
        <v>293</v>
      </c>
      <c r="D81" s="302"/>
      <c r="E81" s="302"/>
      <c r="F81" s="302"/>
      <c r="G81" s="302"/>
    </row>
    <row r="82" spans="1:7" x14ac:dyDescent="0.25">
      <c r="A82" s="541"/>
      <c r="B82" s="541"/>
      <c r="C82" s="301" t="s">
        <v>294</v>
      </c>
      <c r="D82" s="302"/>
      <c r="E82" s="302"/>
      <c r="F82" s="302"/>
      <c r="G82" s="302"/>
    </row>
    <row r="83" spans="1:7" x14ac:dyDescent="0.25">
      <c r="A83" s="541"/>
      <c r="B83" s="541"/>
      <c r="C83" s="301" t="s">
        <v>295</v>
      </c>
      <c r="D83" s="302">
        <v>4</v>
      </c>
      <c r="E83" s="302" t="s">
        <v>358</v>
      </c>
      <c r="F83" s="302">
        <v>1</v>
      </c>
      <c r="G83" s="302"/>
    </row>
    <row r="84" spans="1:7" x14ac:dyDescent="0.25">
      <c r="A84" s="541"/>
      <c r="B84" s="541"/>
      <c r="C84" s="301" t="s">
        <v>296</v>
      </c>
      <c r="D84" s="302">
        <v>4</v>
      </c>
      <c r="E84" s="302" t="s">
        <v>363</v>
      </c>
      <c r="F84" s="302">
        <v>4</v>
      </c>
      <c r="G84" s="302"/>
    </row>
    <row r="85" spans="1:7" x14ac:dyDescent="0.25">
      <c r="A85" s="541"/>
      <c r="B85" s="541"/>
      <c r="C85" s="301" t="s">
        <v>297</v>
      </c>
      <c r="D85" s="302"/>
      <c r="E85" s="302"/>
      <c r="F85" s="302"/>
      <c r="G85" s="302"/>
    </row>
    <row r="86" spans="1:7" x14ac:dyDescent="0.25">
      <c r="A86" s="541"/>
      <c r="B86" s="541"/>
      <c r="C86" s="301" t="s">
        <v>298</v>
      </c>
      <c r="D86" s="302">
        <v>2</v>
      </c>
      <c r="E86" s="302" t="s">
        <v>364</v>
      </c>
      <c r="F86" s="302">
        <v>2</v>
      </c>
      <c r="G86" s="302"/>
    </row>
    <row r="87" spans="1:7" x14ac:dyDescent="0.25">
      <c r="A87" s="541"/>
      <c r="B87" s="541"/>
      <c r="C87" s="301" t="s">
        <v>299</v>
      </c>
      <c r="D87" s="302"/>
      <c r="E87" s="302"/>
      <c r="F87" s="302"/>
      <c r="G87" s="302"/>
    </row>
    <row r="88" spans="1:7" x14ac:dyDescent="0.25">
      <c r="A88" s="541"/>
      <c r="B88" s="541"/>
      <c r="C88" s="301" t="s">
        <v>300</v>
      </c>
      <c r="D88" s="302">
        <v>1</v>
      </c>
      <c r="E88" s="302" t="s">
        <v>322</v>
      </c>
      <c r="F88" s="302">
        <v>1</v>
      </c>
      <c r="G88" s="302"/>
    </row>
    <row r="89" spans="1:7" x14ac:dyDescent="0.25">
      <c r="A89" s="541"/>
      <c r="B89" s="541"/>
      <c r="C89" s="301" t="s">
        <v>301</v>
      </c>
      <c r="D89" s="302">
        <v>1</v>
      </c>
      <c r="E89" s="302" t="s">
        <v>322</v>
      </c>
      <c r="F89" s="302">
        <v>1</v>
      </c>
      <c r="G89" s="302"/>
    </row>
    <row r="90" spans="1:7" x14ac:dyDescent="0.25">
      <c r="A90" s="541"/>
      <c r="B90" s="541"/>
      <c r="C90" s="301" t="s">
        <v>302</v>
      </c>
      <c r="D90" s="302">
        <v>1</v>
      </c>
      <c r="E90" s="302" t="s">
        <v>365</v>
      </c>
      <c r="F90" s="302">
        <v>1</v>
      </c>
      <c r="G90" s="302"/>
    </row>
    <row r="91" spans="1:7" x14ac:dyDescent="0.25">
      <c r="A91" s="541"/>
      <c r="B91" s="541"/>
      <c r="C91" s="301" t="s">
        <v>303</v>
      </c>
      <c r="D91" s="302"/>
      <c r="E91" s="302"/>
      <c r="F91" s="302"/>
      <c r="G91" s="302"/>
    </row>
    <row r="92" spans="1:7" x14ac:dyDescent="0.25">
      <c r="A92" s="541"/>
      <c r="B92" s="541"/>
      <c r="C92" s="301" t="s">
        <v>304</v>
      </c>
      <c r="D92" s="302"/>
      <c r="E92" s="302"/>
      <c r="F92" s="302"/>
      <c r="G92" s="302"/>
    </row>
    <row r="93" spans="1:7" x14ac:dyDescent="0.25">
      <c r="A93" s="541"/>
      <c r="B93" s="541"/>
      <c r="C93" s="301" t="s">
        <v>305</v>
      </c>
      <c r="D93" s="302"/>
      <c r="E93" s="302"/>
      <c r="F93" s="302"/>
      <c r="G93" s="302"/>
    </row>
    <row r="94" spans="1:7" x14ac:dyDescent="0.25">
      <c r="A94" s="541"/>
      <c r="B94" s="541"/>
      <c r="C94" s="301" t="s">
        <v>306</v>
      </c>
      <c r="D94" s="302"/>
      <c r="E94" s="302"/>
      <c r="F94" s="302"/>
      <c r="G94" s="302"/>
    </row>
    <row r="95" spans="1:7" x14ac:dyDescent="0.25">
      <c r="A95" s="541"/>
      <c r="B95" s="541"/>
      <c r="C95" s="301" t="s">
        <v>307</v>
      </c>
      <c r="D95" s="302"/>
      <c r="E95" s="302"/>
      <c r="F95" s="302"/>
      <c r="G95" s="302"/>
    </row>
    <row r="96" spans="1:7" x14ac:dyDescent="0.25">
      <c r="A96" s="541"/>
      <c r="B96" s="541"/>
      <c r="C96" s="301" t="s">
        <v>308</v>
      </c>
      <c r="D96" s="302"/>
      <c r="E96" s="302"/>
      <c r="F96" s="302"/>
      <c r="G96" s="302"/>
    </row>
    <row r="97" spans="1:7" ht="49.5" customHeight="1" x14ac:dyDescent="0.25">
      <c r="A97" s="541" t="s">
        <v>309</v>
      </c>
      <c r="B97" s="541"/>
      <c r="C97" s="301" t="s">
        <v>226</v>
      </c>
      <c r="D97" s="302">
        <f>20+15</f>
        <v>35</v>
      </c>
      <c r="E97" s="306" t="s">
        <v>366</v>
      </c>
      <c r="F97" s="302">
        <v>19</v>
      </c>
      <c r="G97" s="302"/>
    </row>
    <row r="98" spans="1:7" x14ac:dyDescent="0.25">
      <c r="A98" s="541"/>
      <c r="B98" s="541"/>
      <c r="C98" s="301" t="s">
        <v>228</v>
      </c>
      <c r="D98" s="302"/>
      <c r="E98" s="302"/>
      <c r="F98" s="302"/>
      <c r="G98" s="302"/>
    </row>
    <row r="99" spans="1:7" x14ac:dyDescent="0.25">
      <c r="A99" s="541"/>
      <c r="B99" s="541"/>
      <c r="C99" s="301" t="s">
        <v>229</v>
      </c>
      <c r="D99" s="302"/>
      <c r="E99" s="302"/>
      <c r="F99" s="302"/>
      <c r="G99" s="302"/>
    </row>
    <row r="100" spans="1:7" x14ac:dyDescent="0.25">
      <c r="A100" s="541"/>
      <c r="B100" s="541"/>
      <c r="C100" s="301" t="s">
        <v>230</v>
      </c>
      <c r="D100" s="302"/>
      <c r="E100" s="302"/>
      <c r="F100" s="302"/>
      <c r="G100" s="302"/>
    </row>
    <row r="101" spans="1:7" x14ac:dyDescent="0.25">
      <c r="A101" s="541"/>
      <c r="B101" s="541"/>
      <c r="C101" s="301" t="s">
        <v>231</v>
      </c>
      <c r="D101" s="302"/>
      <c r="E101" s="302"/>
      <c r="F101" s="302"/>
      <c r="G101" s="302"/>
    </row>
    <row r="102" spans="1:7" x14ac:dyDescent="0.25">
      <c r="A102" s="541"/>
      <c r="B102" s="541"/>
      <c r="C102" s="301" t="s">
        <v>233</v>
      </c>
      <c r="D102" s="302"/>
      <c r="E102" s="302"/>
      <c r="F102" s="302"/>
      <c r="G102" s="302"/>
    </row>
    <row r="103" spans="1:7" x14ac:dyDescent="0.25">
      <c r="A103" s="541"/>
      <c r="B103" s="541"/>
      <c r="C103" s="301" t="s">
        <v>234</v>
      </c>
      <c r="D103" s="302"/>
      <c r="E103" s="302"/>
      <c r="F103" s="302"/>
      <c r="G103" s="302"/>
    </row>
    <row r="104" spans="1:7" x14ac:dyDescent="0.25">
      <c r="A104" s="541" t="s">
        <v>310</v>
      </c>
      <c r="B104" s="541" t="s">
        <v>226</v>
      </c>
      <c r="C104" s="301" t="s">
        <v>311</v>
      </c>
      <c r="D104" s="302"/>
      <c r="E104" s="302"/>
      <c r="F104" s="302"/>
      <c r="G104" s="302"/>
    </row>
    <row r="105" spans="1:7" x14ac:dyDescent="0.25">
      <c r="A105" s="541"/>
      <c r="B105" s="541"/>
      <c r="C105" s="301" t="s">
        <v>312</v>
      </c>
      <c r="D105" s="302"/>
      <c r="E105" s="302"/>
      <c r="F105" s="302"/>
      <c r="G105" s="302"/>
    </row>
    <row r="106" spans="1:7" x14ac:dyDescent="0.25">
      <c r="A106" s="541"/>
      <c r="B106" s="541" t="s">
        <v>228</v>
      </c>
      <c r="C106" s="301" t="s">
        <v>311</v>
      </c>
      <c r="D106" s="302"/>
      <c r="E106" s="302"/>
      <c r="F106" s="302"/>
      <c r="G106" s="302"/>
    </row>
    <row r="107" spans="1:7" x14ac:dyDescent="0.25">
      <c r="A107" s="541"/>
      <c r="B107" s="541"/>
      <c r="C107" s="301" t="s">
        <v>312</v>
      </c>
      <c r="D107" s="302"/>
      <c r="E107" s="302"/>
      <c r="F107" s="302"/>
      <c r="G107" s="302"/>
    </row>
    <row r="108" spans="1:7" x14ac:dyDescent="0.25">
      <c r="A108" s="541"/>
      <c r="B108" s="541" t="s">
        <v>229</v>
      </c>
      <c r="C108" s="301" t="s">
        <v>311</v>
      </c>
      <c r="D108" s="302">
        <f>2+1</f>
        <v>3</v>
      </c>
      <c r="E108" s="302" t="s">
        <v>368</v>
      </c>
      <c r="F108" s="302">
        <v>2</v>
      </c>
      <c r="G108" s="302"/>
    </row>
    <row r="109" spans="1:7" x14ac:dyDescent="0.25">
      <c r="A109" s="541"/>
      <c r="B109" s="541"/>
      <c r="C109" s="301" t="s">
        <v>312</v>
      </c>
      <c r="D109" s="302"/>
      <c r="E109" s="302"/>
      <c r="F109" s="302"/>
      <c r="G109" s="302"/>
    </row>
    <row r="110" spans="1:7" x14ac:dyDescent="0.25">
      <c r="A110" s="541"/>
      <c r="B110" s="541" t="s">
        <v>230</v>
      </c>
      <c r="C110" s="301" t="s">
        <v>311</v>
      </c>
      <c r="D110" s="302"/>
      <c r="E110" s="302"/>
      <c r="F110" s="302"/>
      <c r="G110" s="302"/>
    </row>
    <row r="111" spans="1:7" x14ac:dyDescent="0.25">
      <c r="A111" s="541"/>
      <c r="B111" s="541"/>
      <c r="C111" s="301" t="s">
        <v>312</v>
      </c>
      <c r="D111" s="302"/>
      <c r="E111" s="302"/>
      <c r="F111" s="302"/>
      <c r="G111" s="302"/>
    </row>
    <row r="112" spans="1:7" x14ac:dyDescent="0.25">
      <c r="A112" s="541"/>
      <c r="B112" s="541" t="s">
        <v>231</v>
      </c>
      <c r="C112" s="301" t="s">
        <v>311</v>
      </c>
      <c r="D112" s="302">
        <v>2</v>
      </c>
      <c r="E112" s="302" t="s">
        <v>367</v>
      </c>
      <c r="F112" s="302">
        <v>2</v>
      </c>
      <c r="G112" s="302"/>
    </row>
    <row r="113" spans="1:7" x14ac:dyDescent="0.25">
      <c r="A113" s="541"/>
      <c r="B113" s="541"/>
      <c r="C113" s="301" t="s">
        <v>312</v>
      </c>
      <c r="D113" s="302"/>
      <c r="E113" s="302"/>
      <c r="F113" s="302"/>
      <c r="G113" s="302"/>
    </row>
    <row r="114" spans="1:7" x14ac:dyDescent="0.25">
      <c r="A114" s="541"/>
      <c r="B114" s="541" t="s">
        <v>233</v>
      </c>
      <c r="C114" s="301" t="s">
        <v>311</v>
      </c>
      <c r="D114" s="302"/>
      <c r="E114" s="302"/>
      <c r="F114" s="302"/>
      <c r="G114" s="302"/>
    </row>
    <row r="115" spans="1:7" x14ac:dyDescent="0.25">
      <c r="A115" s="541"/>
      <c r="B115" s="541"/>
      <c r="C115" s="301" t="s">
        <v>312</v>
      </c>
      <c r="D115" s="302"/>
      <c r="E115" s="302"/>
      <c r="F115" s="302"/>
      <c r="G115" s="302"/>
    </row>
    <row r="116" spans="1:7" x14ac:dyDescent="0.25">
      <c r="A116" s="541"/>
      <c r="B116" s="541" t="s">
        <v>234</v>
      </c>
      <c r="C116" s="301" t="s">
        <v>311</v>
      </c>
      <c r="D116" s="302"/>
      <c r="E116" s="302"/>
      <c r="F116" s="302"/>
      <c r="G116" s="302"/>
    </row>
    <row r="117" spans="1:7" x14ac:dyDescent="0.25">
      <c r="A117" s="541"/>
      <c r="B117" s="541"/>
      <c r="C117" s="301" t="s">
        <v>312</v>
      </c>
      <c r="D117" s="302"/>
      <c r="E117" s="302"/>
      <c r="F117" s="302"/>
      <c r="G117" s="302"/>
    </row>
    <row r="118" spans="1:7" x14ac:dyDescent="0.25">
      <c r="A118" s="541"/>
      <c r="B118" s="541" t="s">
        <v>235</v>
      </c>
      <c r="C118" s="301" t="s">
        <v>311</v>
      </c>
      <c r="D118" s="302"/>
      <c r="E118" s="302"/>
      <c r="F118" s="302"/>
      <c r="G118" s="302"/>
    </row>
    <row r="119" spans="1:7" x14ac:dyDescent="0.25">
      <c r="A119" s="541"/>
      <c r="B119" s="541"/>
      <c r="C119" s="301" t="s">
        <v>312</v>
      </c>
      <c r="D119" s="302"/>
      <c r="E119" s="302"/>
      <c r="F119" s="302"/>
      <c r="G119" s="302"/>
    </row>
    <row r="120" spans="1:7" x14ac:dyDescent="0.25">
      <c r="A120" s="541"/>
      <c r="B120" s="541" t="s">
        <v>236</v>
      </c>
      <c r="C120" s="301" t="s">
        <v>311</v>
      </c>
      <c r="D120" s="302"/>
      <c r="E120" s="302"/>
      <c r="F120" s="302"/>
      <c r="G120" s="302"/>
    </row>
    <row r="121" spans="1:7" x14ac:dyDescent="0.25">
      <c r="A121" s="541"/>
      <c r="B121" s="541"/>
      <c r="C121" s="301" t="s">
        <v>312</v>
      </c>
      <c r="D121" s="302"/>
      <c r="E121" s="302"/>
      <c r="F121" s="302"/>
      <c r="G121" s="302"/>
    </row>
  </sheetData>
  <mergeCells count="17">
    <mergeCell ref="A63:B96"/>
    <mergeCell ref="A2:B2"/>
    <mergeCell ref="A3:B3"/>
    <mergeCell ref="A4:B12"/>
    <mergeCell ref="A13:B53"/>
    <mergeCell ref="A54:B62"/>
    <mergeCell ref="B120:B121"/>
    <mergeCell ref="A97:B103"/>
    <mergeCell ref="A104:A121"/>
    <mergeCell ref="B104:B105"/>
    <mergeCell ref="B106:B107"/>
    <mergeCell ref="B108:B109"/>
    <mergeCell ref="B110:B111"/>
    <mergeCell ref="B112:B113"/>
    <mergeCell ref="B114:B115"/>
    <mergeCell ref="B116:B117"/>
    <mergeCell ref="B118:B1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3"/>
  <sheetViews>
    <sheetView workbookViewId="0">
      <selection activeCell="D6" sqref="D6:D13"/>
    </sheetView>
  </sheetViews>
  <sheetFormatPr defaultRowHeight="15" x14ac:dyDescent="0.25"/>
  <cols>
    <col min="3" max="3" width="16.85546875" customWidth="1"/>
    <col min="4" max="4" width="21.5703125" customWidth="1"/>
    <col min="5" max="5" width="17.42578125" customWidth="1"/>
    <col min="6" max="6" width="20.7109375" customWidth="1"/>
    <col min="11" max="11" width="11.7109375" customWidth="1"/>
    <col min="12" max="12" width="14.42578125" customWidth="1"/>
    <col min="13" max="13" width="11.5703125" customWidth="1"/>
  </cols>
  <sheetData>
    <row r="5" spans="2:13" x14ac:dyDescent="0.25">
      <c r="C5" t="s">
        <v>437</v>
      </c>
      <c r="D5" t="s">
        <v>436</v>
      </c>
    </row>
    <row r="6" spans="2:13" x14ac:dyDescent="0.25">
      <c r="B6">
        <v>63</v>
      </c>
      <c r="C6" s="304">
        <f>400+3100+2300+1500+6000+600+2450+4350+3200+1950+1500+2200+3740+2000+2500+3400+1500+1500+3300+1400+3000+1200+1600+650+5200+4050+800</f>
        <v>65390</v>
      </c>
      <c r="D6" s="304" t="s">
        <v>438</v>
      </c>
      <c r="E6">
        <f>65390-69189.2</f>
        <v>-3799.1999999999971</v>
      </c>
      <c r="J6">
        <v>63</v>
      </c>
      <c r="K6" s="447">
        <v>27829.000000000007</v>
      </c>
      <c r="L6" s="447">
        <v>41360.210000000006</v>
      </c>
      <c r="M6" s="448">
        <f>+K6+L6</f>
        <v>69189.210000000021</v>
      </c>
    </row>
    <row r="7" spans="2:13" x14ac:dyDescent="0.25">
      <c r="B7">
        <v>75</v>
      </c>
      <c r="C7">
        <f>400+300+300+1200+1790+900+900+450</f>
        <v>6240</v>
      </c>
      <c r="D7" s="449">
        <v>5964.2999999999993</v>
      </c>
      <c r="E7" s="448">
        <f>6240-D7</f>
        <v>275.70000000000073</v>
      </c>
      <c r="J7">
        <v>75</v>
      </c>
      <c r="K7" s="447">
        <v>2113.1</v>
      </c>
      <c r="L7" s="447">
        <v>3851.2</v>
      </c>
      <c r="M7" s="448">
        <f t="shared" ref="M7:M13" si="0">+K7+L7</f>
        <v>5964.2999999999993</v>
      </c>
    </row>
    <row r="8" spans="2:13" x14ac:dyDescent="0.25">
      <c r="B8">
        <v>90</v>
      </c>
      <c r="C8">
        <f>800+300+750+300+200+900+1200+1200+300</f>
        <v>5950</v>
      </c>
      <c r="D8" s="449">
        <v>5465.2999999999993</v>
      </c>
      <c r="E8" s="448">
        <f>+C8-D8</f>
        <v>484.70000000000073</v>
      </c>
      <c r="J8">
        <v>90</v>
      </c>
      <c r="K8" s="447">
        <v>3395.2</v>
      </c>
      <c r="L8" s="447">
        <v>2070.1</v>
      </c>
      <c r="M8" s="448">
        <f t="shared" si="0"/>
        <v>5465.2999999999993</v>
      </c>
    </row>
    <row r="9" spans="2:13" x14ac:dyDescent="0.25">
      <c r="B9">
        <v>110</v>
      </c>
      <c r="C9">
        <f>400+100+375+150+100+300+300+550+300+200+200</f>
        <v>2975</v>
      </c>
      <c r="D9" s="449">
        <v>2488.6999999999998</v>
      </c>
      <c r="E9" s="448">
        <f t="shared" ref="E9:E13" si="1">+C9-D9</f>
        <v>486.30000000000018</v>
      </c>
      <c r="J9">
        <v>110</v>
      </c>
      <c r="K9" s="447">
        <v>1331</v>
      </c>
      <c r="L9" s="447">
        <v>1157.7</v>
      </c>
      <c r="M9" s="448">
        <f t="shared" si="0"/>
        <v>2488.6999999999998</v>
      </c>
    </row>
    <row r="10" spans="2:13" x14ac:dyDescent="0.25">
      <c r="B10">
        <v>125</v>
      </c>
      <c r="C10">
        <f>540+48+180+708+888+396</f>
        <v>2760</v>
      </c>
      <c r="D10" s="449">
        <v>2442</v>
      </c>
      <c r="E10" s="448">
        <f t="shared" si="1"/>
        <v>318</v>
      </c>
      <c r="J10">
        <v>125</v>
      </c>
      <c r="K10" s="447">
        <v>1873.4</v>
      </c>
      <c r="L10" s="447">
        <v>568.6</v>
      </c>
      <c r="M10" s="448">
        <f t="shared" si="0"/>
        <v>2442</v>
      </c>
    </row>
    <row r="11" spans="2:13" x14ac:dyDescent="0.25">
      <c r="B11">
        <v>140</v>
      </c>
      <c r="C11">
        <f>372+576+228+696+72+540</f>
        <v>2484</v>
      </c>
      <c r="D11" s="449">
        <v>2308.5</v>
      </c>
      <c r="E11" s="448">
        <f t="shared" si="1"/>
        <v>175.5</v>
      </c>
      <c r="J11">
        <v>140</v>
      </c>
      <c r="K11" s="447">
        <v>1375.4</v>
      </c>
      <c r="L11" s="447">
        <v>933.1</v>
      </c>
      <c r="M11" s="448">
        <f t="shared" si="0"/>
        <v>2308.5</v>
      </c>
    </row>
    <row r="12" spans="2:13" x14ac:dyDescent="0.25">
      <c r="B12">
        <v>160</v>
      </c>
      <c r="C12">
        <f>84+1584+168</f>
        <v>1836</v>
      </c>
      <c r="D12" s="449">
        <v>1809.2</v>
      </c>
      <c r="E12" s="448">
        <f t="shared" si="1"/>
        <v>26.799999999999955</v>
      </c>
      <c r="J12">
        <v>160</v>
      </c>
      <c r="K12" s="447">
        <v>1666.5</v>
      </c>
      <c r="L12" s="447">
        <v>142.69999999999999</v>
      </c>
      <c r="M12" s="448">
        <f t="shared" si="0"/>
        <v>1809.2</v>
      </c>
    </row>
    <row r="13" spans="2:13" x14ac:dyDescent="0.25">
      <c r="B13">
        <v>200</v>
      </c>
      <c r="C13">
        <v>684</v>
      </c>
      <c r="D13" s="449">
        <v>294.5</v>
      </c>
      <c r="E13" s="448">
        <f t="shared" si="1"/>
        <v>389.5</v>
      </c>
      <c r="J13">
        <v>200</v>
      </c>
      <c r="K13" s="447">
        <v>294.5</v>
      </c>
      <c r="M13" s="448">
        <f t="shared" si="0"/>
        <v>294.5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workbookViewId="0">
      <selection activeCell="J10" sqref="J10"/>
    </sheetView>
  </sheetViews>
  <sheetFormatPr defaultRowHeight="15" x14ac:dyDescent="0.25"/>
  <cols>
    <col min="2" max="2" width="32.5703125" customWidth="1"/>
    <col min="4" max="4" width="17.28515625" customWidth="1"/>
    <col min="5" max="5" width="16.28515625" customWidth="1"/>
    <col min="6" max="6" width="18.28515625" customWidth="1"/>
    <col min="7" max="7" width="19.5703125" customWidth="1"/>
    <col min="8" max="8" width="16.42578125" customWidth="1"/>
    <col min="10" max="10" width="28.28515625" customWidth="1"/>
  </cols>
  <sheetData>
    <row r="1" spans="1:10" ht="18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</row>
    <row r="2" spans="1:10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</row>
    <row r="3" spans="1:10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</row>
    <row r="4" spans="1:10" x14ac:dyDescent="0.25">
      <c r="A4" s="452"/>
      <c r="B4" s="17" t="s">
        <v>178</v>
      </c>
      <c r="C4" s="450"/>
      <c r="D4" s="19" t="s">
        <v>5</v>
      </c>
      <c r="E4" s="451"/>
      <c r="F4" s="19" t="s">
        <v>6</v>
      </c>
      <c r="G4" s="505" t="s">
        <v>7</v>
      </c>
      <c r="H4" s="506"/>
      <c r="I4" s="506"/>
      <c r="J4" s="507"/>
    </row>
    <row r="5" spans="1:10" x14ac:dyDescent="0.25">
      <c r="A5" s="452"/>
      <c r="B5" s="17" t="s">
        <v>8</v>
      </c>
      <c r="C5" s="24"/>
      <c r="D5" s="19" t="s">
        <v>9</v>
      </c>
      <c r="E5" s="25"/>
      <c r="F5" s="19" t="s">
        <v>10</v>
      </c>
      <c r="G5" s="505" t="s">
        <v>441</v>
      </c>
      <c r="H5" s="506"/>
      <c r="I5" s="506"/>
      <c r="J5" s="507"/>
    </row>
    <row r="6" spans="1:10" ht="25.5" x14ac:dyDescent="0.25">
      <c r="A6" s="529" t="s">
        <v>12</v>
      </c>
      <c r="B6" s="530" t="s">
        <v>13</v>
      </c>
      <c r="C6" s="531" t="s">
        <v>14</v>
      </c>
      <c r="D6" s="235"/>
      <c r="E6" s="529"/>
      <c r="F6" s="529"/>
      <c r="G6" s="529"/>
      <c r="H6" s="533" t="s">
        <v>15</v>
      </c>
      <c r="I6" s="236" t="s">
        <v>16</v>
      </c>
      <c r="J6" s="528" t="s">
        <v>17</v>
      </c>
    </row>
    <row r="7" spans="1:10" ht="25.5" x14ac:dyDescent="0.25">
      <c r="A7" s="529"/>
      <c r="B7" s="530"/>
      <c r="C7" s="532"/>
      <c r="D7" s="453" t="s">
        <v>19</v>
      </c>
      <c r="E7" s="453" t="s">
        <v>20</v>
      </c>
      <c r="F7" s="453" t="s">
        <v>21</v>
      </c>
      <c r="G7" s="238" t="s">
        <v>22</v>
      </c>
      <c r="H7" s="534"/>
      <c r="I7" s="239"/>
      <c r="J7" s="528"/>
    </row>
    <row r="8" spans="1:10" x14ac:dyDescent="0.25">
      <c r="A8" s="240" t="s">
        <v>26</v>
      </c>
      <c r="B8" s="241" t="s">
        <v>27</v>
      </c>
      <c r="C8" s="241"/>
      <c r="D8" s="242"/>
      <c r="E8" s="242"/>
      <c r="F8" s="242"/>
      <c r="G8" s="243"/>
      <c r="H8" s="242"/>
      <c r="I8" s="244"/>
      <c r="J8" s="245"/>
    </row>
    <row r="9" spans="1:10" ht="34.9" customHeight="1" x14ac:dyDescent="0.25">
      <c r="A9" s="246">
        <v>1</v>
      </c>
      <c r="B9" s="247" t="s">
        <v>29</v>
      </c>
      <c r="C9" s="248" t="s">
        <v>30</v>
      </c>
      <c r="D9" s="301">
        <f>400+3100+2300+1500+6000+600+2450+4350+3200+1950+1500+2200+3740+2000+2500+3400+1500+1500+3300+1400+3000+1200+1600+650+5200+4050+800</f>
        <v>65390</v>
      </c>
      <c r="E9" s="301" t="s">
        <v>438</v>
      </c>
      <c r="F9" s="251"/>
      <c r="G9" s="251"/>
      <c r="H9" s="454"/>
      <c r="I9" s="253"/>
      <c r="J9" s="249" t="s">
        <v>442</v>
      </c>
    </row>
    <row r="10" spans="1:10" ht="34.9" customHeight="1" x14ac:dyDescent="0.25">
      <c r="A10" s="246">
        <f>+A9+1</f>
        <v>2</v>
      </c>
      <c r="B10" s="247" t="s">
        <v>31</v>
      </c>
      <c r="C10" s="248" t="s">
        <v>30</v>
      </c>
      <c r="D10" s="301">
        <f>400+300+300+1200+1790+900+900+450</f>
        <v>6240</v>
      </c>
      <c r="E10" s="455">
        <v>5964.2999999999993</v>
      </c>
      <c r="F10" s="251"/>
      <c r="G10" s="251"/>
      <c r="H10" s="454"/>
      <c r="I10" s="253"/>
      <c r="J10" s="249"/>
    </row>
    <row r="11" spans="1:10" ht="34.9" customHeight="1" x14ac:dyDescent="0.25">
      <c r="A11" s="246">
        <f t="shared" ref="A11:A18" si="0">+A10+1</f>
        <v>3</v>
      </c>
      <c r="B11" s="247" t="s">
        <v>32</v>
      </c>
      <c r="C11" s="248" t="s">
        <v>30</v>
      </c>
      <c r="D11" s="301">
        <f>800+300+750+300+200+900+1200+1200+300</f>
        <v>5950</v>
      </c>
      <c r="E11" s="455">
        <v>5465.2999999999993</v>
      </c>
      <c r="F11" s="251"/>
      <c r="G11" s="251"/>
      <c r="H11" s="454"/>
      <c r="I11" s="253"/>
      <c r="J11" s="249"/>
    </row>
    <row r="12" spans="1:10" ht="34.9" customHeight="1" x14ac:dyDescent="0.25">
      <c r="A12" s="246">
        <f t="shared" si="0"/>
        <v>4</v>
      </c>
      <c r="B12" s="247" t="s">
        <v>33</v>
      </c>
      <c r="C12" s="248" t="s">
        <v>30</v>
      </c>
      <c r="D12" s="301">
        <f>400+100+375+150+100+300+300+550+300+200+200</f>
        <v>2975</v>
      </c>
      <c r="E12" s="455">
        <v>2488.6999999999998</v>
      </c>
      <c r="F12" s="251"/>
      <c r="G12" s="251"/>
      <c r="H12" s="454"/>
      <c r="I12" s="253"/>
      <c r="J12" s="249"/>
    </row>
    <row r="13" spans="1:10" ht="34.9" customHeight="1" x14ac:dyDescent="0.25">
      <c r="A13" s="246">
        <f t="shared" si="0"/>
        <v>5</v>
      </c>
      <c r="B13" s="247" t="s">
        <v>34</v>
      </c>
      <c r="C13" s="248" t="s">
        <v>30</v>
      </c>
      <c r="D13" s="301">
        <f>540+48+180+708+888+396</f>
        <v>2760</v>
      </c>
      <c r="E13" s="455">
        <v>2442</v>
      </c>
      <c r="F13" s="251"/>
      <c r="G13" s="251"/>
      <c r="H13" s="454"/>
      <c r="I13" s="253"/>
      <c r="J13" s="249"/>
    </row>
    <row r="14" spans="1:10" ht="34.9" customHeight="1" x14ac:dyDescent="0.25">
      <c r="A14" s="246">
        <f t="shared" si="0"/>
        <v>6</v>
      </c>
      <c r="B14" s="247" t="s">
        <v>35</v>
      </c>
      <c r="C14" s="248" t="s">
        <v>30</v>
      </c>
      <c r="D14" s="301">
        <f>372+576+228+696+72+540</f>
        <v>2484</v>
      </c>
      <c r="E14" s="455">
        <v>2308.5</v>
      </c>
      <c r="F14" s="251"/>
      <c r="G14" s="251"/>
      <c r="H14" s="454"/>
      <c r="I14" s="253"/>
      <c r="J14" s="249"/>
    </row>
    <row r="15" spans="1:10" ht="34.9" customHeight="1" x14ac:dyDescent="0.25">
      <c r="A15" s="246">
        <f t="shared" si="0"/>
        <v>7</v>
      </c>
      <c r="B15" s="247" t="s">
        <v>36</v>
      </c>
      <c r="C15" s="248" t="s">
        <v>30</v>
      </c>
      <c r="D15" s="301">
        <f>84+1584+168</f>
        <v>1836</v>
      </c>
      <c r="E15" s="455">
        <v>1809.2</v>
      </c>
      <c r="F15" s="251"/>
      <c r="G15" s="251"/>
      <c r="H15" s="454"/>
      <c r="I15" s="253"/>
      <c r="J15" s="249"/>
    </row>
    <row r="16" spans="1:10" ht="34.9" customHeight="1" x14ac:dyDescent="0.25">
      <c r="A16" s="246">
        <f t="shared" si="0"/>
        <v>8</v>
      </c>
      <c r="B16" s="247" t="s">
        <v>37</v>
      </c>
      <c r="C16" s="248" t="s">
        <v>30</v>
      </c>
      <c r="D16" s="301">
        <v>684</v>
      </c>
      <c r="E16" s="455">
        <v>294.5</v>
      </c>
      <c r="F16" s="255"/>
      <c r="G16" s="251"/>
      <c r="H16" s="454"/>
      <c r="I16" s="253"/>
      <c r="J16" s="249"/>
    </row>
    <row r="17" spans="1:10" ht="34.9" customHeight="1" x14ac:dyDescent="0.25">
      <c r="A17" s="246">
        <f t="shared" si="0"/>
        <v>9</v>
      </c>
      <c r="B17" s="247" t="s">
        <v>38</v>
      </c>
      <c r="C17" s="248" t="s">
        <v>30</v>
      </c>
      <c r="D17" s="454"/>
      <c r="E17" s="251"/>
      <c r="F17" s="256"/>
      <c r="G17" s="257"/>
      <c r="H17" s="454"/>
      <c r="I17" s="253"/>
      <c r="J17" s="249"/>
    </row>
    <row r="18" spans="1:10" ht="34.9" customHeight="1" x14ac:dyDescent="0.25">
      <c r="A18" s="246">
        <f t="shared" si="0"/>
        <v>10</v>
      </c>
      <c r="B18" s="247" t="s">
        <v>39</v>
      </c>
      <c r="C18" s="248" t="s">
        <v>30</v>
      </c>
      <c r="D18" s="454"/>
      <c r="E18" s="454"/>
      <c r="F18" s="454"/>
      <c r="G18" s="257"/>
      <c r="H18" s="454"/>
      <c r="I18" s="253"/>
      <c r="J18" s="249"/>
    </row>
    <row r="19" spans="1:10" ht="34.9" customHeight="1" x14ac:dyDescent="0.25">
      <c r="A19" s="258"/>
      <c r="B19" s="259" t="s">
        <v>40</v>
      </c>
      <c r="C19" s="259"/>
      <c r="D19" s="209"/>
      <c r="E19" s="209"/>
      <c r="F19" s="210"/>
      <c r="G19" s="209"/>
      <c r="H19" s="210"/>
      <c r="I19" s="212"/>
      <c r="J19" s="260"/>
    </row>
    <row r="20" spans="1:10" ht="34.9" customHeight="1" x14ac:dyDescent="0.25">
      <c r="A20" s="240" t="s">
        <v>41</v>
      </c>
      <c r="B20" s="241" t="s">
        <v>42</v>
      </c>
      <c r="C20" s="241"/>
      <c r="D20" s="261"/>
      <c r="E20" s="261"/>
      <c r="F20" s="261"/>
      <c r="G20" s="262"/>
      <c r="H20" s="261"/>
      <c r="I20" s="244"/>
      <c r="J20" s="245"/>
    </row>
    <row r="21" spans="1:10" ht="34.9" customHeight="1" x14ac:dyDescent="0.25">
      <c r="A21" s="263"/>
      <c r="B21" s="264" t="s">
        <v>43</v>
      </c>
      <c r="C21" s="264"/>
      <c r="D21" s="265"/>
      <c r="E21" s="265"/>
      <c r="F21" s="265"/>
      <c r="G21" s="262"/>
      <c r="H21" s="265"/>
      <c r="I21" s="266"/>
      <c r="J21" s="267"/>
    </row>
    <row r="22" spans="1:10" ht="34.9" customHeight="1" x14ac:dyDescent="0.25">
      <c r="A22" s="268">
        <v>1</v>
      </c>
      <c r="B22" s="247" t="s">
        <v>44</v>
      </c>
      <c r="C22" s="248" t="s">
        <v>45</v>
      </c>
      <c r="D22" s="454">
        <f>+PERSANDA!D4+'SHIVAPUR KHURD'!D4+malaak!D4+kansapatti!E4+bhaidpur!D22+lauli!D22+puremanikanta!D22</f>
        <v>278</v>
      </c>
      <c r="E22" s="454">
        <f>+PERSANDA!F4+'SHIVAPUR KHURD'!F4+malaak!F4+kansapatti!G4+bhaidpur!G22+lauli!E22+puremanikanta!E22</f>
        <v>293</v>
      </c>
      <c r="F22" s="454">
        <f>+E22</f>
        <v>293</v>
      </c>
      <c r="G22" s="257"/>
      <c r="H22" s="454"/>
      <c r="I22" s="253"/>
      <c r="J22" s="249"/>
    </row>
    <row r="23" spans="1:10" ht="34.9" customHeight="1" x14ac:dyDescent="0.25">
      <c r="A23" s="246">
        <f>+A22+1</f>
        <v>2</v>
      </c>
      <c r="B23" s="247" t="s">
        <v>46</v>
      </c>
      <c r="C23" s="248" t="s">
        <v>45</v>
      </c>
      <c r="D23" s="454">
        <f>+PERSANDA!D5+'SHIVAPUR KHURD'!D5+malaak!D5+kansapatti!E5+bhaidpur!D23+lauli!D23+puremanikanta!D23</f>
        <v>47</v>
      </c>
      <c r="E23" s="454">
        <f>+PERSANDA!F5+'SHIVAPUR KHURD'!F5+malaak!F5+kansapatti!G5+bhaidpur!G23+lauli!E23+puremanikanta!E23</f>
        <v>21</v>
      </c>
      <c r="F23" s="454">
        <f t="shared" ref="F23:F29" si="1">+E23</f>
        <v>21</v>
      </c>
      <c r="G23" s="257"/>
      <c r="H23" s="454"/>
      <c r="I23" s="253"/>
      <c r="J23" s="249"/>
    </row>
    <row r="24" spans="1:10" ht="34.9" customHeight="1" x14ac:dyDescent="0.25">
      <c r="A24" s="246">
        <f t="shared" ref="A24:A29" si="2">+A23+1</f>
        <v>3</v>
      </c>
      <c r="B24" s="247" t="s">
        <v>47</v>
      </c>
      <c r="C24" s="248" t="s">
        <v>45</v>
      </c>
      <c r="D24" s="454">
        <f>+PERSANDA!D6+'SHIVAPUR KHURD'!D6+malaak!D6+kansapatti!E6+bhaidpur!D24+lauli!D24+puremanikanta!D24</f>
        <v>37</v>
      </c>
      <c r="E24" s="454">
        <f>+PERSANDA!F6+'SHIVAPUR KHURD'!F6+malaak!F6+kansapatti!G6+bhaidpur!G24+lauli!E24+puremanikanta!E24</f>
        <v>29</v>
      </c>
      <c r="F24" s="454">
        <f t="shared" si="1"/>
        <v>29</v>
      </c>
      <c r="G24" s="257"/>
      <c r="H24" s="454"/>
      <c r="I24" s="253"/>
      <c r="J24" s="249"/>
    </row>
    <row r="25" spans="1:10" ht="34.9" customHeight="1" x14ac:dyDescent="0.25">
      <c r="A25" s="246">
        <f t="shared" si="2"/>
        <v>4</v>
      </c>
      <c r="B25" s="247" t="s">
        <v>48</v>
      </c>
      <c r="C25" s="248" t="s">
        <v>45</v>
      </c>
      <c r="D25" s="454">
        <f>+PERSANDA!D7+'SHIVAPUR KHURD'!D7+malaak!D7+kansapatti!E7+bhaidpur!D25+lauli!D25+puremanikanta!D25</f>
        <v>16</v>
      </c>
      <c r="E25" s="454">
        <f>+PERSANDA!F7+'SHIVAPUR KHURD'!F7+malaak!F7+kansapatti!G7+bhaidpur!G25+lauli!E25+puremanikanta!E25</f>
        <v>10</v>
      </c>
      <c r="F25" s="454">
        <f t="shared" si="1"/>
        <v>10</v>
      </c>
      <c r="G25" s="257"/>
      <c r="H25" s="454"/>
      <c r="I25" s="253"/>
      <c r="J25" s="249"/>
    </row>
    <row r="26" spans="1:10" ht="34.9" customHeight="1" x14ac:dyDescent="0.25">
      <c r="A26" s="246">
        <f t="shared" si="2"/>
        <v>5</v>
      </c>
      <c r="B26" s="247" t="s">
        <v>49</v>
      </c>
      <c r="C26" s="248" t="s">
        <v>45</v>
      </c>
      <c r="D26" s="454">
        <f>+PERSANDA!D8+'SHIVAPUR KHURD'!D8+malaak!D8+kansapatti!E8+bhaidpur!D26+lauli!D26+puremanikanta!D26</f>
        <v>18</v>
      </c>
      <c r="E26" s="454">
        <f>+PERSANDA!F8+'SHIVAPUR KHURD'!F8+malaak!F8+kansapatti!G8+bhaidpur!G26+lauli!E26+puremanikanta!E26</f>
        <v>5</v>
      </c>
      <c r="F26" s="454">
        <f t="shared" si="1"/>
        <v>5</v>
      </c>
      <c r="G26" s="257"/>
      <c r="H26" s="454"/>
      <c r="I26" s="253"/>
      <c r="J26" s="249"/>
    </row>
    <row r="27" spans="1:10" ht="34.9" customHeight="1" x14ac:dyDescent="0.25">
      <c r="A27" s="246">
        <f t="shared" si="2"/>
        <v>6</v>
      </c>
      <c r="B27" s="247" t="s">
        <v>50</v>
      </c>
      <c r="C27" s="248" t="s">
        <v>45</v>
      </c>
      <c r="D27" s="454">
        <f>+PERSANDA!D9+'SHIVAPUR KHURD'!D9+malaak!D9+kansapatti!E9+bhaidpur!D27+lauli!D27+puremanikanta!D27</f>
        <v>7</v>
      </c>
      <c r="E27" s="454">
        <f>+PERSANDA!F9+'SHIVAPUR KHURD'!F9+malaak!F9+kansapatti!G9+bhaidpur!G27+lauli!E27+puremanikanta!E27</f>
        <v>13</v>
      </c>
      <c r="F27" s="454">
        <f t="shared" si="1"/>
        <v>13</v>
      </c>
      <c r="G27" s="257"/>
      <c r="H27" s="454"/>
      <c r="I27" s="253"/>
      <c r="J27" s="249"/>
    </row>
    <row r="28" spans="1:10" ht="34.9" customHeight="1" x14ac:dyDescent="0.25">
      <c r="A28" s="246">
        <f t="shared" si="2"/>
        <v>7</v>
      </c>
      <c r="B28" s="247" t="s">
        <v>51</v>
      </c>
      <c r="C28" s="248" t="s">
        <v>45</v>
      </c>
      <c r="D28" s="454">
        <f>+PERSANDA!D10+'SHIVAPUR KHURD'!D10+malaak!D10+kansapatti!E10+bhaidpur!D28+lauli!D28+puremanikanta!D28</f>
        <v>0</v>
      </c>
      <c r="E28" s="454">
        <f>+PERSANDA!F10+'SHIVAPUR KHURD'!F10+malaak!F10+kansapatti!G10+bhaidpur!G28+lauli!E28+puremanikanta!E28</f>
        <v>0</v>
      </c>
      <c r="F28" s="454">
        <f t="shared" si="1"/>
        <v>0</v>
      </c>
      <c r="G28" s="257"/>
      <c r="H28" s="454"/>
      <c r="I28" s="253"/>
      <c r="J28" s="249"/>
    </row>
    <row r="29" spans="1:10" ht="34.9" customHeight="1" x14ac:dyDescent="0.25">
      <c r="A29" s="246">
        <f t="shared" si="2"/>
        <v>8</v>
      </c>
      <c r="B29" s="247" t="s">
        <v>52</v>
      </c>
      <c r="C29" s="248" t="s">
        <v>45</v>
      </c>
      <c r="D29" s="454">
        <f>+PERSANDA!D11+'SHIVAPUR KHURD'!D11+malaak!D11+kansapatti!E11+bhaidpur!D29+lauli!D29+puremanikanta!D29</f>
        <v>7</v>
      </c>
      <c r="E29" s="454">
        <f>+PERSANDA!F11+'SHIVAPUR KHURD'!F11+malaak!F11+kansapatti!G11+bhaidpur!G29+lauli!E29+puremanikanta!E29</f>
        <v>6</v>
      </c>
      <c r="F29" s="454">
        <f t="shared" si="1"/>
        <v>6</v>
      </c>
      <c r="G29" s="257"/>
      <c r="H29" s="454"/>
      <c r="I29" s="253"/>
      <c r="J29" s="249"/>
    </row>
    <row r="30" spans="1:10" ht="34.9" customHeight="1" x14ac:dyDescent="0.25">
      <c r="A30" s="258"/>
      <c r="B30" s="259" t="s">
        <v>40</v>
      </c>
      <c r="C30" s="259"/>
      <c r="D30" s="210"/>
      <c r="E30" s="210"/>
      <c r="F30" s="210"/>
      <c r="G30" s="211"/>
      <c r="H30" s="210"/>
      <c r="I30" s="212"/>
      <c r="J30" s="260"/>
    </row>
    <row r="31" spans="1:10" ht="34.9" customHeight="1" x14ac:dyDescent="0.25">
      <c r="A31" s="263" t="s">
        <v>53</v>
      </c>
      <c r="B31" s="264" t="s">
        <v>54</v>
      </c>
      <c r="C31" s="264"/>
      <c r="D31" s="265"/>
      <c r="E31" s="265"/>
      <c r="F31" s="265"/>
      <c r="G31" s="262"/>
      <c r="H31" s="265"/>
      <c r="I31" s="266"/>
      <c r="J31" s="267"/>
    </row>
    <row r="32" spans="1:10" ht="34.9" customHeight="1" x14ac:dyDescent="0.25">
      <c r="A32" s="246">
        <v>1</v>
      </c>
      <c r="B32" s="247" t="s">
        <v>55</v>
      </c>
      <c r="C32" s="248" t="s">
        <v>45</v>
      </c>
      <c r="D32" s="454"/>
      <c r="E32" s="454"/>
      <c r="F32" s="454"/>
      <c r="G32" s="257"/>
      <c r="H32" s="454"/>
      <c r="I32" s="253"/>
      <c r="J32" s="249"/>
    </row>
    <row r="33" spans="1:10" ht="34.9" customHeight="1" x14ac:dyDescent="0.25">
      <c r="A33" s="246">
        <f>+A32+1</f>
        <v>2</v>
      </c>
      <c r="B33" s="247" t="s">
        <v>56</v>
      </c>
      <c r="C33" s="248" t="s">
        <v>45</v>
      </c>
      <c r="D33" s="454"/>
      <c r="E33" s="454"/>
      <c r="F33" s="454"/>
      <c r="G33" s="257"/>
      <c r="H33" s="454"/>
      <c r="I33" s="253"/>
      <c r="J33" s="249"/>
    </row>
    <row r="34" spans="1:10" ht="34.9" customHeight="1" x14ac:dyDescent="0.25">
      <c r="A34" s="246">
        <f t="shared" ref="A34:A64" si="3">+A33+1</f>
        <v>3</v>
      </c>
      <c r="B34" s="247" t="s">
        <v>57</v>
      </c>
      <c r="C34" s="248" t="s">
        <v>45</v>
      </c>
      <c r="D34" s="454"/>
      <c r="E34" s="454"/>
      <c r="F34" s="454"/>
      <c r="G34" s="257"/>
      <c r="H34" s="454"/>
      <c r="I34" s="253"/>
      <c r="J34" s="249"/>
    </row>
    <row r="35" spans="1:10" ht="34.9" customHeight="1" x14ac:dyDescent="0.25">
      <c r="A35" s="246">
        <f t="shared" si="3"/>
        <v>4</v>
      </c>
      <c r="B35" s="247" t="s">
        <v>58</v>
      </c>
      <c r="C35" s="248" t="s">
        <v>45</v>
      </c>
      <c r="D35" s="454"/>
      <c r="E35" s="454"/>
      <c r="F35" s="454"/>
      <c r="G35" s="257"/>
      <c r="H35" s="454"/>
      <c r="I35" s="253"/>
      <c r="J35" s="249"/>
    </row>
    <row r="36" spans="1:10" ht="34.9" customHeight="1" x14ac:dyDescent="0.25">
      <c r="A36" s="246">
        <f t="shared" si="3"/>
        <v>5</v>
      </c>
      <c r="B36" s="247" t="s">
        <v>59</v>
      </c>
      <c r="C36" s="248" t="s">
        <v>45</v>
      </c>
      <c r="D36" s="454"/>
      <c r="E36" s="454"/>
      <c r="F36" s="454"/>
      <c r="G36" s="257"/>
      <c r="H36" s="454"/>
      <c r="I36" s="253"/>
      <c r="J36" s="249"/>
    </row>
    <row r="37" spans="1:10" ht="34.9" customHeight="1" x14ac:dyDescent="0.25">
      <c r="A37" s="246">
        <f t="shared" si="3"/>
        <v>6</v>
      </c>
      <c r="B37" s="247" t="s">
        <v>60</v>
      </c>
      <c r="C37" s="248" t="s">
        <v>45</v>
      </c>
      <c r="D37" s="454"/>
      <c r="E37" s="454"/>
      <c r="F37" s="454"/>
      <c r="G37" s="257"/>
      <c r="H37" s="454"/>
      <c r="I37" s="253"/>
      <c r="J37" s="249"/>
    </row>
    <row r="38" spans="1:10" ht="34.9" customHeight="1" x14ac:dyDescent="0.25">
      <c r="A38" s="246">
        <f t="shared" si="3"/>
        <v>7</v>
      </c>
      <c r="B38" s="247" t="s">
        <v>61</v>
      </c>
      <c r="C38" s="248" t="s">
        <v>45</v>
      </c>
      <c r="D38" s="454"/>
      <c r="E38" s="454"/>
      <c r="F38" s="454"/>
      <c r="G38" s="257"/>
      <c r="H38" s="454"/>
      <c r="I38" s="253"/>
      <c r="J38" s="249"/>
    </row>
    <row r="39" spans="1:10" ht="34.9" customHeight="1" x14ac:dyDescent="0.25">
      <c r="A39" s="246">
        <f t="shared" si="3"/>
        <v>8</v>
      </c>
      <c r="B39" s="247" t="s">
        <v>62</v>
      </c>
      <c r="C39" s="248" t="s">
        <v>45</v>
      </c>
      <c r="D39" s="454">
        <v>10</v>
      </c>
      <c r="E39" s="454"/>
      <c r="F39" s="454"/>
      <c r="G39" s="257"/>
      <c r="H39" s="454"/>
      <c r="I39" s="253"/>
      <c r="J39" s="249"/>
    </row>
    <row r="40" spans="1:10" ht="34.9" customHeight="1" x14ac:dyDescent="0.25">
      <c r="A40" s="246">
        <f t="shared" si="3"/>
        <v>9</v>
      </c>
      <c r="B40" s="247" t="s">
        <v>63</v>
      </c>
      <c r="C40" s="248" t="s">
        <v>45</v>
      </c>
      <c r="D40" s="454"/>
      <c r="E40" s="454"/>
      <c r="F40" s="454"/>
      <c r="G40" s="257"/>
      <c r="H40" s="454"/>
      <c r="I40" s="253"/>
      <c r="J40" s="249"/>
    </row>
    <row r="41" spans="1:10" ht="34.9" customHeight="1" x14ac:dyDescent="0.25">
      <c r="A41" s="246">
        <f t="shared" si="3"/>
        <v>10</v>
      </c>
      <c r="B41" s="247" t="s">
        <v>64</v>
      </c>
      <c r="C41" s="248" t="s">
        <v>45</v>
      </c>
      <c r="D41" s="454"/>
      <c r="E41" s="454"/>
      <c r="F41" s="454"/>
      <c r="G41" s="257"/>
      <c r="H41" s="454"/>
      <c r="I41" s="253"/>
      <c r="J41" s="249"/>
    </row>
    <row r="42" spans="1:10" ht="34.9" customHeight="1" x14ac:dyDescent="0.25">
      <c r="A42" s="246">
        <f t="shared" si="3"/>
        <v>11</v>
      </c>
      <c r="B42" s="247" t="s">
        <v>65</v>
      </c>
      <c r="C42" s="248" t="s">
        <v>45</v>
      </c>
      <c r="D42" s="454"/>
      <c r="E42" s="454"/>
      <c r="F42" s="454"/>
      <c r="G42" s="257"/>
      <c r="H42" s="454"/>
      <c r="I42" s="253"/>
      <c r="J42" s="249"/>
    </row>
    <row r="43" spans="1:10" ht="34.9" customHeight="1" x14ac:dyDescent="0.25">
      <c r="A43" s="246">
        <f t="shared" si="3"/>
        <v>12</v>
      </c>
      <c r="B43" s="247" t="s">
        <v>66</v>
      </c>
      <c r="C43" s="248" t="s">
        <v>45</v>
      </c>
      <c r="D43" s="454"/>
      <c r="E43" s="454"/>
      <c r="F43" s="454"/>
      <c r="G43" s="257"/>
      <c r="H43" s="454"/>
      <c r="I43" s="253"/>
      <c r="J43" s="249"/>
    </row>
    <row r="44" spans="1:10" ht="34.9" customHeight="1" x14ac:dyDescent="0.25">
      <c r="A44" s="246">
        <f t="shared" si="3"/>
        <v>13</v>
      </c>
      <c r="B44" s="247" t="s">
        <v>67</v>
      </c>
      <c r="C44" s="248" t="s">
        <v>45</v>
      </c>
      <c r="D44" s="454"/>
      <c r="E44" s="454"/>
      <c r="F44" s="454"/>
      <c r="G44" s="257"/>
      <c r="H44" s="454"/>
      <c r="I44" s="253"/>
      <c r="J44" s="249"/>
    </row>
    <row r="45" spans="1:10" ht="34.9" customHeight="1" x14ac:dyDescent="0.25">
      <c r="A45" s="246">
        <f t="shared" si="3"/>
        <v>14</v>
      </c>
      <c r="B45" s="247" t="s">
        <v>68</v>
      </c>
      <c r="C45" s="248" t="s">
        <v>45</v>
      </c>
      <c r="D45" s="454">
        <v>1</v>
      </c>
      <c r="E45" s="454"/>
      <c r="F45" s="454"/>
      <c r="G45" s="257"/>
      <c r="H45" s="454"/>
      <c r="I45" s="253"/>
      <c r="J45" s="249"/>
    </row>
    <row r="46" spans="1:10" ht="34.9" customHeight="1" x14ac:dyDescent="0.25">
      <c r="A46" s="246">
        <f t="shared" si="3"/>
        <v>15</v>
      </c>
      <c r="B46" s="247" t="s">
        <v>69</v>
      </c>
      <c r="C46" s="248" t="s">
        <v>45</v>
      </c>
      <c r="D46" s="454"/>
      <c r="E46" s="454"/>
      <c r="F46" s="454"/>
      <c r="G46" s="257"/>
      <c r="H46" s="454"/>
      <c r="I46" s="253"/>
      <c r="J46" s="249"/>
    </row>
    <row r="47" spans="1:10" ht="34.9" customHeight="1" x14ac:dyDescent="0.25">
      <c r="A47" s="246">
        <f t="shared" si="3"/>
        <v>16</v>
      </c>
      <c r="B47" s="247" t="s">
        <v>70</v>
      </c>
      <c r="C47" s="248" t="s">
        <v>45</v>
      </c>
      <c r="D47" s="454"/>
      <c r="E47" s="454"/>
      <c r="F47" s="454"/>
      <c r="G47" s="257"/>
      <c r="H47" s="454"/>
      <c r="I47" s="253"/>
      <c r="J47" s="249"/>
    </row>
    <row r="48" spans="1:10" ht="34.9" customHeight="1" x14ac:dyDescent="0.25">
      <c r="A48" s="246">
        <f t="shared" si="3"/>
        <v>17</v>
      </c>
      <c r="B48" s="247" t="s">
        <v>71</v>
      </c>
      <c r="C48" s="248" t="s">
        <v>45</v>
      </c>
      <c r="D48" s="454">
        <v>1</v>
      </c>
      <c r="E48" s="454"/>
      <c r="F48" s="454"/>
      <c r="G48" s="257"/>
      <c r="H48" s="454"/>
      <c r="I48" s="253"/>
      <c r="J48" s="249"/>
    </row>
    <row r="49" spans="1:10" ht="34.9" customHeight="1" x14ac:dyDescent="0.25">
      <c r="A49" s="246">
        <f t="shared" si="3"/>
        <v>18</v>
      </c>
      <c r="B49" s="247" t="s">
        <v>72</v>
      </c>
      <c r="C49" s="248" t="s">
        <v>45</v>
      </c>
      <c r="D49" s="454"/>
      <c r="E49" s="454"/>
      <c r="F49" s="454"/>
      <c r="G49" s="257"/>
      <c r="H49" s="454"/>
      <c r="I49" s="253"/>
      <c r="J49" s="249"/>
    </row>
    <row r="50" spans="1:10" ht="34.9" customHeight="1" x14ac:dyDescent="0.25">
      <c r="A50" s="246">
        <f t="shared" si="3"/>
        <v>19</v>
      </c>
      <c r="B50" s="247" t="s">
        <v>73</v>
      </c>
      <c r="C50" s="248" t="s">
        <v>45</v>
      </c>
      <c r="D50" s="454"/>
      <c r="E50" s="454"/>
      <c r="F50" s="454"/>
      <c r="G50" s="257"/>
      <c r="H50" s="454"/>
      <c r="I50" s="253"/>
      <c r="J50" s="249"/>
    </row>
    <row r="51" spans="1:10" ht="34.9" customHeight="1" x14ac:dyDescent="0.25">
      <c r="A51" s="246">
        <f t="shared" si="3"/>
        <v>20</v>
      </c>
      <c r="B51" s="247" t="s">
        <v>74</v>
      </c>
      <c r="C51" s="248" t="s">
        <v>45</v>
      </c>
      <c r="D51" s="454">
        <v>1</v>
      </c>
      <c r="E51" s="454"/>
      <c r="F51" s="454"/>
      <c r="G51" s="257"/>
      <c r="H51" s="454"/>
      <c r="I51" s="253"/>
      <c r="J51" s="249"/>
    </row>
    <row r="52" spans="1:10" ht="34.9" customHeight="1" x14ac:dyDescent="0.25">
      <c r="A52" s="246">
        <f t="shared" si="3"/>
        <v>21</v>
      </c>
      <c r="B52" s="247" t="s">
        <v>75</v>
      </c>
      <c r="C52" s="248" t="s">
        <v>45</v>
      </c>
      <c r="D52" s="454"/>
      <c r="E52" s="454"/>
      <c r="F52" s="454"/>
      <c r="G52" s="257"/>
      <c r="H52" s="454"/>
      <c r="I52" s="253"/>
      <c r="J52" s="249"/>
    </row>
    <row r="53" spans="1:10" ht="34.9" customHeight="1" x14ac:dyDescent="0.25">
      <c r="A53" s="246">
        <f t="shared" si="3"/>
        <v>22</v>
      </c>
      <c r="B53" s="247" t="s">
        <v>76</v>
      </c>
      <c r="C53" s="248" t="s">
        <v>45</v>
      </c>
      <c r="D53" s="454"/>
      <c r="E53" s="454"/>
      <c r="F53" s="454"/>
      <c r="G53" s="257"/>
      <c r="H53" s="454"/>
      <c r="I53" s="253"/>
      <c r="J53" s="249"/>
    </row>
    <row r="54" spans="1:10" ht="34.9" customHeight="1" x14ac:dyDescent="0.25">
      <c r="A54" s="246">
        <f t="shared" si="3"/>
        <v>23</v>
      </c>
      <c r="B54" s="247" t="s">
        <v>77</v>
      </c>
      <c r="C54" s="248" t="s">
        <v>45</v>
      </c>
      <c r="D54" s="454"/>
      <c r="E54" s="454"/>
      <c r="F54" s="454"/>
      <c r="G54" s="257"/>
      <c r="H54" s="454"/>
      <c r="I54" s="253"/>
      <c r="J54" s="249"/>
    </row>
    <row r="55" spans="1:10" ht="34.9" customHeight="1" x14ac:dyDescent="0.25">
      <c r="A55" s="246">
        <f t="shared" si="3"/>
        <v>24</v>
      </c>
      <c r="B55" s="247" t="s">
        <v>78</v>
      </c>
      <c r="C55" s="248" t="s">
        <v>45</v>
      </c>
      <c r="D55" s="454"/>
      <c r="E55" s="454"/>
      <c r="F55" s="454"/>
      <c r="G55" s="257"/>
      <c r="H55" s="454"/>
      <c r="I55" s="253"/>
      <c r="J55" s="249"/>
    </row>
    <row r="56" spans="1:10" ht="34.9" customHeight="1" x14ac:dyDescent="0.25">
      <c r="A56" s="246">
        <f t="shared" si="3"/>
        <v>25</v>
      </c>
      <c r="B56" s="247" t="s">
        <v>79</v>
      </c>
      <c r="C56" s="248" t="s">
        <v>45</v>
      </c>
      <c r="D56" s="454"/>
      <c r="E56" s="454"/>
      <c r="F56" s="454"/>
      <c r="G56" s="257"/>
      <c r="H56" s="454"/>
      <c r="I56" s="253"/>
      <c r="J56" s="249"/>
    </row>
    <row r="57" spans="1:10" ht="34.9" customHeight="1" x14ac:dyDescent="0.25">
      <c r="A57" s="246">
        <f t="shared" si="3"/>
        <v>26</v>
      </c>
      <c r="B57" s="247" t="s">
        <v>80</v>
      </c>
      <c r="C57" s="248" t="s">
        <v>45</v>
      </c>
      <c r="D57" s="454"/>
      <c r="E57" s="454"/>
      <c r="F57" s="454"/>
      <c r="G57" s="257"/>
      <c r="H57" s="454"/>
      <c r="I57" s="253"/>
      <c r="J57" s="249"/>
    </row>
    <row r="58" spans="1:10" ht="34.9" customHeight="1" x14ac:dyDescent="0.25">
      <c r="A58" s="246">
        <f t="shared" si="3"/>
        <v>27</v>
      </c>
      <c r="B58" s="247" t="s">
        <v>81</v>
      </c>
      <c r="C58" s="248" t="s">
        <v>45</v>
      </c>
      <c r="D58" s="454"/>
      <c r="E58" s="454"/>
      <c r="F58" s="454"/>
      <c r="G58" s="257"/>
      <c r="H58" s="454"/>
      <c r="I58" s="253"/>
      <c r="J58" s="249"/>
    </row>
    <row r="59" spans="1:10" ht="34.9" customHeight="1" x14ac:dyDescent="0.25">
      <c r="A59" s="246">
        <f t="shared" si="3"/>
        <v>28</v>
      </c>
      <c r="B59" s="247" t="s">
        <v>82</v>
      </c>
      <c r="C59" s="248" t="s">
        <v>45</v>
      </c>
      <c r="D59" s="454"/>
      <c r="E59" s="454"/>
      <c r="F59" s="454"/>
      <c r="G59" s="257"/>
      <c r="H59" s="454"/>
      <c r="I59" s="253"/>
      <c r="J59" s="249"/>
    </row>
    <row r="60" spans="1:10" ht="34.9" customHeight="1" x14ac:dyDescent="0.25">
      <c r="A60" s="246">
        <f t="shared" si="3"/>
        <v>29</v>
      </c>
      <c r="B60" s="247" t="s">
        <v>83</v>
      </c>
      <c r="C60" s="248" t="s">
        <v>45</v>
      </c>
      <c r="D60" s="454"/>
      <c r="E60" s="454"/>
      <c r="F60" s="454"/>
      <c r="G60" s="257"/>
      <c r="H60" s="454"/>
      <c r="I60" s="253"/>
      <c r="J60" s="249"/>
    </row>
    <row r="61" spans="1:10" ht="34.9" customHeight="1" x14ac:dyDescent="0.25">
      <c r="A61" s="246">
        <f t="shared" si="3"/>
        <v>30</v>
      </c>
      <c r="B61" s="247" t="s">
        <v>84</v>
      </c>
      <c r="C61" s="248" t="s">
        <v>45</v>
      </c>
      <c r="D61" s="454"/>
      <c r="E61" s="454"/>
      <c r="F61" s="454"/>
      <c r="G61" s="257"/>
      <c r="H61" s="454"/>
      <c r="I61" s="253"/>
      <c r="J61" s="249"/>
    </row>
    <row r="62" spans="1:10" ht="34.9" customHeight="1" x14ac:dyDescent="0.25">
      <c r="A62" s="246">
        <f t="shared" si="3"/>
        <v>31</v>
      </c>
      <c r="B62" s="247" t="s">
        <v>85</v>
      </c>
      <c r="C62" s="248" t="s">
        <v>45</v>
      </c>
      <c r="D62" s="454"/>
      <c r="E62" s="454"/>
      <c r="F62" s="454"/>
      <c r="G62" s="257"/>
      <c r="H62" s="454"/>
      <c r="I62" s="253"/>
      <c r="J62" s="249"/>
    </row>
    <row r="63" spans="1:10" ht="34.9" customHeight="1" x14ac:dyDescent="0.25">
      <c r="A63" s="246">
        <f t="shared" si="3"/>
        <v>32</v>
      </c>
      <c r="B63" s="247" t="s">
        <v>86</v>
      </c>
      <c r="C63" s="248" t="s">
        <v>45</v>
      </c>
      <c r="D63" s="454"/>
      <c r="E63" s="454"/>
      <c r="F63" s="454"/>
      <c r="G63" s="257"/>
      <c r="H63" s="454"/>
      <c r="I63" s="253"/>
      <c r="J63" s="249"/>
    </row>
    <row r="64" spans="1:10" ht="34.9" customHeight="1" x14ac:dyDescent="0.25">
      <c r="A64" s="246">
        <f t="shared" si="3"/>
        <v>33</v>
      </c>
      <c r="B64" s="247" t="s">
        <v>87</v>
      </c>
      <c r="C64" s="248" t="s">
        <v>45</v>
      </c>
      <c r="D64" s="454"/>
      <c r="E64" s="454"/>
      <c r="F64" s="454"/>
      <c r="G64" s="257"/>
      <c r="H64" s="454"/>
      <c r="I64" s="253"/>
      <c r="J64" s="249"/>
    </row>
    <row r="65" spans="1:10" ht="34.9" customHeight="1" x14ac:dyDescent="0.25">
      <c r="A65" s="258"/>
      <c r="B65" s="259" t="s">
        <v>40</v>
      </c>
      <c r="C65" s="259"/>
      <c r="D65" s="210"/>
      <c r="E65" s="210"/>
      <c r="F65" s="210"/>
      <c r="G65" s="211"/>
      <c r="H65" s="210"/>
      <c r="I65" s="212"/>
      <c r="J65" s="260"/>
    </row>
    <row r="66" spans="1:10" ht="34.9" customHeight="1" x14ac:dyDescent="0.25">
      <c r="A66" s="263" t="s">
        <v>88</v>
      </c>
      <c r="B66" s="264" t="s">
        <v>89</v>
      </c>
      <c r="C66" s="264"/>
      <c r="D66" s="265"/>
      <c r="E66" s="265"/>
      <c r="F66" s="265"/>
      <c r="G66" s="262"/>
      <c r="H66" s="265"/>
      <c r="I66" s="266"/>
      <c r="J66" s="267"/>
    </row>
    <row r="67" spans="1:10" ht="34.9" customHeight="1" x14ac:dyDescent="0.25">
      <c r="A67" s="246">
        <v>1</v>
      </c>
      <c r="B67" s="247" t="s">
        <v>90</v>
      </c>
      <c r="C67" s="248" t="s">
        <v>45</v>
      </c>
      <c r="D67" s="454"/>
      <c r="E67" s="454"/>
      <c r="F67" s="454"/>
      <c r="G67" s="257"/>
      <c r="H67" s="454"/>
      <c r="I67" s="253"/>
      <c r="J67" s="249"/>
    </row>
    <row r="68" spans="1:10" ht="34.9" customHeight="1" x14ac:dyDescent="0.25">
      <c r="A68" s="246">
        <f>+A67+1</f>
        <v>2</v>
      </c>
      <c r="B68" s="247" t="s">
        <v>91</v>
      </c>
      <c r="C68" s="248" t="s">
        <v>45</v>
      </c>
      <c r="D68" s="454"/>
      <c r="E68" s="454"/>
      <c r="F68" s="454"/>
      <c r="G68" s="257"/>
      <c r="H68" s="454"/>
      <c r="I68" s="253"/>
      <c r="J68" s="249"/>
    </row>
    <row r="69" spans="1:10" ht="34.9" customHeight="1" x14ac:dyDescent="0.25">
      <c r="A69" s="246">
        <f t="shared" ref="A69:A74" si="4">+A68+1</f>
        <v>3</v>
      </c>
      <c r="B69" s="247" t="s">
        <v>92</v>
      </c>
      <c r="C69" s="248" t="s">
        <v>45</v>
      </c>
      <c r="D69" s="454"/>
      <c r="E69" s="454"/>
      <c r="F69" s="454"/>
      <c r="G69" s="257"/>
      <c r="H69" s="454"/>
      <c r="I69" s="253"/>
      <c r="J69" s="249"/>
    </row>
    <row r="70" spans="1:10" ht="34.9" customHeight="1" x14ac:dyDescent="0.25">
      <c r="A70" s="246">
        <f t="shared" si="4"/>
        <v>4</v>
      </c>
      <c r="B70" s="247" t="s">
        <v>93</v>
      </c>
      <c r="C70" s="248" t="s">
        <v>45</v>
      </c>
      <c r="D70" s="454"/>
      <c r="E70" s="454"/>
      <c r="F70" s="454"/>
      <c r="G70" s="257"/>
      <c r="H70" s="454"/>
      <c r="I70" s="253"/>
      <c r="J70" s="249"/>
    </row>
    <row r="71" spans="1:10" ht="34.9" customHeight="1" x14ac:dyDescent="0.25">
      <c r="A71" s="246">
        <f t="shared" si="4"/>
        <v>5</v>
      </c>
      <c r="B71" s="247" t="s">
        <v>94</v>
      </c>
      <c r="C71" s="248" t="s">
        <v>45</v>
      </c>
      <c r="D71" s="454"/>
      <c r="E71" s="454"/>
      <c r="F71" s="454"/>
      <c r="G71" s="257"/>
      <c r="H71" s="454"/>
      <c r="I71" s="253"/>
      <c r="J71" s="249"/>
    </row>
    <row r="72" spans="1:10" ht="34.9" customHeight="1" x14ac:dyDescent="0.25">
      <c r="A72" s="246">
        <f t="shared" si="4"/>
        <v>6</v>
      </c>
      <c r="B72" s="247" t="s">
        <v>95</v>
      </c>
      <c r="C72" s="248" t="s">
        <v>45</v>
      </c>
      <c r="D72" s="454"/>
      <c r="E72" s="454"/>
      <c r="F72" s="454"/>
      <c r="G72" s="257"/>
      <c r="H72" s="454"/>
      <c r="I72" s="253"/>
      <c r="J72" s="249"/>
    </row>
    <row r="73" spans="1:10" ht="34.9" customHeight="1" x14ac:dyDescent="0.25">
      <c r="A73" s="246">
        <f t="shared" si="4"/>
        <v>7</v>
      </c>
      <c r="B73" s="247" t="s">
        <v>96</v>
      </c>
      <c r="C73" s="248" t="s">
        <v>45</v>
      </c>
      <c r="D73" s="454"/>
      <c r="E73" s="454"/>
      <c r="F73" s="454"/>
      <c r="G73" s="257"/>
      <c r="H73" s="454"/>
      <c r="I73" s="253"/>
      <c r="J73" s="249"/>
    </row>
    <row r="74" spans="1:10" ht="34.9" customHeight="1" x14ac:dyDescent="0.25">
      <c r="A74" s="246">
        <f t="shared" si="4"/>
        <v>8</v>
      </c>
      <c r="B74" s="247" t="s">
        <v>97</v>
      </c>
      <c r="C74" s="248" t="s">
        <v>45</v>
      </c>
      <c r="D74" s="454"/>
      <c r="E74" s="454"/>
      <c r="F74" s="454"/>
      <c r="G74" s="257"/>
      <c r="H74" s="454"/>
      <c r="I74" s="253"/>
      <c r="J74" s="249"/>
    </row>
    <row r="75" spans="1:10" ht="34.9" customHeight="1" x14ac:dyDescent="0.25">
      <c r="A75" s="258"/>
      <c r="B75" s="259" t="s">
        <v>98</v>
      </c>
      <c r="C75" s="259"/>
      <c r="D75" s="210"/>
      <c r="E75" s="210"/>
      <c r="F75" s="210"/>
      <c r="G75" s="211"/>
      <c r="H75" s="210"/>
      <c r="I75" s="212"/>
      <c r="J75" s="260"/>
    </row>
    <row r="76" spans="1:10" ht="34.9" customHeight="1" x14ac:dyDescent="0.25">
      <c r="A76" s="263" t="s">
        <v>99</v>
      </c>
      <c r="B76" s="264" t="s">
        <v>100</v>
      </c>
      <c r="C76" s="264"/>
      <c r="D76" s="265"/>
      <c r="E76" s="265"/>
      <c r="F76" s="265"/>
      <c r="G76" s="262"/>
      <c r="H76" s="265"/>
      <c r="I76" s="266"/>
      <c r="J76" s="267"/>
    </row>
    <row r="77" spans="1:10" ht="48.75" customHeight="1" x14ac:dyDescent="0.25">
      <c r="A77" s="246">
        <v>1</v>
      </c>
      <c r="B77" s="247" t="s">
        <v>101</v>
      </c>
      <c r="C77" s="248" t="s">
        <v>45</v>
      </c>
      <c r="D77" s="454">
        <f>+PERSANDA!D63+'SHIVAPUR KHURD'!D63+malaak!D63+kansapatti!E63+bhaidpur!D77+lauli!D77+puremanikanta!D77</f>
        <v>29</v>
      </c>
      <c r="E77" s="454">
        <f>+PERSANDA!F63+'SHIVAPUR KHURD'!F63+malaak!F63+kansapatti!G63+bhaidpur!G77+lauli!G77+puremanikanta!G77</f>
        <v>24</v>
      </c>
      <c r="F77" s="454">
        <f>+E77</f>
        <v>24</v>
      </c>
      <c r="G77" s="257"/>
      <c r="H77" s="454"/>
      <c r="I77" s="253"/>
      <c r="J77" s="249"/>
    </row>
    <row r="78" spans="1:10" ht="51.75" customHeight="1" x14ac:dyDescent="0.25">
      <c r="A78" s="246">
        <f>+A77+1</f>
        <v>2</v>
      </c>
      <c r="B78" s="247" t="s">
        <v>102</v>
      </c>
      <c r="C78" s="248" t="s">
        <v>45</v>
      </c>
      <c r="D78" s="454">
        <f>+PERSANDA!D64+'SHIVAPUR KHURD'!D64+malaak!D64+kansapatti!E64+bhaidpur!D78+lauli!D78+puremanikanta!D78</f>
        <v>51</v>
      </c>
      <c r="E78" s="454">
        <f>+PERSANDA!F64+'SHIVAPUR KHURD'!F64+malaak!F64+kansapatti!G64+bhaidpur!G78+lauli!G78+puremanikanta!G78</f>
        <v>30</v>
      </c>
      <c r="F78" s="454">
        <f t="shared" ref="F78:F106" si="5">+E78</f>
        <v>30</v>
      </c>
      <c r="G78" s="257"/>
      <c r="H78" s="454"/>
      <c r="I78" s="253"/>
      <c r="J78" s="249"/>
    </row>
    <row r="79" spans="1:10" ht="59.25" customHeight="1" x14ac:dyDescent="0.25">
      <c r="A79" s="246">
        <f t="shared" ref="A79:A106" si="6">+A78+1</f>
        <v>3</v>
      </c>
      <c r="B79" s="247" t="s">
        <v>103</v>
      </c>
      <c r="C79" s="248" t="s">
        <v>45</v>
      </c>
      <c r="D79" s="454">
        <f>+PERSANDA!D65+'SHIVAPUR KHURD'!D65+malaak!D65+kansapatti!E65+bhaidpur!D79+lauli!D79+puremanikanta!D79</f>
        <v>10</v>
      </c>
      <c r="E79" s="454">
        <f>+PERSANDA!F65+'SHIVAPUR KHURD'!F65+malaak!F65+kansapatti!G65+bhaidpur!G79+lauli!G79+puremanikanta!G79</f>
        <v>6</v>
      </c>
      <c r="F79" s="454">
        <f t="shared" si="5"/>
        <v>6</v>
      </c>
      <c r="G79" s="257"/>
      <c r="H79" s="454"/>
      <c r="I79" s="253"/>
      <c r="J79" s="249"/>
    </row>
    <row r="80" spans="1:10" ht="34.9" customHeight="1" x14ac:dyDescent="0.25">
      <c r="A80" s="246">
        <f t="shared" si="6"/>
        <v>4</v>
      </c>
      <c r="B80" s="247" t="s">
        <v>104</v>
      </c>
      <c r="C80" s="248" t="s">
        <v>45</v>
      </c>
      <c r="D80" s="454">
        <f>+PERSANDA!D66+'SHIVAPUR KHURD'!D66+malaak!D66+kansapatti!E66+bhaidpur!D80+lauli!D80+puremanikanta!D80</f>
        <v>19</v>
      </c>
      <c r="E80" s="454">
        <f>+PERSANDA!F66+'SHIVAPUR KHURD'!F66+malaak!F66+kansapatti!G66+bhaidpur!G80+lauli!G80+puremanikanta!G80</f>
        <v>12</v>
      </c>
      <c r="F80" s="454">
        <f t="shared" si="5"/>
        <v>12</v>
      </c>
      <c r="G80" s="257"/>
      <c r="H80" s="454"/>
      <c r="I80" s="253"/>
      <c r="J80" s="249"/>
    </row>
    <row r="81" spans="1:10" ht="34.9" customHeight="1" x14ac:dyDescent="0.25">
      <c r="A81" s="246">
        <f t="shared" si="6"/>
        <v>5</v>
      </c>
      <c r="B81" s="247" t="s">
        <v>215</v>
      </c>
      <c r="C81" s="248" t="s">
        <v>45</v>
      </c>
      <c r="D81" s="454">
        <f>+PERSANDA!D67+'SHIVAPUR KHURD'!D67+malaak!D67+kansapatti!E67+bhaidpur!D81+lauli!D81+puremanikanta!D81</f>
        <v>2</v>
      </c>
      <c r="E81" s="454">
        <f>+PERSANDA!F67+'SHIVAPUR KHURD'!F67+malaak!F67+kansapatti!G67+bhaidpur!G81+lauli!G81+puremanikanta!G81</f>
        <v>2</v>
      </c>
      <c r="F81" s="454">
        <f t="shared" si="5"/>
        <v>2</v>
      </c>
      <c r="G81" s="257"/>
      <c r="H81" s="454"/>
      <c r="I81" s="253"/>
      <c r="J81" s="249"/>
    </row>
    <row r="82" spans="1:10" ht="34.9" customHeight="1" x14ac:dyDescent="0.25">
      <c r="A82" s="246">
        <f t="shared" si="6"/>
        <v>6</v>
      </c>
      <c r="B82" s="247" t="s">
        <v>105</v>
      </c>
      <c r="C82" s="248" t="s">
        <v>45</v>
      </c>
      <c r="D82" s="454">
        <f>+PERSANDA!D68+'SHIVAPUR KHURD'!D68+malaak!D68+kansapatti!E68+bhaidpur!D82+lauli!D82+puremanikanta!D82</f>
        <v>10</v>
      </c>
      <c r="E82" s="454">
        <f>+PERSANDA!F68+'SHIVAPUR KHURD'!F68+malaak!F68+kansapatti!G68+bhaidpur!G82+lauli!G82+puremanikanta!G82</f>
        <v>7</v>
      </c>
      <c r="F82" s="454">
        <f t="shared" si="5"/>
        <v>7</v>
      </c>
      <c r="G82" s="257"/>
      <c r="H82" s="454"/>
      <c r="I82" s="253"/>
      <c r="J82" s="249"/>
    </row>
    <row r="83" spans="1:10" ht="34.9" customHeight="1" x14ac:dyDescent="0.25">
      <c r="A83" s="246">
        <f t="shared" si="6"/>
        <v>7</v>
      </c>
      <c r="B83" s="247" t="s">
        <v>216</v>
      </c>
      <c r="C83" s="248" t="s">
        <v>45</v>
      </c>
      <c r="D83" s="454">
        <f>+PERSANDA!D69+'SHIVAPUR KHURD'!D69+malaak!D69+kansapatti!E69+bhaidpur!D83+lauli!D83+puremanikanta!D83</f>
        <v>17</v>
      </c>
      <c r="E83" s="454">
        <f>+PERSANDA!F69+'SHIVAPUR KHURD'!F69+malaak!F69+kansapatti!G69+bhaidpur!G83+lauli!G83+puremanikanta!G83</f>
        <v>7</v>
      </c>
      <c r="F83" s="454">
        <f t="shared" si="5"/>
        <v>7</v>
      </c>
      <c r="G83" s="257"/>
      <c r="H83" s="454"/>
      <c r="I83" s="253"/>
      <c r="J83" s="249"/>
    </row>
    <row r="84" spans="1:10" ht="34.9" customHeight="1" x14ac:dyDescent="0.25">
      <c r="A84" s="246">
        <f t="shared" si="6"/>
        <v>8</v>
      </c>
      <c r="B84" s="247" t="s">
        <v>106</v>
      </c>
      <c r="C84" s="248" t="s">
        <v>45</v>
      </c>
      <c r="D84" s="454">
        <f>+PERSANDA!D70+'SHIVAPUR KHURD'!D70+malaak!D70+kansapatti!E70+bhaidpur!D84+lauli!D84+puremanikanta!D84</f>
        <v>3</v>
      </c>
      <c r="E84" s="454">
        <f>+PERSANDA!F70+'SHIVAPUR KHURD'!F70+malaak!F70+kansapatti!G70+bhaidpur!G84+lauli!G84+puremanikanta!G84</f>
        <v>1</v>
      </c>
      <c r="F84" s="454">
        <f t="shared" si="5"/>
        <v>1</v>
      </c>
      <c r="G84" s="257"/>
      <c r="H84" s="454"/>
      <c r="I84" s="253"/>
      <c r="J84" s="249"/>
    </row>
    <row r="85" spans="1:10" ht="34.9" customHeight="1" x14ac:dyDescent="0.25">
      <c r="A85" s="246">
        <f t="shared" si="6"/>
        <v>9</v>
      </c>
      <c r="B85" s="247" t="s">
        <v>107</v>
      </c>
      <c r="C85" s="248" t="s">
        <v>45</v>
      </c>
      <c r="D85" s="454">
        <f>+PERSANDA!D71+'SHIVAPUR KHURD'!D71+malaak!D71+kansapatti!E71+bhaidpur!D85+lauli!D85+puremanikanta!D85</f>
        <v>13</v>
      </c>
      <c r="E85" s="454">
        <f>+PERSANDA!F71+'SHIVAPUR KHURD'!F71+malaak!F71+kansapatti!G71+bhaidpur!G85+lauli!G85+puremanikanta!G85</f>
        <v>0</v>
      </c>
      <c r="F85" s="454">
        <f t="shared" si="5"/>
        <v>0</v>
      </c>
      <c r="G85" s="257"/>
      <c r="H85" s="454"/>
      <c r="I85" s="253"/>
      <c r="J85" s="249"/>
    </row>
    <row r="86" spans="1:10" ht="34.9" customHeight="1" x14ac:dyDescent="0.25">
      <c r="A86" s="246">
        <f t="shared" si="6"/>
        <v>10</v>
      </c>
      <c r="B86" s="247" t="s">
        <v>108</v>
      </c>
      <c r="C86" s="248" t="s">
        <v>45</v>
      </c>
      <c r="D86" s="454">
        <f>+PERSANDA!D72+'SHIVAPUR KHURD'!D72+malaak!D72+kansapatti!E72+bhaidpur!D86+lauli!D86+puremanikanta!D86</f>
        <v>13</v>
      </c>
      <c r="E86" s="454">
        <f>+PERSANDA!F72+'SHIVAPUR KHURD'!F72+malaak!F72+kansapatti!G72+bhaidpur!G86+lauli!G86+puremanikanta!G86</f>
        <v>4</v>
      </c>
      <c r="F86" s="454">
        <f t="shared" si="5"/>
        <v>4</v>
      </c>
      <c r="G86" s="257"/>
      <c r="H86" s="454"/>
      <c r="I86" s="253"/>
      <c r="J86" s="249"/>
    </row>
    <row r="87" spans="1:10" ht="34.9" customHeight="1" x14ac:dyDescent="0.25">
      <c r="A87" s="246">
        <f t="shared" si="6"/>
        <v>11</v>
      </c>
      <c r="B87" s="247" t="s">
        <v>109</v>
      </c>
      <c r="C87" s="248" t="s">
        <v>45</v>
      </c>
      <c r="D87" s="454">
        <f>+PERSANDA!D73+'SHIVAPUR KHURD'!D73+malaak!D73+kansapatti!E73+bhaidpur!D87+lauli!D87+puremanikanta!D87</f>
        <v>9</v>
      </c>
      <c r="E87" s="454">
        <f>+PERSANDA!F73+'SHIVAPUR KHURD'!F73+malaak!F73+kansapatti!G73+bhaidpur!G87+lauli!G87+puremanikanta!G87</f>
        <v>13</v>
      </c>
      <c r="F87" s="454">
        <f t="shared" si="5"/>
        <v>13</v>
      </c>
      <c r="G87" s="257"/>
      <c r="H87" s="454"/>
      <c r="I87" s="253"/>
      <c r="J87" s="249"/>
    </row>
    <row r="88" spans="1:10" ht="34.9" customHeight="1" x14ac:dyDescent="0.25">
      <c r="A88" s="246">
        <f t="shared" si="6"/>
        <v>12</v>
      </c>
      <c r="B88" s="247" t="s">
        <v>110</v>
      </c>
      <c r="C88" s="248" t="s">
        <v>45</v>
      </c>
      <c r="D88" s="454">
        <f>+PERSANDA!D74+'SHIVAPUR KHURD'!D74+malaak!D74+kansapatti!E74+bhaidpur!D88+lauli!D88+puremanikanta!D88</f>
        <v>0</v>
      </c>
      <c r="E88" s="454">
        <f>+PERSANDA!F74+'SHIVAPUR KHURD'!F74+malaak!F74+kansapatti!G74+bhaidpur!G88+lauli!G88+puremanikanta!G88</f>
        <v>1</v>
      </c>
      <c r="F88" s="454">
        <f t="shared" si="5"/>
        <v>1</v>
      </c>
      <c r="G88" s="257"/>
      <c r="H88" s="454"/>
      <c r="I88" s="253"/>
      <c r="J88" s="249"/>
    </row>
    <row r="89" spans="1:10" ht="34.9" customHeight="1" x14ac:dyDescent="0.25">
      <c r="A89" s="246">
        <f t="shared" si="6"/>
        <v>13</v>
      </c>
      <c r="B89" s="247" t="s">
        <v>111</v>
      </c>
      <c r="C89" s="248" t="s">
        <v>45</v>
      </c>
      <c r="D89" s="454">
        <f>+PERSANDA!D75+'SHIVAPUR KHURD'!D75+malaak!D75+kansapatti!E75+bhaidpur!D89+lauli!D89+puremanikanta!D89</f>
        <v>4</v>
      </c>
      <c r="E89" s="454">
        <f>+PERSANDA!F75+'SHIVAPUR KHURD'!F75+malaak!F75+kansapatti!G75+bhaidpur!G89+lauli!G89+puremanikanta!G89</f>
        <v>3</v>
      </c>
      <c r="F89" s="454">
        <f t="shared" si="5"/>
        <v>3</v>
      </c>
      <c r="G89" s="257"/>
      <c r="H89" s="454"/>
      <c r="I89" s="253"/>
      <c r="J89" s="249"/>
    </row>
    <row r="90" spans="1:10" ht="34.9" customHeight="1" x14ac:dyDescent="0.25">
      <c r="A90" s="246">
        <f t="shared" si="6"/>
        <v>14</v>
      </c>
      <c r="B90" s="247" t="s">
        <v>112</v>
      </c>
      <c r="C90" s="248" t="s">
        <v>45</v>
      </c>
      <c r="D90" s="454">
        <f>+PERSANDA!D76+'SHIVAPUR KHURD'!D76+malaak!D76+kansapatti!E76+bhaidpur!D90+lauli!D90+puremanikanta!D90</f>
        <v>0</v>
      </c>
      <c r="E90" s="454">
        <f>+PERSANDA!F76+'SHIVAPUR KHURD'!F76+malaak!F76+kansapatti!G76+bhaidpur!G90+lauli!G90+puremanikanta!G90</f>
        <v>2</v>
      </c>
      <c r="F90" s="454">
        <f t="shared" si="5"/>
        <v>2</v>
      </c>
      <c r="G90" s="257"/>
      <c r="H90" s="454"/>
      <c r="I90" s="253"/>
      <c r="J90" s="249"/>
    </row>
    <row r="91" spans="1:10" ht="34.9" customHeight="1" x14ac:dyDescent="0.25">
      <c r="A91" s="246">
        <f t="shared" si="6"/>
        <v>15</v>
      </c>
      <c r="B91" s="247" t="s">
        <v>113</v>
      </c>
      <c r="C91" s="248" t="s">
        <v>45</v>
      </c>
      <c r="D91" s="454">
        <f>+PERSANDA!D77+'SHIVAPUR KHURD'!D77+malaak!D77+kansapatti!E77+bhaidpur!D91+lauli!D91+puremanikanta!D91</f>
        <v>8</v>
      </c>
      <c r="E91" s="454">
        <f>+PERSANDA!F77+'SHIVAPUR KHURD'!F77+malaak!F77+kansapatti!G77+bhaidpur!G91+lauli!G91+puremanikanta!G91</f>
        <v>2</v>
      </c>
      <c r="F91" s="454">
        <f t="shared" si="5"/>
        <v>2</v>
      </c>
      <c r="G91" s="257"/>
      <c r="H91" s="454"/>
      <c r="I91" s="253"/>
      <c r="J91" s="249"/>
    </row>
    <row r="92" spans="1:10" ht="34.9" customHeight="1" x14ac:dyDescent="0.25">
      <c r="A92" s="246">
        <f t="shared" si="6"/>
        <v>16</v>
      </c>
      <c r="B92" s="247" t="s">
        <v>114</v>
      </c>
      <c r="C92" s="248" t="s">
        <v>45</v>
      </c>
      <c r="D92" s="454">
        <f>+PERSANDA!D78+'SHIVAPUR KHURD'!D78+malaak!D78+kansapatti!E78+bhaidpur!D92+lauli!D92+puremanikanta!D92</f>
        <v>1</v>
      </c>
      <c r="E92" s="454">
        <f>+PERSANDA!F78+'SHIVAPUR KHURD'!F78+malaak!F78+kansapatti!G78+bhaidpur!G92+lauli!G92+puremanikanta!G92</f>
        <v>1</v>
      </c>
      <c r="F92" s="454">
        <f t="shared" si="5"/>
        <v>1</v>
      </c>
      <c r="G92" s="257"/>
      <c r="H92" s="454"/>
      <c r="I92" s="253"/>
      <c r="J92" s="249"/>
    </row>
    <row r="93" spans="1:10" ht="34.9" customHeight="1" x14ac:dyDescent="0.25">
      <c r="A93" s="246">
        <f t="shared" si="6"/>
        <v>17</v>
      </c>
      <c r="B93" s="247" t="s">
        <v>115</v>
      </c>
      <c r="C93" s="248" t="s">
        <v>45</v>
      </c>
      <c r="D93" s="454">
        <f>+PERSANDA!D79+'SHIVAPUR KHURD'!D79+malaak!D79+kansapatti!E79+bhaidpur!D93+lauli!D93+puremanikanta!D93</f>
        <v>1</v>
      </c>
      <c r="E93" s="454">
        <f>+PERSANDA!F79+'SHIVAPUR KHURD'!F79+malaak!F79+kansapatti!G79+bhaidpur!G93+lauli!G93+puremanikanta!G93</f>
        <v>0</v>
      </c>
      <c r="F93" s="454">
        <f t="shared" si="5"/>
        <v>0</v>
      </c>
      <c r="G93" s="257"/>
      <c r="H93" s="454"/>
      <c r="I93" s="253"/>
      <c r="J93" s="249"/>
    </row>
    <row r="94" spans="1:10" ht="34.9" customHeight="1" x14ac:dyDescent="0.25">
      <c r="A94" s="246">
        <f t="shared" si="6"/>
        <v>18</v>
      </c>
      <c r="B94" s="247" t="s">
        <v>116</v>
      </c>
      <c r="C94" s="248" t="s">
        <v>45</v>
      </c>
      <c r="D94" s="454">
        <f>+PERSANDA!D80+'SHIVAPUR KHURD'!D80+malaak!D80+kansapatti!E80+bhaidpur!D94+lauli!D94+puremanikanta!D94</f>
        <v>0</v>
      </c>
      <c r="E94" s="454">
        <f>+PERSANDA!F80+'SHIVAPUR KHURD'!F80+malaak!F80+kansapatti!G80+bhaidpur!G94+lauli!G94+puremanikanta!G94</f>
        <v>0</v>
      </c>
      <c r="F94" s="454">
        <f t="shared" si="5"/>
        <v>0</v>
      </c>
      <c r="G94" s="257"/>
      <c r="H94" s="454"/>
      <c r="I94" s="253"/>
      <c r="J94" s="249"/>
    </row>
    <row r="95" spans="1:10" ht="34.9" customHeight="1" x14ac:dyDescent="0.25">
      <c r="A95" s="246">
        <f t="shared" si="6"/>
        <v>19</v>
      </c>
      <c r="B95" s="247" t="s">
        <v>117</v>
      </c>
      <c r="C95" s="248" t="s">
        <v>45</v>
      </c>
      <c r="D95" s="454">
        <f>+PERSANDA!D81+'SHIVAPUR KHURD'!D81+malaak!D81+kansapatti!E81+bhaidpur!D95+lauli!D95+puremanikanta!D95</f>
        <v>0</v>
      </c>
      <c r="E95" s="454">
        <f>+PERSANDA!F81+'SHIVAPUR KHURD'!F81+malaak!F81+kansapatti!G81+bhaidpur!G95+lauli!G95+puremanikanta!G95</f>
        <v>0</v>
      </c>
      <c r="F95" s="454">
        <f t="shared" si="5"/>
        <v>0</v>
      </c>
      <c r="G95" s="257"/>
      <c r="H95" s="454"/>
      <c r="I95" s="253"/>
      <c r="J95" s="249"/>
    </row>
    <row r="96" spans="1:10" ht="34.9" customHeight="1" x14ac:dyDescent="0.25">
      <c r="A96" s="246">
        <f t="shared" si="6"/>
        <v>20</v>
      </c>
      <c r="B96" s="247" t="s">
        <v>118</v>
      </c>
      <c r="C96" s="248" t="s">
        <v>45</v>
      </c>
      <c r="D96" s="454">
        <f>+PERSANDA!D82+'SHIVAPUR KHURD'!D82+malaak!D82+kansapatti!E82+bhaidpur!D96+lauli!D96+puremanikanta!D96</f>
        <v>2</v>
      </c>
      <c r="E96" s="454">
        <f>+PERSANDA!F82+'SHIVAPUR KHURD'!F82+malaak!F82+kansapatti!G82+bhaidpur!G96+lauli!G96+puremanikanta!G96</f>
        <v>0</v>
      </c>
      <c r="F96" s="454">
        <f t="shared" si="5"/>
        <v>0</v>
      </c>
      <c r="G96" s="257"/>
      <c r="H96" s="454"/>
      <c r="I96" s="253"/>
      <c r="J96" s="249"/>
    </row>
    <row r="97" spans="1:10" ht="44.25" customHeight="1" x14ac:dyDescent="0.25">
      <c r="A97" s="246">
        <f t="shared" si="6"/>
        <v>21</v>
      </c>
      <c r="B97" s="247" t="s">
        <v>119</v>
      </c>
      <c r="C97" s="248" t="s">
        <v>45</v>
      </c>
      <c r="D97" s="454">
        <f>+PERSANDA!D83+'SHIVAPUR KHURD'!D83+malaak!D83+kansapatti!E83+bhaidpur!D97+lauli!D97+puremanikanta!D97</f>
        <v>7</v>
      </c>
      <c r="E97" s="454">
        <f>+PERSANDA!F83+'SHIVAPUR KHURD'!F83+malaak!F83+kansapatti!G83+bhaidpur!G97+lauli!G97+puremanikanta!G97</f>
        <v>3</v>
      </c>
      <c r="F97" s="454">
        <f t="shared" si="5"/>
        <v>3</v>
      </c>
      <c r="G97" s="257"/>
      <c r="H97" s="454"/>
      <c r="I97" s="253"/>
      <c r="J97" s="249"/>
    </row>
    <row r="98" spans="1:10" ht="34.9" customHeight="1" x14ac:dyDescent="0.25">
      <c r="A98" s="246">
        <f t="shared" si="6"/>
        <v>22</v>
      </c>
      <c r="B98" s="247" t="s">
        <v>120</v>
      </c>
      <c r="C98" s="248" t="s">
        <v>45</v>
      </c>
      <c r="D98" s="454">
        <f>+PERSANDA!D84+'SHIVAPUR KHURD'!D84+malaak!D84+kansapatti!E84+bhaidpur!D98+lauli!D98+puremanikanta!D98</f>
        <v>7</v>
      </c>
      <c r="E98" s="454">
        <f>+PERSANDA!F84+'SHIVAPUR KHURD'!F84+malaak!F84+kansapatti!G84+bhaidpur!G98+lauli!G98+puremanikanta!G98</f>
        <v>4</v>
      </c>
      <c r="F98" s="454">
        <f t="shared" si="5"/>
        <v>4</v>
      </c>
      <c r="G98" s="257"/>
      <c r="H98" s="454"/>
      <c r="I98" s="253"/>
      <c r="J98" s="249"/>
    </row>
    <row r="99" spans="1:10" ht="48.75" customHeight="1" x14ac:dyDescent="0.25">
      <c r="A99" s="246">
        <f t="shared" si="6"/>
        <v>23</v>
      </c>
      <c r="B99" s="247" t="s">
        <v>121</v>
      </c>
      <c r="C99" s="248" t="s">
        <v>45</v>
      </c>
      <c r="D99" s="454">
        <f>+PERSANDA!D85+'SHIVAPUR KHURD'!D85+malaak!D85+kansapatti!E85+bhaidpur!D99+lauli!D99+puremanikanta!D99</f>
        <v>1</v>
      </c>
      <c r="E99" s="454">
        <f>+PERSANDA!F85+'SHIVAPUR KHURD'!F85+malaak!F85+kansapatti!G85+bhaidpur!G99+lauli!G99+puremanikanta!G99</f>
        <v>0</v>
      </c>
      <c r="F99" s="454">
        <f t="shared" si="5"/>
        <v>0</v>
      </c>
      <c r="G99" s="257"/>
      <c r="H99" s="454"/>
      <c r="I99" s="253"/>
      <c r="J99" s="249"/>
    </row>
    <row r="100" spans="1:10" ht="34.9" customHeight="1" x14ac:dyDescent="0.25">
      <c r="A100" s="246">
        <f t="shared" si="6"/>
        <v>24</v>
      </c>
      <c r="B100" s="247" t="s">
        <v>197</v>
      </c>
      <c r="C100" s="248" t="s">
        <v>45</v>
      </c>
      <c r="D100" s="454">
        <f>+PERSANDA!D86+'SHIVAPUR KHURD'!D86+malaak!D86+kansapatti!E86+bhaidpur!D100+lauli!D100+puremanikanta!D100</f>
        <v>2</v>
      </c>
      <c r="E100" s="454">
        <f>+PERSANDA!F86+'SHIVAPUR KHURD'!F86+malaak!F86+kansapatti!G86+bhaidpur!G100+lauli!G100+puremanikanta!G100</f>
        <v>2</v>
      </c>
      <c r="F100" s="454">
        <f t="shared" si="5"/>
        <v>2</v>
      </c>
      <c r="G100" s="257"/>
      <c r="H100" s="454"/>
      <c r="I100" s="253"/>
      <c r="J100" s="249"/>
    </row>
    <row r="101" spans="1:10" ht="34.9" customHeight="1" x14ac:dyDescent="0.25">
      <c r="A101" s="246">
        <f t="shared" si="6"/>
        <v>25</v>
      </c>
      <c r="B101" s="247" t="s">
        <v>123</v>
      </c>
      <c r="C101" s="248" t="s">
        <v>45</v>
      </c>
      <c r="D101" s="454">
        <f>+PERSANDA!D87+'SHIVAPUR KHURD'!D87+malaak!D87+kansapatti!E87+bhaidpur!D101+lauli!D101+puremanikanta!D101</f>
        <v>0</v>
      </c>
      <c r="E101" s="454">
        <f>+PERSANDA!F87+'SHIVAPUR KHURD'!F87+malaak!F87+kansapatti!G87+bhaidpur!G101+lauli!G101+puremanikanta!G101</f>
        <v>0</v>
      </c>
      <c r="F101" s="454">
        <f t="shared" si="5"/>
        <v>0</v>
      </c>
      <c r="G101" s="257"/>
      <c r="H101" s="454"/>
      <c r="I101" s="253"/>
      <c r="J101" s="249"/>
    </row>
    <row r="102" spans="1:10" ht="34.9" customHeight="1" x14ac:dyDescent="0.25">
      <c r="A102" s="246">
        <f t="shared" si="6"/>
        <v>26</v>
      </c>
      <c r="B102" s="247" t="s">
        <v>124</v>
      </c>
      <c r="C102" s="248" t="s">
        <v>45</v>
      </c>
      <c r="D102" s="454">
        <f>+PERSANDA!D88+'SHIVAPUR KHURD'!D88+malaak!D88+kansapatti!E88+bhaidpur!D102+lauli!D102+puremanikanta!D102</f>
        <v>1</v>
      </c>
      <c r="E102" s="454">
        <f>+PERSANDA!F88+'SHIVAPUR KHURD'!F88+malaak!F88+kansapatti!G88+bhaidpur!G102+lauli!G102+puremanikanta!G102</f>
        <v>1</v>
      </c>
      <c r="F102" s="454">
        <f t="shared" si="5"/>
        <v>1</v>
      </c>
      <c r="G102" s="257"/>
      <c r="H102" s="454"/>
      <c r="I102" s="253"/>
      <c r="J102" s="249"/>
    </row>
    <row r="103" spans="1:10" ht="34.9" customHeight="1" x14ac:dyDescent="0.25">
      <c r="A103" s="246">
        <f t="shared" si="6"/>
        <v>27</v>
      </c>
      <c r="B103" s="247" t="s">
        <v>125</v>
      </c>
      <c r="C103" s="248" t="s">
        <v>45</v>
      </c>
      <c r="D103" s="454">
        <f>+PERSANDA!D89+'SHIVAPUR KHURD'!D89+malaak!D89+kansapatti!E89+bhaidpur!D103+lauli!D103+puremanikanta!D103</f>
        <v>1</v>
      </c>
      <c r="E103" s="454">
        <f>+PERSANDA!F89+'SHIVAPUR KHURD'!F89+malaak!F89+kansapatti!G89+bhaidpur!G103+lauli!G103+puremanikanta!G103</f>
        <v>1</v>
      </c>
      <c r="F103" s="454">
        <f t="shared" si="5"/>
        <v>1</v>
      </c>
      <c r="G103" s="257"/>
      <c r="H103" s="454"/>
      <c r="I103" s="253"/>
      <c r="J103" s="249"/>
    </row>
    <row r="104" spans="1:10" ht="34.9" customHeight="1" x14ac:dyDescent="0.25">
      <c r="A104" s="246">
        <f t="shared" si="6"/>
        <v>28</v>
      </c>
      <c r="B104" s="247" t="s">
        <v>126</v>
      </c>
      <c r="C104" s="248" t="s">
        <v>45</v>
      </c>
      <c r="D104" s="454">
        <f>+PERSANDA!D90+'SHIVAPUR KHURD'!D90+malaak!D90+kansapatti!E90+bhaidpur!D104+lauli!D104+puremanikanta!D104</f>
        <v>1</v>
      </c>
      <c r="E104" s="454">
        <f>+PERSANDA!F90+'SHIVAPUR KHURD'!F90+malaak!F90+kansapatti!G90+bhaidpur!G104+lauli!G104+puremanikanta!G104</f>
        <v>1</v>
      </c>
      <c r="F104" s="454">
        <f t="shared" si="5"/>
        <v>1</v>
      </c>
      <c r="G104" s="257"/>
      <c r="H104" s="454"/>
      <c r="I104" s="253"/>
      <c r="J104" s="249"/>
    </row>
    <row r="105" spans="1:10" ht="46.5" customHeight="1" x14ac:dyDescent="0.25">
      <c r="A105" s="246">
        <f t="shared" si="6"/>
        <v>29</v>
      </c>
      <c r="B105" s="247" t="s">
        <v>127</v>
      </c>
      <c r="C105" s="248" t="s">
        <v>45</v>
      </c>
      <c r="D105" s="454">
        <f>+PERSANDA!D91+'SHIVAPUR KHURD'!D91+malaak!D91+kansapatti!E91+bhaidpur!D105+lauli!D105+puremanikanta!D105</f>
        <v>0</v>
      </c>
      <c r="E105" s="454">
        <f>+PERSANDA!F91+'SHIVAPUR KHURD'!F91+malaak!F91+kansapatti!G91+bhaidpur!G105+lauli!G105+puremanikanta!G105</f>
        <v>0</v>
      </c>
      <c r="F105" s="454">
        <f t="shared" si="5"/>
        <v>0</v>
      </c>
      <c r="G105" s="257"/>
      <c r="H105" s="454"/>
      <c r="I105" s="253"/>
      <c r="J105" s="249"/>
    </row>
    <row r="106" spans="1:10" ht="34.9" customHeight="1" x14ac:dyDescent="0.25">
      <c r="A106" s="246">
        <f t="shared" si="6"/>
        <v>30</v>
      </c>
      <c r="B106" s="247" t="s">
        <v>128</v>
      </c>
      <c r="C106" s="248" t="s">
        <v>45</v>
      </c>
      <c r="D106" s="454">
        <f>+PERSANDA!D92+'SHIVAPUR KHURD'!D92+malaak!D92+kansapatti!E92+bhaidpur!D106+lauli!D106+puremanikanta!D106</f>
        <v>0</v>
      </c>
      <c r="E106" s="454">
        <f>+PERSANDA!F92+'SHIVAPUR KHURD'!F92+malaak!F92+kansapatti!G92+bhaidpur!G106+lauli!G106+puremanikanta!G106</f>
        <v>0</v>
      </c>
      <c r="F106" s="454">
        <f t="shared" si="5"/>
        <v>0</v>
      </c>
      <c r="G106" s="257"/>
      <c r="H106" s="454"/>
      <c r="I106" s="253"/>
      <c r="J106" s="249"/>
    </row>
    <row r="107" spans="1:10" ht="34.9" customHeight="1" x14ac:dyDescent="0.25">
      <c r="A107" s="258"/>
      <c r="B107" s="259" t="s">
        <v>98</v>
      </c>
      <c r="C107" s="259"/>
      <c r="D107" s="210"/>
      <c r="E107" s="210"/>
      <c r="F107" s="210"/>
      <c r="G107" s="211"/>
      <c r="H107" s="210"/>
      <c r="I107" s="212"/>
      <c r="J107" s="260"/>
    </row>
    <row r="108" spans="1:10" ht="34.9" customHeight="1" x14ac:dyDescent="0.25">
      <c r="A108" s="263" t="s">
        <v>129</v>
      </c>
      <c r="B108" s="264" t="s">
        <v>130</v>
      </c>
      <c r="C108" s="264"/>
      <c r="D108" s="265"/>
      <c r="E108" s="265"/>
      <c r="F108" s="265"/>
      <c r="G108" s="262"/>
      <c r="H108" s="269"/>
      <c r="I108" s="270"/>
      <c r="J108" s="267"/>
    </row>
    <row r="109" spans="1:10" ht="34.9" customHeight="1" x14ac:dyDescent="0.25">
      <c r="A109" s="246">
        <v>1</v>
      </c>
      <c r="B109" s="247" t="s">
        <v>131</v>
      </c>
      <c r="C109" s="248" t="s">
        <v>45</v>
      </c>
      <c r="D109" s="454"/>
      <c r="E109" s="454"/>
      <c r="F109" s="454"/>
      <c r="G109" s="257"/>
      <c r="H109" s="454"/>
      <c r="I109" s="253"/>
      <c r="J109" s="249"/>
    </row>
    <row r="110" spans="1:10" ht="34.9" customHeight="1" x14ac:dyDescent="0.25">
      <c r="A110" s="246">
        <f>+A109+1</f>
        <v>2</v>
      </c>
      <c r="B110" s="247" t="s">
        <v>132</v>
      </c>
      <c r="C110" s="248" t="s">
        <v>45</v>
      </c>
      <c r="D110" s="454"/>
      <c r="E110" s="454"/>
      <c r="F110" s="454"/>
      <c r="G110" s="257"/>
      <c r="H110" s="454"/>
      <c r="I110" s="253"/>
      <c r="J110" s="249"/>
    </row>
    <row r="111" spans="1:10" ht="34.9" customHeight="1" x14ac:dyDescent="0.25">
      <c r="A111" s="246">
        <f t="shared" ref="A111:A116" si="7">+A110+1</f>
        <v>3</v>
      </c>
      <c r="B111" s="247" t="s">
        <v>133</v>
      </c>
      <c r="C111" s="248" t="s">
        <v>45</v>
      </c>
      <c r="D111" s="454"/>
      <c r="E111" s="454"/>
      <c r="F111" s="454"/>
      <c r="G111" s="257"/>
      <c r="H111" s="454"/>
      <c r="I111" s="253"/>
      <c r="J111" s="249"/>
    </row>
    <row r="112" spans="1:10" ht="34.9" customHeight="1" x14ac:dyDescent="0.25">
      <c r="A112" s="246">
        <f t="shared" si="7"/>
        <v>4</v>
      </c>
      <c r="B112" s="247" t="s">
        <v>134</v>
      </c>
      <c r="C112" s="248" t="s">
        <v>45</v>
      </c>
      <c r="D112" s="454"/>
      <c r="E112" s="454"/>
      <c r="F112" s="454"/>
      <c r="G112" s="257"/>
      <c r="H112" s="454"/>
      <c r="I112" s="253"/>
      <c r="J112" s="249"/>
    </row>
    <row r="113" spans="1:10" ht="34.9" customHeight="1" x14ac:dyDescent="0.25">
      <c r="A113" s="246">
        <f t="shared" si="7"/>
        <v>5</v>
      </c>
      <c r="B113" s="247" t="s">
        <v>135</v>
      </c>
      <c r="C113" s="248" t="s">
        <v>45</v>
      </c>
      <c r="D113" s="454"/>
      <c r="E113" s="454"/>
      <c r="F113" s="454"/>
      <c r="G113" s="257"/>
      <c r="H113" s="454"/>
      <c r="I113" s="253"/>
      <c r="J113" s="249"/>
    </row>
    <row r="114" spans="1:10" ht="34.9" customHeight="1" x14ac:dyDescent="0.25">
      <c r="A114" s="246">
        <f t="shared" si="7"/>
        <v>6</v>
      </c>
      <c r="B114" s="247" t="s">
        <v>136</v>
      </c>
      <c r="C114" s="248" t="s">
        <v>45</v>
      </c>
      <c r="D114" s="454"/>
      <c r="E114" s="454"/>
      <c r="F114" s="454"/>
      <c r="G114" s="257"/>
      <c r="H114" s="454"/>
      <c r="I114" s="253"/>
      <c r="J114" s="249"/>
    </row>
    <row r="115" spans="1:10" ht="34.9" customHeight="1" x14ac:dyDescent="0.25">
      <c r="A115" s="246">
        <f t="shared" si="7"/>
        <v>7</v>
      </c>
      <c r="B115" s="247" t="s">
        <v>137</v>
      </c>
      <c r="C115" s="248" t="s">
        <v>45</v>
      </c>
      <c r="D115" s="454"/>
      <c r="E115" s="454"/>
      <c r="F115" s="454"/>
      <c r="G115" s="257"/>
      <c r="H115" s="454"/>
      <c r="I115" s="253"/>
      <c r="J115" s="249"/>
    </row>
    <row r="116" spans="1:10" ht="34.9" customHeight="1" x14ac:dyDescent="0.25">
      <c r="A116" s="246">
        <f t="shared" si="7"/>
        <v>8</v>
      </c>
      <c r="B116" s="247" t="s">
        <v>138</v>
      </c>
      <c r="C116" s="248" t="s">
        <v>45</v>
      </c>
      <c r="D116" s="454"/>
      <c r="E116" s="454"/>
      <c r="F116" s="454"/>
      <c r="G116" s="257"/>
      <c r="H116" s="454"/>
      <c r="I116" s="253"/>
      <c r="J116" s="249"/>
    </row>
    <row r="117" spans="1:10" ht="34.9" customHeight="1" x14ac:dyDescent="0.25">
      <c r="A117" s="258"/>
      <c r="B117" s="259" t="s">
        <v>98</v>
      </c>
      <c r="C117" s="259"/>
      <c r="D117" s="210"/>
      <c r="E117" s="210"/>
      <c r="F117" s="210"/>
      <c r="G117" s="211"/>
      <c r="H117" s="210"/>
      <c r="I117" s="212"/>
      <c r="J117" s="260"/>
    </row>
    <row r="118" spans="1:10" ht="34.9" customHeight="1" x14ac:dyDescent="0.25">
      <c r="A118" s="263" t="s">
        <v>139</v>
      </c>
      <c r="B118" s="264" t="s">
        <v>140</v>
      </c>
      <c r="C118" s="264"/>
      <c r="D118" s="265"/>
      <c r="E118" s="265"/>
      <c r="F118" s="265"/>
      <c r="G118" s="262"/>
      <c r="H118" s="265"/>
      <c r="I118" s="266"/>
      <c r="J118" s="267"/>
    </row>
    <row r="119" spans="1:10" ht="34.9" customHeight="1" x14ac:dyDescent="0.25">
      <c r="A119" s="246">
        <v>1</v>
      </c>
      <c r="B119" s="247" t="s">
        <v>141</v>
      </c>
      <c r="C119" s="248" t="s">
        <v>45</v>
      </c>
      <c r="D119" s="454"/>
      <c r="E119" s="454"/>
      <c r="F119" s="454"/>
      <c r="G119" s="257"/>
      <c r="H119" s="454"/>
      <c r="I119" s="253"/>
      <c r="J119" s="249"/>
    </row>
    <row r="120" spans="1:10" ht="34.9" customHeight="1" x14ac:dyDescent="0.25">
      <c r="A120" s="246">
        <f t="shared" ref="A120:A125" si="8">+A119+1</f>
        <v>2</v>
      </c>
      <c r="B120" s="247" t="s">
        <v>142</v>
      </c>
      <c r="C120" s="248" t="s">
        <v>45</v>
      </c>
      <c r="D120" s="454"/>
      <c r="E120" s="454"/>
      <c r="F120" s="454"/>
      <c r="G120" s="257"/>
      <c r="H120" s="454"/>
      <c r="I120" s="253"/>
      <c r="J120" s="249"/>
    </row>
    <row r="121" spans="1:10" ht="34.9" customHeight="1" x14ac:dyDescent="0.25">
      <c r="A121" s="246">
        <f t="shared" si="8"/>
        <v>3</v>
      </c>
      <c r="B121" s="247" t="s">
        <v>143</v>
      </c>
      <c r="C121" s="248" t="s">
        <v>45</v>
      </c>
      <c r="D121" s="454"/>
      <c r="E121" s="454"/>
      <c r="F121" s="454"/>
      <c r="G121" s="257"/>
      <c r="H121" s="454"/>
      <c r="I121" s="253"/>
      <c r="J121" s="249"/>
    </row>
    <row r="122" spans="1:10" ht="34.9" customHeight="1" x14ac:dyDescent="0.25">
      <c r="A122" s="246">
        <f t="shared" si="8"/>
        <v>4</v>
      </c>
      <c r="B122" s="247" t="s">
        <v>144</v>
      </c>
      <c r="C122" s="248" t="s">
        <v>45</v>
      </c>
      <c r="D122" s="454"/>
      <c r="E122" s="454"/>
      <c r="F122" s="454"/>
      <c r="G122" s="257"/>
      <c r="H122" s="454"/>
      <c r="I122" s="253"/>
      <c r="J122" s="249"/>
    </row>
    <row r="123" spans="1:10" ht="34.9" customHeight="1" x14ac:dyDescent="0.25">
      <c r="A123" s="246">
        <f t="shared" si="8"/>
        <v>5</v>
      </c>
      <c r="B123" s="247" t="s">
        <v>145</v>
      </c>
      <c r="C123" s="248" t="s">
        <v>45</v>
      </c>
      <c r="D123" s="454"/>
      <c r="E123" s="454"/>
      <c r="F123" s="454"/>
      <c r="G123" s="257"/>
      <c r="H123" s="454"/>
      <c r="I123" s="253"/>
      <c r="J123" s="249"/>
    </row>
    <row r="124" spans="1:10" ht="34.9" customHeight="1" x14ac:dyDescent="0.25">
      <c r="A124" s="246">
        <f t="shared" si="8"/>
        <v>6</v>
      </c>
      <c r="B124" s="247" t="s">
        <v>146</v>
      </c>
      <c r="C124" s="248" t="s">
        <v>45</v>
      </c>
      <c r="D124" s="454"/>
      <c r="E124" s="454"/>
      <c r="F124" s="454"/>
      <c r="G124" s="257"/>
      <c r="H124" s="454"/>
      <c r="I124" s="253"/>
      <c r="J124" s="249"/>
    </row>
    <row r="125" spans="1:10" ht="34.9" customHeight="1" x14ac:dyDescent="0.25">
      <c r="A125" s="246">
        <f t="shared" si="8"/>
        <v>7</v>
      </c>
      <c r="B125" s="247" t="s">
        <v>147</v>
      </c>
      <c r="C125" s="248" t="s">
        <v>45</v>
      </c>
      <c r="D125" s="454"/>
      <c r="E125" s="454"/>
      <c r="F125" s="454"/>
      <c r="G125" s="257"/>
      <c r="H125" s="454"/>
      <c r="I125" s="253"/>
      <c r="J125" s="249"/>
    </row>
    <row r="126" spans="1:10" ht="34.9" customHeight="1" x14ac:dyDescent="0.25">
      <c r="A126" s="258"/>
      <c r="B126" s="259" t="s">
        <v>98</v>
      </c>
      <c r="C126" s="259"/>
      <c r="D126" s="210"/>
      <c r="E126" s="210"/>
      <c r="F126" s="210"/>
      <c r="G126" s="211"/>
      <c r="H126" s="210"/>
      <c r="I126" s="212"/>
      <c r="J126" s="260"/>
    </row>
    <row r="127" spans="1:10" ht="34.9" customHeight="1" x14ac:dyDescent="0.25">
      <c r="A127" s="263" t="s">
        <v>148</v>
      </c>
      <c r="B127" s="264" t="s">
        <v>149</v>
      </c>
      <c r="C127" s="264"/>
      <c r="D127" s="265"/>
      <c r="E127" s="265"/>
      <c r="F127" s="265"/>
      <c r="G127" s="262"/>
      <c r="H127" s="265"/>
      <c r="I127" s="266"/>
      <c r="J127" s="267"/>
    </row>
    <row r="128" spans="1:10" ht="34.9" customHeight="1" x14ac:dyDescent="0.25">
      <c r="A128" s="271">
        <v>1</v>
      </c>
      <c r="B128" s="247" t="s">
        <v>150</v>
      </c>
      <c r="C128" s="248" t="s">
        <v>45</v>
      </c>
      <c r="D128" s="454">
        <f>+PERSANDA!D97+'SHIVAPUR KHURD'!D97+malaak!D97+kansapatti!E97+bhaidpur!D128+lauli!D126+puremanikanta!D126</f>
        <v>405</v>
      </c>
      <c r="E128" s="454">
        <f>+PERSANDA!F97+'SHIVAPUR KHURD'!F97+malaak!F97+kansapatti!G97+bhaidpur!G128+lauli!G126+puremanikanta!G126</f>
        <v>264</v>
      </c>
      <c r="F128" s="454">
        <f>+E128</f>
        <v>264</v>
      </c>
      <c r="G128" s="257"/>
      <c r="H128" s="454"/>
      <c r="I128" s="253"/>
      <c r="J128" s="249"/>
    </row>
    <row r="129" spans="1:10" ht="34.9" customHeight="1" x14ac:dyDescent="0.25">
      <c r="A129" s="246">
        <f>+A128+1</f>
        <v>2</v>
      </c>
      <c r="B129" s="247" t="s">
        <v>151</v>
      </c>
      <c r="C129" s="248" t="s">
        <v>45</v>
      </c>
      <c r="D129" s="454"/>
      <c r="E129" s="454"/>
      <c r="F129" s="454"/>
      <c r="G129" s="257"/>
      <c r="H129" s="454"/>
      <c r="I129" s="253"/>
      <c r="J129" s="249"/>
    </row>
    <row r="130" spans="1:10" ht="34.9" customHeight="1" x14ac:dyDescent="0.25">
      <c r="A130" s="246">
        <f>+A129+1</f>
        <v>3</v>
      </c>
      <c r="B130" s="247" t="s">
        <v>152</v>
      </c>
      <c r="C130" s="248" t="s">
        <v>45</v>
      </c>
      <c r="D130" s="454"/>
      <c r="E130" s="454"/>
      <c r="F130" s="454"/>
      <c r="G130" s="257"/>
      <c r="H130" s="454"/>
      <c r="I130" s="253"/>
      <c r="J130" s="249"/>
    </row>
    <row r="131" spans="1:10" ht="34.9" customHeight="1" x14ac:dyDescent="0.25">
      <c r="A131" s="246">
        <f>+A130+1</f>
        <v>4</v>
      </c>
      <c r="B131" s="247" t="s">
        <v>153</v>
      </c>
      <c r="C131" s="248" t="s">
        <v>45</v>
      </c>
      <c r="D131" s="454"/>
      <c r="E131" s="454"/>
      <c r="F131" s="454"/>
      <c r="G131" s="257"/>
      <c r="H131" s="454"/>
      <c r="I131" s="253"/>
      <c r="J131" s="249"/>
    </row>
    <row r="132" spans="1:10" ht="34.9" customHeight="1" x14ac:dyDescent="0.25">
      <c r="A132" s="246">
        <f>+A131+1</f>
        <v>5</v>
      </c>
      <c r="B132" s="247" t="s">
        <v>154</v>
      </c>
      <c r="C132" s="248" t="s">
        <v>45</v>
      </c>
      <c r="D132" s="454"/>
      <c r="E132" s="454"/>
      <c r="F132" s="454"/>
      <c r="G132" s="257"/>
      <c r="H132" s="454"/>
      <c r="I132" s="253"/>
      <c r="J132" s="249"/>
    </row>
    <row r="133" spans="1:10" ht="34.9" customHeight="1" x14ac:dyDescent="0.25">
      <c r="A133" s="258"/>
      <c r="B133" s="259" t="s">
        <v>98</v>
      </c>
      <c r="C133" s="259"/>
      <c r="D133" s="210"/>
      <c r="E133" s="210"/>
      <c r="F133" s="210"/>
      <c r="G133" s="211"/>
      <c r="H133" s="210"/>
      <c r="I133" s="212"/>
      <c r="J133" s="260"/>
    </row>
    <row r="134" spans="1:10" ht="34.9" customHeight="1" x14ac:dyDescent="0.25">
      <c r="A134" s="240">
        <v>1</v>
      </c>
      <c r="B134" s="241" t="s">
        <v>1</v>
      </c>
      <c r="C134" s="241"/>
      <c r="D134" s="242"/>
      <c r="E134" s="242"/>
      <c r="F134" s="242"/>
      <c r="G134" s="243"/>
      <c r="H134" s="242"/>
      <c r="I134" s="242"/>
      <c r="J134" s="272"/>
    </row>
    <row r="135" spans="1:10" ht="34.9" customHeight="1" x14ac:dyDescent="0.25">
      <c r="A135" s="268">
        <v>1</v>
      </c>
      <c r="B135" s="247" t="s">
        <v>155</v>
      </c>
      <c r="C135" s="248" t="s">
        <v>30</v>
      </c>
      <c r="D135" s="454"/>
      <c r="E135" s="454"/>
      <c r="F135" s="454"/>
      <c r="G135" s="257"/>
      <c r="H135" s="454"/>
      <c r="I135" s="253"/>
      <c r="J135" s="249"/>
    </row>
    <row r="136" spans="1:10" ht="34.9" customHeight="1" x14ac:dyDescent="0.25">
      <c r="A136" s="246">
        <f>+A135+1</f>
        <v>2</v>
      </c>
      <c r="B136" s="247" t="s">
        <v>156</v>
      </c>
      <c r="C136" s="248" t="s">
        <v>30</v>
      </c>
      <c r="D136" s="454"/>
      <c r="E136" s="454"/>
      <c r="F136" s="454"/>
      <c r="G136" s="257"/>
      <c r="H136" s="454"/>
      <c r="I136" s="253"/>
      <c r="J136" s="249"/>
    </row>
    <row r="137" spans="1:10" ht="34.9" customHeight="1" x14ac:dyDescent="0.25">
      <c r="A137" s="246">
        <f t="shared" ref="A137:A156" si="9">+A136+1</f>
        <v>3</v>
      </c>
      <c r="B137" s="247" t="s">
        <v>157</v>
      </c>
      <c r="C137" s="248" t="s">
        <v>45</v>
      </c>
      <c r="D137" s="454"/>
      <c r="E137" s="454"/>
      <c r="F137" s="454"/>
      <c r="G137" s="257"/>
      <c r="H137" s="454"/>
      <c r="I137" s="253"/>
      <c r="J137" s="249"/>
    </row>
    <row r="138" spans="1:10" ht="34.9" customHeight="1" x14ac:dyDescent="0.25">
      <c r="A138" s="246">
        <f t="shared" si="9"/>
        <v>4</v>
      </c>
      <c r="B138" s="247" t="s">
        <v>158</v>
      </c>
      <c r="C138" s="248" t="s">
        <v>45</v>
      </c>
      <c r="D138" s="454"/>
      <c r="E138" s="454"/>
      <c r="F138" s="454"/>
      <c r="G138" s="257"/>
      <c r="H138" s="454"/>
      <c r="I138" s="253"/>
      <c r="J138" s="249"/>
    </row>
    <row r="139" spans="1:10" ht="34.9" customHeight="1" x14ac:dyDescent="0.25">
      <c r="A139" s="246">
        <f t="shared" si="9"/>
        <v>5</v>
      </c>
      <c r="B139" s="247" t="s">
        <v>159</v>
      </c>
      <c r="C139" s="248" t="s">
        <v>45</v>
      </c>
      <c r="D139" s="454"/>
      <c r="E139" s="454"/>
      <c r="F139" s="454"/>
      <c r="G139" s="257"/>
      <c r="H139" s="454"/>
      <c r="I139" s="253"/>
      <c r="J139" s="249"/>
    </row>
    <row r="140" spans="1:10" ht="34.9" customHeight="1" x14ac:dyDescent="0.25">
      <c r="A140" s="246">
        <f t="shared" si="9"/>
        <v>6</v>
      </c>
      <c r="B140" s="273" t="s">
        <v>160</v>
      </c>
      <c r="C140" s="248" t="s">
        <v>45</v>
      </c>
      <c r="D140" s="454"/>
      <c r="E140" s="454"/>
      <c r="F140" s="454"/>
      <c r="G140" s="257"/>
      <c r="H140" s="454"/>
      <c r="I140" s="253"/>
      <c r="J140" s="249"/>
    </row>
    <row r="141" spans="1:10" ht="34.9" customHeight="1" x14ac:dyDescent="0.25">
      <c r="A141" s="246">
        <f t="shared" si="9"/>
        <v>7</v>
      </c>
      <c r="B141" s="273" t="s">
        <v>161</v>
      </c>
      <c r="C141" s="248" t="s">
        <v>45</v>
      </c>
      <c r="D141" s="454"/>
      <c r="E141" s="454"/>
      <c r="F141" s="454"/>
      <c r="G141" s="257"/>
      <c r="H141" s="454"/>
      <c r="I141" s="253"/>
      <c r="J141" s="249"/>
    </row>
    <row r="142" spans="1:10" ht="34.9" customHeight="1" x14ac:dyDescent="0.25">
      <c r="A142" s="246">
        <f t="shared" si="9"/>
        <v>8</v>
      </c>
      <c r="B142" s="273" t="s">
        <v>162</v>
      </c>
      <c r="C142" s="248" t="s">
        <v>45</v>
      </c>
      <c r="D142" s="454"/>
      <c r="E142" s="454"/>
      <c r="F142" s="454"/>
      <c r="G142" s="257"/>
      <c r="H142" s="454"/>
      <c r="I142" s="253"/>
      <c r="J142" s="249"/>
    </row>
    <row r="143" spans="1:10" ht="34.9" customHeight="1" x14ac:dyDescent="0.25">
      <c r="A143" s="246">
        <f t="shared" si="9"/>
        <v>9</v>
      </c>
      <c r="B143" s="273" t="s">
        <v>163</v>
      </c>
      <c r="C143" s="248" t="s">
        <v>45</v>
      </c>
      <c r="D143" s="454"/>
      <c r="E143" s="454"/>
      <c r="F143" s="454"/>
      <c r="G143" s="257"/>
      <c r="H143" s="454"/>
      <c r="I143" s="253"/>
      <c r="J143" s="249"/>
    </row>
    <row r="144" spans="1:10" ht="34.9" customHeight="1" x14ac:dyDescent="0.25">
      <c r="A144" s="246">
        <f t="shared" si="9"/>
        <v>10</v>
      </c>
      <c r="B144" s="247" t="s">
        <v>164</v>
      </c>
      <c r="C144" s="248" t="s">
        <v>45</v>
      </c>
      <c r="D144" s="454"/>
      <c r="E144" s="454"/>
      <c r="F144" s="454"/>
      <c r="G144" s="257"/>
      <c r="H144" s="454"/>
      <c r="I144" s="253"/>
      <c r="J144" s="249"/>
    </row>
    <row r="145" spans="1:10" ht="34.9" customHeight="1" x14ac:dyDescent="0.25">
      <c r="A145" s="246">
        <f t="shared" si="9"/>
        <v>11</v>
      </c>
      <c r="B145" s="247" t="s">
        <v>165</v>
      </c>
      <c r="C145" s="248" t="s">
        <v>45</v>
      </c>
      <c r="D145" s="454"/>
      <c r="E145" s="454"/>
      <c r="F145" s="454"/>
      <c r="G145" s="257"/>
      <c r="H145" s="454"/>
      <c r="I145" s="253"/>
      <c r="J145" s="249"/>
    </row>
    <row r="146" spans="1:10" ht="34.9" customHeight="1" x14ac:dyDescent="0.25">
      <c r="A146" s="246">
        <f t="shared" si="9"/>
        <v>12</v>
      </c>
      <c r="B146" s="247" t="s">
        <v>166</v>
      </c>
      <c r="C146" s="248" t="s">
        <v>45</v>
      </c>
      <c r="D146" s="454"/>
      <c r="E146" s="454"/>
      <c r="F146" s="454"/>
      <c r="G146" s="257"/>
      <c r="H146" s="454"/>
      <c r="I146" s="253"/>
      <c r="J146" s="249"/>
    </row>
    <row r="147" spans="1:10" ht="34.9" customHeight="1" x14ac:dyDescent="0.25">
      <c r="A147" s="246">
        <f t="shared" si="9"/>
        <v>13</v>
      </c>
      <c r="B147" s="247" t="s">
        <v>167</v>
      </c>
      <c r="C147" s="248" t="s">
        <v>45</v>
      </c>
      <c r="D147" s="454"/>
      <c r="E147" s="454"/>
      <c r="F147" s="454"/>
      <c r="G147" s="257"/>
      <c r="H147" s="454"/>
      <c r="I147" s="253"/>
      <c r="J147" s="249"/>
    </row>
    <row r="148" spans="1:10" ht="34.9" customHeight="1" x14ac:dyDescent="0.25">
      <c r="A148" s="246">
        <f t="shared" si="9"/>
        <v>14</v>
      </c>
      <c r="B148" s="247" t="s">
        <v>168</v>
      </c>
      <c r="C148" s="248" t="s">
        <v>45</v>
      </c>
      <c r="D148" s="454"/>
      <c r="E148" s="454"/>
      <c r="F148" s="454"/>
      <c r="G148" s="257"/>
      <c r="H148" s="454"/>
      <c r="I148" s="253"/>
      <c r="J148" s="249"/>
    </row>
    <row r="149" spans="1:10" ht="34.9" customHeight="1" x14ac:dyDescent="0.25">
      <c r="A149" s="246">
        <f t="shared" si="9"/>
        <v>15</v>
      </c>
      <c r="B149" s="247" t="s">
        <v>169</v>
      </c>
      <c r="C149" s="248" t="s">
        <v>45</v>
      </c>
      <c r="D149" s="454"/>
      <c r="E149" s="454"/>
      <c r="F149" s="454"/>
      <c r="G149" s="257"/>
      <c r="H149" s="454"/>
      <c r="I149" s="253"/>
      <c r="J149" s="249"/>
    </row>
    <row r="150" spans="1:10" ht="34.9" customHeight="1" x14ac:dyDescent="0.25">
      <c r="A150" s="246">
        <f t="shared" si="9"/>
        <v>16</v>
      </c>
      <c r="B150" s="247" t="s">
        <v>170</v>
      </c>
      <c r="C150" s="248" t="s">
        <v>45</v>
      </c>
      <c r="D150" s="454"/>
      <c r="E150" s="454"/>
      <c r="F150" s="454"/>
      <c r="G150" s="257"/>
      <c r="H150" s="454"/>
      <c r="I150" s="253"/>
      <c r="J150" s="249"/>
    </row>
    <row r="151" spans="1:10" ht="34.9" customHeight="1" x14ac:dyDescent="0.25">
      <c r="A151" s="246">
        <f t="shared" si="9"/>
        <v>17</v>
      </c>
      <c r="B151" s="247" t="s">
        <v>171</v>
      </c>
      <c r="C151" s="248" t="s">
        <v>45</v>
      </c>
      <c r="D151" s="454"/>
      <c r="E151" s="454"/>
      <c r="F151" s="454"/>
      <c r="G151" s="257"/>
      <c r="H151" s="454"/>
      <c r="I151" s="253"/>
      <c r="J151" s="249"/>
    </row>
    <row r="152" spans="1:10" ht="34.9" customHeight="1" x14ac:dyDescent="0.25">
      <c r="A152" s="246">
        <f t="shared" si="9"/>
        <v>18</v>
      </c>
      <c r="B152" s="247" t="s">
        <v>172</v>
      </c>
      <c r="C152" s="248" t="s">
        <v>45</v>
      </c>
      <c r="D152" s="454"/>
      <c r="E152" s="454"/>
      <c r="F152" s="454"/>
      <c r="G152" s="257"/>
      <c r="H152" s="454"/>
      <c r="I152" s="253"/>
      <c r="J152" s="249"/>
    </row>
    <row r="153" spans="1:10" ht="34.9" customHeight="1" x14ac:dyDescent="0.25">
      <c r="A153" s="246">
        <f t="shared" si="9"/>
        <v>19</v>
      </c>
      <c r="B153" s="247" t="s">
        <v>173</v>
      </c>
      <c r="C153" s="248" t="s">
        <v>45</v>
      </c>
      <c r="D153" s="454"/>
      <c r="E153" s="454"/>
      <c r="F153" s="454"/>
      <c r="G153" s="257"/>
      <c r="H153" s="454"/>
      <c r="I153" s="253"/>
      <c r="J153" s="249"/>
    </row>
    <row r="154" spans="1:10" ht="34.9" customHeight="1" x14ac:dyDescent="0.25">
      <c r="A154" s="246">
        <f t="shared" si="9"/>
        <v>20</v>
      </c>
      <c r="B154" s="247" t="s">
        <v>174</v>
      </c>
      <c r="C154" s="248" t="s">
        <v>45</v>
      </c>
      <c r="D154" s="454"/>
      <c r="E154" s="454"/>
      <c r="F154" s="454"/>
      <c r="G154" s="257"/>
      <c r="H154" s="454"/>
      <c r="I154" s="253"/>
      <c r="J154" s="249"/>
    </row>
    <row r="155" spans="1:10" ht="34.9" customHeight="1" x14ac:dyDescent="0.25">
      <c r="A155" s="246">
        <f t="shared" si="9"/>
        <v>21</v>
      </c>
      <c r="B155" s="247" t="s">
        <v>175</v>
      </c>
      <c r="C155" s="248" t="s">
        <v>45</v>
      </c>
      <c r="D155" s="454"/>
      <c r="E155" s="454"/>
      <c r="F155" s="454"/>
      <c r="G155" s="257"/>
      <c r="H155" s="454"/>
      <c r="I155" s="253"/>
      <c r="J155" s="249"/>
    </row>
    <row r="156" spans="1:10" ht="34.9" customHeight="1" x14ac:dyDescent="0.25">
      <c r="A156" s="274">
        <f t="shared" si="9"/>
        <v>22</v>
      </c>
      <c r="B156" s="275"/>
      <c r="C156" s="454"/>
      <c r="D156" s="454"/>
      <c r="E156" s="454"/>
      <c r="F156" s="454"/>
      <c r="G156" s="257"/>
      <c r="H156" s="454"/>
      <c r="I156" s="253"/>
      <c r="J156" s="249"/>
    </row>
    <row r="157" spans="1:10" ht="34.9" customHeight="1" x14ac:dyDescent="0.25">
      <c r="A157" s="276"/>
      <c r="B157" s="277" t="s">
        <v>98</v>
      </c>
      <c r="C157" s="277"/>
      <c r="D157" s="210"/>
      <c r="E157" s="210"/>
      <c r="F157" s="210"/>
      <c r="G157" s="211"/>
      <c r="H157" s="210"/>
      <c r="I157" s="212"/>
      <c r="J157" s="260"/>
    </row>
  </sheetData>
  <mergeCells count="11">
    <mergeCell ref="J6:J7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9:C17 I10:I19 F16">
    <cfRule type="cellIs" dxfId="18" priority="19" operator="lessThan">
      <formula>0</formula>
    </cfRule>
  </conditionalFormatting>
  <conditionalFormatting sqref="C135:G156">
    <cfRule type="cellIs" dxfId="17" priority="18" operator="lessThan">
      <formula>0</formula>
    </cfRule>
  </conditionalFormatting>
  <conditionalFormatting sqref="C22:H29">
    <cfRule type="cellIs" dxfId="16" priority="17" operator="lessThan">
      <formula>0</formula>
    </cfRule>
  </conditionalFormatting>
  <conditionalFormatting sqref="C32:H64">
    <cfRule type="cellIs" dxfId="15" priority="16" operator="lessThan">
      <formula>0</formula>
    </cfRule>
  </conditionalFormatting>
  <conditionalFormatting sqref="C109:H116">
    <cfRule type="cellIs" dxfId="14" priority="15" operator="lessThan">
      <formula>0</formula>
    </cfRule>
  </conditionalFormatting>
  <conditionalFormatting sqref="C119:H125">
    <cfRule type="cellIs" dxfId="13" priority="14" operator="lessThan">
      <formula>0</formula>
    </cfRule>
  </conditionalFormatting>
  <conditionalFormatting sqref="C128:H132">
    <cfRule type="cellIs" dxfId="12" priority="13" operator="lessThan">
      <formula>0</formula>
    </cfRule>
  </conditionalFormatting>
  <conditionalFormatting sqref="C67:I74">
    <cfRule type="cellIs" dxfId="11" priority="12" operator="lessThan">
      <formula>0</formula>
    </cfRule>
  </conditionalFormatting>
  <conditionalFormatting sqref="D9:D12 H20:I21 H66:I66 H75:I76 I107 H108:I108 H118:I118 H127:I127">
    <cfRule type="cellIs" dxfId="10" priority="11" operator="lessThan">
      <formula>0</formula>
    </cfRule>
  </conditionalFormatting>
  <conditionalFormatting sqref="D14:D17 C18:F18">
    <cfRule type="cellIs" dxfId="9" priority="10" operator="lessThan">
      <formula>0</formula>
    </cfRule>
  </conditionalFormatting>
  <conditionalFormatting sqref="G17:H18 H9:H16">
    <cfRule type="cellIs" dxfId="8" priority="9" operator="lessThan">
      <formula>0</formula>
    </cfRule>
  </conditionalFormatting>
  <conditionalFormatting sqref="H1:I3 H6:I9 C77:I106">
    <cfRule type="cellIs" dxfId="7" priority="8" operator="lessThan">
      <formula>0</formula>
    </cfRule>
  </conditionalFormatting>
  <conditionalFormatting sqref="H31:I31">
    <cfRule type="cellIs" dxfId="6" priority="7" operator="lessThan">
      <formula>0</formula>
    </cfRule>
  </conditionalFormatting>
  <conditionalFormatting sqref="H135:I157">
    <cfRule type="cellIs" dxfId="5" priority="6" operator="lessThan">
      <formula>0</formula>
    </cfRule>
  </conditionalFormatting>
  <conditionalFormatting sqref="I22:I30">
    <cfRule type="cellIs" dxfId="4" priority="5" operator="lessThan">
      <formula>0</formula>
    </cfRule>
  </conditionalFormatting>
  <conditionalFormatting sqref="I32:I65">
    <cfRule type="cellIs" dxfId="3" priority="4" operator="lessThan">
      <formula>0</formula>
    </cfRule>
  </conditionalFormatting>
  <conditionalFormatting sqref="I109:I117">
    <cfRule type="cellIs" dxfId="2" priority="3" operator="lessThan">
      <formula>0</formula>
    </cfRule>
  </conditionalFormatting>
  <conditionalFormatting sqref="I119:I126">
    <cfRule type="cellIs" dxfId="1" priority="2" operator="lessThan">
      <formula>0</formula>
    </cfRule>
  </conditionalFormatting>
  <conditionalFormatting sqref="I128:I13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"/>
  <sheetViews>
    <sheetView topLeftCell="A4" zoomScale="85" zoomScaleNormal="85" zoomScaleSheetLayoutView="85" workbookViewId="0">
      <pane xSplit="2" ySplit="5" topLeftCell="V9" activePane="bottomRight" state="frozen"/>
      <selection activeCell="R23" sqref="R23"/>
      <selection pane="topRight" activeCell="R23" sqref="R23"/>
      <selection pane="bottomLeft" activeCell="R23" sqref="R23"/>
      <selection pane="bottomRight" activeCell="AN9" sqref="AN9:AN15"/>
    </sheetView>
  </sheetViews>
  <sheetFormatPr defaultColWidth="9.140625" defaultRowHeight="12.75" x14ac:dyDescent="0.25"/>
  <cols>
    <col min="1" max="1" width="5.140625" style="353" bestFit="1" customWidth="1"/>
    <col min="2" max="2" width="33.28515625" style="354" customWidth="1"/>
    <col min="3" max="3" width="12.28515625" style="355" customWidth="1"/>
    <col min="4" max="4" width="14.85546875" style="355" bestFit="1" customWidth="1"/>
    <col min="5" max="5" width="14.28515625" style="355" bestFit="1" customWidth="1"/>
    <col min="6" max="6" width="12.42578125" style="355" bestFit="1" customWidth="1"/>
    <col min="7" max="7" width="10.5703125" style="356" customWidth="1"/>
    <col min="8" max="8" width="13.42578125" style="355" bestFit="1" customWidth="1"/>
    <col min="9" max="9" width="15.7109375" style="355" bestFit="1" customWidth="1"/>
    <col min="10" max="10" width="14.7109375" style="355" bestFit="1" customWidth="1"/>
    <col min="11" max="11" width="12.5703125" style="355" bestFit="1" customWidth="1"/>
    <col min="12" max="12" width="11" style="356" bestFit="1" customWidth="1"/>
    <col min="13" max="13" width="13.7109375" style="355" bestFit="1" customWidth="1"/>
    <col min="14" max="14" width="15.7109375" style="355" bestFit="1" customWidth="1"/>
    <col min="15" max="15" width="14.7109375" style="355" bestFit="1" customWidth="1"/>
    <col min="16" max="16" width="13.7109375" style="355" bestFit="1" customWidth="1"/>
    <col min="17" max="17" width="11" style="356" bestFit="1" customWidth="1"/>
    <col min="18" max="18" width="13.7109375" style="355" bestFit="1" customWidth="1"/>
    <col min="19" max="21" width="9.7109375" style="355" bestFit="1" customWidth="1"/>
    <col min="22" max="22" width="10.42578125" style="356" customWidth="1"/>
    <col min="23" max="23" width="9.7109375" style="355" bestFit="1" customWidth="1"/>
    <col min="24" max="24" width="9.85546875" style="355" bestFit="1" customWidth="1"/>
    <col min="25" max="25" width="10" style="355" bestFit="1" customWidth="1"/>
    <col min="26" max="26" width="12.42578125" style="355" bestFit="1" customWidth="1"/>
    <col min="27" max="27" width="9.85546875" style="356" bestFit="1" customWidth="1"/>
    <col min="28" max="28" width="9.7109375" style="355" bestFit="1" customWidth="1"/>
    <col min="29" max="29" width="9.85546875" style="355" bestFit="1" customWidth="1"/>
    <col min="30" max="30" width="10" style="355" bestFit="1" customWidth="1"/>
    <col min="31" max="31" width="9.85546875" style="355" bestFit="1" customWidth="1"/>
    <col min="32" max="32" width="8.7109375" style="356" customWidth="1"/>
    <col min="33" max="33" width="9.7109375" style="355" hidden="1" customWidth="1"/>
    <col min="34" max="34" width="9.85546875" style="355" hidden="1" customWidth="1"/>
    <col min="35" max="35" width="10" style="355" hidden="1" customWidth="1"/>
    <col min="36" max="36" width="9.85546875" style="355" hidden="1" customWidth="1"/>
    <col min="37" max="37" width="8.7109375" style="355" hidden="1" customWidth="1"/>
    <col min="38" max="38" width="11.140625" style="355" bestFit="1" customWidth="1"/>
    <col min="39" max="40" width="11.42578125" style="355" bestFit="1" customWidth="1"/>
    <col min="41" max="41" width="11.42578125" style="355" customWidth="1"/>
    <col min="42" max="42" width="9.7109375" style="356" bestFit="1" customWidth="1"/>
    <col min="43" max="43" width="12.5703125" style="355" bestFit="1" customWidth="1"/>
    <col min="44" max="44" width="9.42578125" style="354" customWidth="1"/>
    <col min="45" max="45" width="9.7109375" style="354" bestFit="1" customWidth="1"/>
    <col min="46" max="46" width="9.140625" style="354"/>
    <col min="47" max="47" width="10.7109375" style="354" customWidth="1"/>
    <col min="48" max="16384" width="9.140625" style="354"/>
  </cols>
  <sheetData>
    <row r="1" spans="1:47" s="309" customFormat="1" ht="18.75" x14ac:dyDescent="0.25">
      <c r="A1" s="494" t="s">
        <v>369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</row>
    <row r="2" spans="1:47" s="309" customFormat="1" ht="18.75" x14ac:dyDescent="0.25">
      <c r="A2" s="494" t="s">
        <v>370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</row>
    <row r="3" spans="1:47" s="309" customFormat="1" ht="18.75" x14ac:dyDescent="0.25">
      <c r="A3" s="494" t="s">
        <v>371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</row>
    <row r="4" spans="1:47" s="309" customFormat="1" ht="18.75" x14ac:dyDescent="0.25">
      <c r="A4" s="495" t="s">
        <v>372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495"/>
      <c r="AN4" s="495"/>
      <c r="AO4" s="495"/>
      <c r="AP4" s="495"/>
      <c r="AQ4" s="495"/>
    </row>
    <row r="5" spans="1:47" s="309" customFormat="1" ht="36.75" customHeight="1" x14ac:dyDescent="0.25">
      <c r="A5" s="496" t="s">
        <v>439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8"/>
      <c r="AQ5" s="310" t="s">
        <v>440</v>
      </c>
    </row>
    <row r="6" spans="1:47" s="311" customFormat="1" ht="30" customHeight="1" x14ac:dyDescent="0.25">
      <c r="A6" s="482" t="s">
        <v>373</v>
      </c>
      <c r="B6" s="482" t="s">
        <v>374</v>
      </c>
      <c r="C6" s="483" t="s">
        <v>375</v>
      </c>
      <c r="D6" s="484"/>
      <c r="E6" s="484"/>
      <c r="F6" s="484"/>
      <c r="G6" s="485"/>
      <c r="H6" s="483" t="s">
        <v>376</v>
      </c>
      <c r="I6" s="484"/>
      <c r="J6" s="484"/>
      <c r="K6" s="484"/>
      <c r="L6" s="485"/>
      <c r="M6" s="483" t="s">
        <v>377</v>
      </c>
      <c r="N6" s="484"/>
      <c r="O6" s="484"/>
      <c r="P6" s="484"/>
      <c r="Q6" s="485"/>
      <c r="R6" s="483" t="s">
        <v>378</v>
      </c>
      <c r="S6" s="484"/>
      <c r="T6" s="484"/>
      <c r="U6" s="484"/>
      <c r="V6" s="485"/>
      <c r="W6" s="483" t="s">
        <v>379</v>
      </c>
      <c r="X6" s="484"/>
      <c r="Y6" s="484"/>
      <c r="Z6" s="484"/>
      <c r="AA6" s="485"/>
      <c r="AB6" s="483" t="s">
        <v>380</v>
      </c>
      <c r="AC6" s="484"/>
      <c r="AD6" s="484"/>
      <c r="AE6" s="484"/>
      <c r="AF6" s="485"/>
      <c r="AG6" s="483" t="s">
        <v>381</v>
      </c>
      <c r="AH6" s="484"/>
      <c r="AI6" s="484"/>
      <c r="AJ6" s="484"/>
      <c r="AK6" s="485"/>
      <c r="AL6" s="488" t="s">
        <v>382</v>
      </c>
      <c r="AM6" s="489"/>
      <c r="AN6" s="489"/>
      <c r="AO6" s="489"/>
      <c r="AP6" s="490"/>
      <c r="AQ6" s="480" t="s">
        <v>17</v>
      </c>
    </row>
    <row r="7" spans="1:47" s="311" customFormat="1" ht="23.25" customHeight="1" x14ac:dyDescent="0.25">
      <c r="A7" s="482"/>
      <c r="B7" s="482"/>
      <c r="C7" s="477">
        <v>6000031777</v>
      </c>
      <c r="D7" s="478"/>
      <c r="E7" s="478"/>
      <c r="F7" s="478"/>
      <c r="G7" s="479"/>
      <c r="H7" s="477">
        <v>6000031777</v>
      </c>
      <c r="I7" s="478"/>
      <c r="J7" s="478"/>
      <c r="K7" s="478"/>
      <c r="L7" s="479"/>
      <c r="M7" s="477">
        <v>6000031777</v>
      </c>
      <c r="N7" s="478"/>
      <c r="O7" s="478"/>
      <c r="P7" s="478"/>
      <c r="Q7" s="479"/>
      <c r="R7" s="477">
        <f>+M7</f>
        <v>6000031777</v>
      </c>
      <c r="S7" s="478"/>
      <c r="T7" s="478"/>
      <c r="U7" s="478"/>
      <c r="V7" s="479"/>
      <c r="W7" s="477">
        <f>+R7</f>
        <v>6000031777</v>
      </c>
      <c r="X7" s="478"/>
      <c r="Y7" s="478"/>
      <c r="Z7" s="478"/>
      <c r="AA7" s="479"/>
      <c r="AB7" s="477">
        <f>+W7</f>
        <v>6000031777</v>
      </c>
      <c r="AC7" s="478"/>
      <c r="AD7" s="478"/>
      <c r="AE7" s="478"/>
      <c r="AF7" s="479"/>
      <c r="AG7" s="477">
        <f>+AB7</f>
        <v>6000031777</v>
      </c>
      <c r="AH7" s="478"/>
      <c r="AI7" s="478"/>
      <c r="AJ7" s="478"/>
      <c r="AK7" s="479"/>
      <c r="AL7" s="491"/>
      <c r="AM7" s="492"/>
      <c r="AN7" s="492"/>
      <c r="AO7" s="492"/>
      <c r="AP7" s="493"/>
      <c r="AQ7" s="481"/>
    </row>
    <row r="8" spans="1:47" s="316" customFormat="1" ht="34.5" customHeight="1" x14ac:dyDescent="0.25">
      <c r="A8" s="312">
        <v>1</v>
      </c>
      <c r="B8" s="313" t="s">
        <v>383</v>
      </c>
      <c r="C8" s="312" t="s">
        <v>384</v>
      </c>
      <c r="D8" s="314" t="s">
        <v>385</v>
      </c>
      <c r="E8" s="314" t="s">
        <v>386</v>
      </c>
      <c r="F8" s="314" t="s">
        <v>387</v>
      </c>
      <c r="G8" s="314" t="s">
        <v>388</v>
      </c>
      <c r="H8" s="312" t="s">
        <v>384</v>
      </c>
      <c r="I8" s="314" t="s">
        <v>385</v>
      </c>
      <c r="J8" s="314" t="str">
        <f>+E8</f>
        <v>Billed up to Date</v>
      </c>
      <c r="K8" s="314" t="s">
        <v>387</v>
      </c>
      <c r="L8" s="314" t="s">
        <v>388</v>
      </c>
      <c r="M8" s="312" t="s">
        <v>384</v>
      </c>
      <c r="N8" s="314" t="s">
        <v>385</v>
      </c>
      <c r="O8" s="314" t="str">
        <f>+E8</f>
        <v>Billed up to Date</v>
      </c>
      <c r="P8" s="314" t="s">
        <v>387</v>
      </c>
      <c r="Q8" s="314" t="s">
        <v>388</v>
      </c>
      <c r="R8" s="312" t="s">
        <v>384</v>
      </c>
      <c r="S8" s="314" t="s">
        <v>385</v>
      </c>
      <c r="T8" s="314" t="str">
        <f>+J8</f>
        <v>Billed up to Date</v>
      </c>
      <c r="U8" s="314" t="s">
        <v>387</v>
      </c>
      <c r="V8" s="314" t="s">
        <v>388</v>
      </c>
      <c r="W8" s="314" t="s">
        <v>384</v>
      </c>
      <c r="X8" s="314" t="s">
        <v>385</v>
      </c>
      <c r="Y8" s="314" t="s">
        <v>386</v>
      </c>
      <c r="Z8" s="314" t="s">
        <v>387</v>
      </c>
      <c r="AA8" s="314" t="s">
        <v>388</v>
      </c>
      <c r="AB8" s="314" t="s">
        <v>384</v>
      </c>
      <c r="AC8" s="314" t="s">
        <v>385</v>
      </c>
      <c r="AD8" s="314" t="s">
        <v>386</v>
      </c>
      <c r="AE8" s="314" t="s">
        <v>387</v>
      </c>
      <c r="AF8" s="314" t="s">
        <v>388</v>
      </c>
      <c r="AG8" s="314" t="s">
        <v>384</v>
      </c>
      <c r="AH8" s="314" t="s">
        <v>385</v>
      </c>
      <c r="AI8" s="314" t="s">
        <v>386</v>
      </c>
      <c r="AJ8" s="314" t="s">
        <v>387</v>
      </c>
      <c r="AK8" s="314" t="s">
        <v>388</v>
      </c>
      <c r="AL8" s="312" t="s">
        <v>384</v>
      </c>
      <c r="AM8" s="314" t="s">
        <v>385</v>
      </c>
      <c r="AN8" s="314" t="str">
        <f>+O8</f>
        <v>Billed up to Date</v>
      </c>
      <c r="AO8" s="314" t="s">
        <v>387</v>
      </c>
      <c r="AP8" s="314" t="s">
        <v>388</v>
      </c>
      <c r="AQ8" s="315"/>
    </row>
    <row r="9" spans="1:47" s="316" customFormat="1" ht="22.5" customHeight="1" x14ac:dyDescent="0.25">
      <c r="A9" s="317">
        <v>1.1000000000000001</v>
      </c>
      <c r="B9" s="318" t="s">
        <v>389</v>
      </c>
      <c r="C9" s="319"/>
      <c r="D9" s="320"/>
      <c r="E9" s="320"/>
      <c r="F9" s="320"/>
      <c r="G9" s="321">
        <f>+E9-F9</f>
        <v>0</v>
      </c>
      <c r="H9" s="320"/>
      <c r="I9" s="320"/>
      <c r="J9" s="320"/>
      <c r="K9" s="320"/>
      <c r="L9" s="321">
        <f>+J9-K9</f>
        <v>0</v>
      </c>
      <c r="M9" s="320"/>
      <c r="N9" s="322"/>
      <c r="O9" s="320"/>
      <c r="P9" s="320"/>
      <c r="Q9" s="321">
        <f>+O9-P9</f>
        <v>0</v>
      </c>
      <c r="R9" s="320">
        <v>23136</v>
      </c>
      <c r="S9" s="320">
        <v>21389.9</v>
      </c>
      <c r="T9" s="320">
        <f>+IF(S9&lt;R9,S9,R9)</f>
        <v>21389.9</v>
      </c>
      <c r="U9" s="320">
        <v>21389.9</v>
      </c>
      <c r="V9" s="321">
        <f>+T9-U9</f>
        <v>0</v>
      </c>
      <c r="W9" s="320">
        <v>17139</v>
      </c>
      <c r="X9" s="320">
        <v>14043.300000000005</v>
      </c>
      <c r="Y9" s="320">
        <f t="shared" ref="Y9:Y16" si="0">+IF(X9&lt;W9,X9,W9)</f>
        <v>14043.300000000005</v>
      </c>
      <c r="Z9" s="320">
        <v>14043.300000000005</v>
      </c>
      <c r="AA9" s="321">
        <f>+Y9-Z9</f>
        <v>0</v>
      </c>
      <c r="AB9" s="320">
        <v>7371</v>
      </c>
      <c r="AC9" s="320">
        <v>5927.01</v>
      </c>
      <c r="AD9" s="320">
        <f t="shared" ref="AD9:AD16" si="1">+IF(AC9&lt;AB9,AC9,AB9)</f>
        <v>5927.01</v>
      </c>
      <c r="AE9" s="320">
        <v>5927.01</v>
      </c>
      <c r="AF9" s="321">
        <f>+AD9-AE9</f>
        <v>0</v>
      </c>
      <c r="AG9" s="320"/>
      <c r="AH9" s="320"/>
      <c r="AI9" s="320"/>
      <c r="AJ9" s="320"/>
      <c r="AK9" s="323"/>
      <c r="AL9" s="320">
        <f>+C9+H9+M9+R9+W9+AB9+AG9</f>
        <v>47646</v>
      </c>
      <c r="AM9" s="320">
        <f>+D9+I9+N9+S9+X9+AC9+AH9</f>
        <v>41360.210000000006</v>
      </c>
      <c r="AN9" s="323">
        <f>+E9+J9+O9+T9+Y9+AD9+AI9</f>
        <v>41360.210000000006</v>
      </c>
      <c r="AO9" s="323">
        <f>+F9+K9+P9+U9+Z9+AE9+AJ9</f>
        <v>41360.210000000006</v>
      </c>
      <c r="AP9" s="54">
        <f>+G9+L9+Q9+V9+AA9+AF9+AK9</f>
        <v>0</v>
      </c>
      <c r="AQ9" s="317"/>
      <c r="AR9" s="324">
        <f>+AA9*0.6</f>
        <v>0</v>
      </c>
      <c r="AS9" s="325">
        <f>+C9-D9</f>
        <v>0</v>
      </c>
      <c r="AT9" s="325">
        <f>+H9-I9</f>
        <v>0</v>
      </c>
      <c r="AU9" s="325">
        <f>+M9-N9</f>
        <v>0</v>
      </c>
    </row>
    <row r="10" spans="1:47" s="316" customFormat="1" ht="22.5" customHeight="1" x14ac:dyDescent="0.25">
      <c r="A10" s="317">
        <v>1.2</v>
      </c>
      <c r="B10" s="318" t="s">
        <v>390</v>
      </c>
      <c r="C10" s="319"/>
      <c r="D10" s="320"/>
      <c r="E10" s="320"/>
      <c r="F10" s="320"/>
      <c r="G10" s="321">
        <f>+E10-F10</f>
        <v>0</v>
      </c>
      <c r="H10" s="320"/>
      <c r="I10" s="320"/>
      <c r="J10" s="320"/>
      <c r="K10" s="320"/>
      <c r="L10" s="321">
        <f t="shared" ref="L10:L17" si="2">+J10-K10</f>
        <v>0</v>
      </c>
      <c r="M10" s="320"/>
      <c r="N10" s="322"/>
      <c r="O10" s="320"/>
      <c r="P10" s="320"/>
      <c r="Q10" s="321">
        <f t="shared" ref="Q10:Q17" si="3">+O10-P10</f>
        <v>0</v>
      </c>
      <c r="R10" s="320">
        <v>198</v>
      </c>
      <c r="S10" s="320">
        <v>197.2</v>
      </c>
      <c r="T10" s="320">
        <f>+IF(S10&lt;R10,S10,R10)</f>
        <v>197.2</v>
      </c>
      <c r="U10" s="320">
        <v>197.2</v>
      </c>
      <c r="V10" s="321">
        <f t="shared" ref="V10:V17" si="4">+T10-U10</f>
        <v>0</v>
      </c>
      <c r="W10" s="320">
        <v>813</v>
      </c>
      <c r="X10" s="320">
        <v>847.8</v>
      </c>
      <c r="Y10" s="320">
        <f t="shared" si="0"/>
        <v>813</v>
      </c>
      <c r="Z10" s="320">
        <v>813</v>
      </c>
      <c r="AA10" s="321">
        <f t="shared" ref="AA10:AA16" si="5">+Y10-Z10</f>
        <v>0</v>
      </c>
      <c r="AB10" s="320">
        <v>2841</v>
      </c>
      <c r="AC10" s="320">
        <v>2901</v>
      </c>
      <c r="AD10" s="320">
        <f>+IF(AC10&lt;AB10,AC10,AB10)</f>
        <v>2841</v>
      </c>
      <c r="AE10" s="320">
        <v>2841</v>
      </c>
      <c r="AF10" s="321">
        <f t="shared" ref="AF10:AF16" si="6">+AD10-AE10</f>
        <v>0</v>
      </c>
      <c r="AG10" s="320"/>
      <c r="AH10" s="320"/>
      <c r="AI10" s="320"/>
      <c r="AJ10" s="320"/>
      <c r="AK10" s="323"/>
      <c r="AL10" s="320">
        <f t="shared" ref="AL10:AL17" si="7">+C10+H10+M10+R10+W10+AB10</f>
        <v>3852</v>
      </c>
      <c r="AM10" s="320">
        <f t="shared" ref="AM10:AP17" si="8">+D10+I10+N10+S10+X10+AC10+AH10</f>
        <v>3946</v>
      </c>
      <c r="AN10" s="323">
        <f t="shared" si="8"/>
        <v>3851.2</v>
      </c>
      <c r="AO10" s="323">
        <f t="shared" si="8"/>
        <v>3851.2</v>
      </c>
      <c r="AP10" s="54">
        <f t="shared" si="8"/>
        <v>0</v>
      </c>
      <c r="AQ10" s="317"/>
      <c r="AR10" s="324">
        <f t="shared" ref="AR10:AR15" si="9">+AA10*0.6</f>
        <v>0</v>
      </c>
      <c r="AS10" s="325">
        <f t="shared" ref="AS10:AS17" si="10">+C10-D10</f>
        <v>0</v>
      </c>
      <c r="AT10" s="325">
        <f t="shared" ref="AT10:AT16" si="11">+H10-I10</f>
        <v>0</v>
      </c>
      <c r="AU10" s="325">
        <f t="shared" ref="AU10:AU19" si="12">+M10-N10</f>
        <v>0</v>
      </c>
    </row>
    <row r="11" spans="1:47" s="316" customFormat="1" ht="22.5" customHeight="1" x14ac:dyDescent="0.25">
      <c r="A11" s="317">
        <v>1.3</v>
      </c>
      <c r="B11" s="318" t="s">
        <v>391</v>
      </c>
      <c r="C11" s="319"/>
      <c r="D11" s="320"/>
      <c r="E11" s="320"/>
      <c r="F11" s="320"/>
      <c r="G11" s="321">
        <f>+E11-F11</f>
        <v>0</v>
      </c>
      <c r="H11" s="320"/>
      <c r="I11" s="320"/>
      <c r="J11" s="320"/>
      <c r="K11" s="320"/>
      <c r="L11" s="321">
        <f t="shared" si="2"/>
        <v>0</v>
      </c>
      <c r="M11" s="320"/>
      <c r="N11" s="322"/>
      <c r="O11" s="320"/>
      <c r="P11" s="320"/>
      <c r="Q11" s="321">
        <f t="shared" si="3"/>
        <v>0</v>
      </c>
      <c r="R11" s="320">
        <v>1057</v>
      </c>
      <c r="S11" s="320">
        <v>1055</v>
      </c>
      <c r="T11" s="320">
        <f t="shared" ref="T11:T17" si="13">+IF(S11&lt;R11,S11,R11)</f>
        <v>1055</v>
      </c>
      <c r="U11" s="320">
        <v>1055</v>
      </c>
      <c r="V11" s="321">
        <f t="shared" si="4"/>
        <v>0</v>
      </c>
      <c r="W11" s="320">
        <v>1002</v>
      </c>
      <c r="X11" s="320">
        <v>1014.6</v>
      </c>
      <c r="Y11" s="320">
        <f t="shared" si="0"/>
        <v>1002</v>
      </c>
      <c r="Z11" s="320">
        <v>1002</v>
      </c>
      <c r="AA11" s="321">
        <f t="shared" si="5"/>
        <v>0</v>
      </c>
      <c r="AB11" s="320">
        <v>21</v>
      </c>
      <c r="AC11" s="320">
        <v>13.1</v>
      </c>
      <c r="AD11" s="320">
        <f t="shared" si="1"/>
        <v>13.1</v>
      </c>
      <c r="AE11" s="320">
        <v>13.1</v>
      </c>
      <c r="AF11" s="321">
        <f t="shared" si="6"/>
        <v>0</v>
      </c>
      <c r="AG11" s="320"/>
      <c r="AH11" s="320"/>
      <c r="AI11" s="320"/>
      <c r="AJ11" s="320"/>
      <c r="AK11" s="323"/>
      <c r="AL11" s="320">
        <f t="shared" si="7"/>
        <v>2080</v>
      </c>
      <c r="AM11" s="320">
        <f t="shared" si="8"/>
        <v>2082.6999999999998</v>
      </c>
      <c r="AN11" s="323">
        <f t="shared" si="8"/>
        <v>2070.1</v>
      </c>
      <c r="AO11" s="323">
        <f t="shared" si="8"/>
        <v>2070.1</v>
      </c>
      <c r="AP11" s="54">
        <f t="shared" si="8"/>
        <v>0</v>
      </c>
      <c r="AQ11" s="317"/>
      <c r="AR11" s="324">
        <f t="shared" si="9"/>
        <v>0</v>
      </c>
      <c r="AS11" s="325">
        <f t="shared" si="10"/>
        <v>0</v>
      </c>
      <c r="AT11" s="325">
        <f t="shared" si="11"/>
        <v>0</v>
      </c>
      <c r="AU11" s="325">
        <f t="shared" si="12"/>
        <v>0</v>
      </c>
    </row>
    <row r="12" spans="1:47" s="316" customFormat="1" ht="22.5" customHeight="1" x14ac:dyDescent="0.25">
      <c r="A12" s="317">
        <v>1.4</v>
      </c>
      <c r="B12" s="318" t="s">
        <v>392</v>
      </c>
      <c r="C12" s="319"/>
      <c r="D12" s="320"/>
      <c r="E12" s="320"/>
      <c r="F12" s="320"/>
      <c r="G12" s="321">
        <f>+E12-F12</f>
        <v>0</v>
      </c>
      <c r="H12" s="320"/>
      <c r="I12" s="320"/>
      <c r="J12" s="320"/>
      <c r="K12" s="320"/>
      <c r="L12" s="321">
        <f t="shared" si="2"/>
        <v>0</v>
      </c>
      <c r="M12" s="320"/>
      <c r="N12" s="322"/>
      <c r="O12" s="320"/>
      <c r="P12" s="320"/>
      <c r="Q12" s="321">
        <f t="shared" si="3"/>
        <v>0</v>
      </c>
      <c r="R12" s="320">
        <v>691</v>
      </c>
      <c r="S12" s="320">
        <v>611.70000000000005</v>
      </c>
      <c r="T12" s="320">
        <f t="shared" si="13"/>
        <v>611.70000000000005</v>
      </c>
      <c r="U12" s="320">
        <v>611.70000000000005</v>
      </c>
      <c r="V12" s="321">
        <f t="shared" si="4"/>
        <v>0</v>
      </c>
      <c r="W12" s="320">
        <v>483</v>
      </c>
      <c r="X12" s="320">
        <v>486</v>
      </c>
      <c r="Y12" s="320">
        <f t="shared" si="0"/>
        <v>483</v>
      </c>
      <c r="Z12" s="320">
        <v>483</v>
      </c>
      <c r="AA12" s="321">
        <f t="shared" si="5"/>
        <v>0</v>
      </c>
      <c r="AB12" s="320">
        <v>63</v>
      </c>
      <c r="AC12" s="320">
        <v>84.5</v>
      </c>
      <c r="AD12" s="320">
        <f t="shared" si="1"/>
        <v>63</v>
      </c>
      <c r="AE12" s="320">
        <v>63</v>
      </c>
      <c r="AF12" s="321">
        <f t="shared" si="6"/>
        <v>0</v>
      </c>
      <c r="AG12" s="320"/>
      <c r="AH12" s="320"/>
      <c r="AI12" s="320"/>
      <c r="AJ12" s="320"/>
      <c r="AK12" s="323"/>
      <c r="AL12" s="320">
        <f t="shared" si="7"/>
        <v>1237</v>
      </c>
      <c r="AM12" s="320">
        <f t="shared" si="8"/>
        <v>1182.2</v>
      </c>
      <c r="AN12" s="323">
        <f t="shared" si="8"/>
        <v>1157.7</v>
      </c>
      <c r="AO12" s="323">
        <f t="shared" si="8"/>
        <v>1157.7</v>
      </c>
      <c r="AP12" s="54">
        <f t="shared" si="8"/>
        <v>0</v>
      </c>
      <c r="AQ12" s="317"/>
      <c r="AR12" s="324">
        <f t="shared" si="9"/>
        <v>0</v>
      </c>
      <c r="AS12" s="325">
        <f>+C12-D12</f>
        <v>0</v>
      </c>
      <c r="AT12" s="325">
        <f t="shared" si="11"/>
        <v>0</v>
      </c>
      <c r="AU12" s="325">
        <f t="shared" si="12"/>
        <v>0</v>
      </c>
    </row>
    <row r="13" spans="1:47" s="316" customFormat="1" ht="22.5" customHeight="1" x14ac:dyDescent="0.25">
      <c r="A13" s="317">
        <v>1.5</v>
      </c>
      <c r="B13" s="318" t="s">
        <v>393</v>
      </c>
      <c r="C13" s="319"/>
      <c r="D13" s="320"/>
      <c r="E13" s="320"/>
      <c r="F13" s="320"/>
      <c r="G13" s="321">
        <f t="shared" ref="G13" si="14">+E13-F13</f>
        <v>0</v>
      </c>
      <c r="H13" s="320"/>
      <c r="I13" s="320"/>
      <c r="J13" s="320"/>
      <c r="K13" s="320"/>
      <c r="L13" s="321">
        <f t="shared" si="2"/>
        <v>0</v>
      </c>
      <c r="M13" s="320"/>
      <c r="N13" s="322"/>
      <c r="O13" s="320"/>
      <c r="P13" s="320"/>
      <c r="Q13" s="321">
        <f t="shared" si="3"/>
        <v>0</v>
      </c>
      <c r="R13" s="320"/>
      <c r="S13" s="320">
        <v>0</v>
      </c>
      <c r="T13" s="320">
        <f t="shared" si="13"/>
        <v>0</v>
      </c>
      <c r="U13" s="320">
        <v>0</v>
      </c>
      <c r="V13" s="321">
        <f t="shared" si="4"/>
        <v>0</v>
      </c>
      <c r="W13" s="320">
        <v>539</v>
      </c>
      <c r="X13" s="320">
        <v>539.1</v>
      </c>
      <c r="Y13" s="320">
        <f t="shared" si="0"/>
        <v>539</v>
      </c>
      <c r="Z13" s="320">
        <v>539</v>
      </c>
      <c r="AA13" s="321">
        <f t="shared" si="5"/>
        <v>0</v>
      </c>
      <c r="AB13" s="320">
        <v>42</v>
      </c>
      <c r="AC13" s="320">
        <v>29.6</v>
      </c>
      <c r="AD13" s="320">
        <f t="shared" si="1"/>
        <v>29.6</v>
      </c>
      <c r="AE13" s="320">
        <v>29.6</v>
      </c>
      <c r="AF13" s="321">
        <f t="shared" si="6"/>
        <v>0</v>
      </c>
      <c r="AG13" s="320"/>
      <c r="AH13" s="320"/>
      <c r="AI13" s="320"/>
      <c r="AJ13" s="320"/>
      <c r="AK13" s="323"/>
      <c r="AL13" s="320">
        <f t="shared" si="7"/>
        <v>581</v>
      </c>
      <c r="AM13" s="320">
        <f t="shared" si="8"/>
        <v>568.70000000000005</v>
      </c>
      <c r="AN13" s="323">
        <f t="shared" si="8"/>
        <v>568.6</v>
      </c>
      <c r="AO13" s="323">
        <f t="shared" si="8"/>
        <v>568.6</v>
      </c>
      <c r="AP13" s="54">
        <f t="shared" si="8"/>
        <v>0</v>
      </c>
      <c r="AQ13" s="317"/>
      <c r="AR13" s="324">
        <f t="shared" si="9"/>
        <v>0</v>
      </c>
      <c r="AS13" s="325">
        <f t="shared" si="10"/>
        <v>0</v>
      </c>
      <c r="AT13" s="325">
        <f t="shared" si="11"/>
        <v>0</v>
      </c>
      <c r="AU13" s="325">
        <f t="shared" si="12"/>
        <v>0</v>
      </c>
    </row>
    <row r="14" spans="1:47" s="316" customFormat="1" ht="22.5" customHeight="1" x14ac:dyDescent="0.25">
      <c r="A14" s="317">
        <v>1.6</v>
      </c>
      <c r="B14" s="318" t="s">
        <v>394</v>
      </c>
      <c r="C14" s="319"/>
      <c r="D14" s="320"/>
      <c r="E14" s="320"/>
      <c r="F14" s="320"/>
      <c r="G14" s="321">
        <f>+E14-F14</f>
        <v>0</v>
      </c>
      <c r="H14" s="320"/>
      <c r="I14" s="320"/>
      <c r="J14" s="320"/>
      <c r="K14" s="320"/>
      <c r="L14" s="321">
        <f t="shared" si="2"/>
        <v>0</v>
      </c>
      <c r="M14" s="320"/>
      <c r="N14" s="322"/>
      <c r="O14" s="320"/>
      <c r="P14" s="320"/>
      <c r="Q14" s="321">
        <f t="shared" si="3"/>
        <v>0</v>
      </c>
      <c r="R14" s="320">
        <v>369</v>
      </c>
      <c r="S14" s="320">
        <v>367.1</v>
      </c>
      <c r="T14" s="320">
        <f t="shared" si="13"/>
        <v>367.1</v>
      </c>
      <c r="U14" s="320">
        <v>367.1</v>
      </c>
      <c r="V14" s="321">
        <f t="shared" si="4"/>
        <v>0</v>
      </c>
      <c r="W14" s="320">
        <v>566</v>
      </c>
      <c r="X14" s="320">
        <v>571.70000000000005</v>
      </c>
      <c r="Y14" s="320">
        <f t="shared" si="0"/>
        <v>566</v>
      </c>
      <c r="Z14" s="320">
        <v>566</v>
      </c>
      <c r="AA14" s="321">
        <f t="shared" si="5"/>
        <v>0</v>
      </c>
      <c r="AB14" s="320"/>
      <c r="AC14" s="320"/>
      <c r="AD14" s="320">
        <f t="shared" si="1"/>
        <v>0</v>
      </c>
      <c r="AE14" s="320">
        <v>0</v>
      </c>
      <c r="AF14" s="321">
        <f t="shared" si="6"/>
        <v>0</v>
      </c>
      <c r="AG14" s="320"/>
      <c r="AH14" s="320"/>
      <c r="AI14" s="320"/>
      <c r="AJ14" s="320"/>
      <c r="AK14" s="323"/>
      <c r="AL14" s="320">
        <f t="shared" si="7"/>
        <v>935</v>
      </c>
      <c r="AM14" s="320">
        <f t="shared" si="8"/>
        <v>938.80000000000007</v>
      </c>
      <c r="AN14" s="323">
        <f t="shared" si="8"/>
        <v>933.1</v>
      </c>
      <c r="AO14" s="323">
        <f t="shared" si="8"/>
        <v>933.1</v>
      </c>
      <c r="AP14" s="54">
        <f t="shared" si="8"/>
        <v>0</v>
      </c>
      <c r="AQ14" s="317"/>
      <c r="AR14" s="324">
        <f t="shared" si="9"/>
        <v>0</v>
      </c>
      <c r="AS14" s="325">
        <f t="shared" si="10"/>
        <v>0</v>
      </c>
      <c r="AT14" s="325">
        <f>+H14-I14</f>
        <v>0</v>
      </c>
      <c r="AU14" s="325">
        <f t="shared" si="12"/>
        <v>0</v>
      </c>
    </row>
    <row r="15" spans="1:47" s="316" customFormat="1" ht="22.5" customHeight="1" x14ac:dyDescent="0.25">
      <c r="A15" s="317">
        <v>1.7</v>
      </c>
      <c r="B15" s="318" t="s">
        <v>395</v>
      </c>
      <c r="C15" s="319"/>
      <c r="D15" s="320"/>
      <c r="E15" s="320"/>
      <c r="F15" s="320"/>
      <c r="G15" s="321">
        <f>+E15-F15</f>
        <v>0</v>
      </c>
      <c r="H15" s="320"/>
      <c r="I15" s="320"/>
      <c r="J15" s="320"/>
      <c r="K15" s="320"/>
      <c r="L15" s="321">
        <f t="shared" si="2"/>
        <v>0</v>
      </c>
      <c r="M15" s="320"/>
      <c r="N15" s="322"/>
      <c r="O15" s="320"/>
      <c r="P15" s="320"/>
      <c r="Q15" s="321">
        <f t="shared" si="3"/>
        <v>0</v>
      </c>
      <c r="R15" s="320"/>
      <c r="S15" s="320">
        <v>0</v>
      </c>
      <c r="T15" s="320">
        <f t="shared" si="13"/>
        <v>0</v>
      </c>
      <c r="U15" s="320">
        <v>0</v>
      </c>
      <c r="V15" s="321">
        <f t="shared" si="4"/>
        <v>0</v>
      </c>
      <c r="W15" s="320">
        <v>163</v>
      </c>
      <c r="X15" s="320">
        <v>142.69999999999999</v>
      </c>
      <c r="Y15" s="320">
        <f t="shared" si="0"/>
        <v>142.69999999999999</v>
      </c>
      <c r="Z15" s="320">
        <v>142.69999999999999</v>
      </c>
      <c r="AA15" s="321">
        <f t="shared" si="5"/>
        <v>0</v>
      </c>
      <c r="AB15" s="320"/>
      <c r="AC15" s="320"/>
      <c r="AD15" s="320">
        <f t="shared" si="1"/>
        <v>0</v>
      </c>
      <c r="AE15" s="320">
        <v>0</v>
      </c>
      <c r="AF15" s="321">
        <f t="shared" si="6"/>
        <v>0</v>
      </c>
      <c r="AG15" s="320"/>
      <c r="AH15" s="320"/>
      <c r="AI15" s="320"/>
      <c r="AJ15" s="320"/>
      <c r="AK15" s="323"/>
      <c r="AL15" s="320">
        <f t="shared" si="7"/>
        <v>163</v>
      </c>
      <c r="AM15" s="320">
        <f t="shared" si="8"/>
        <v>142.69999999999999</v>
      </c>
      <c r="AN15" s="323">
        <f t="shared" si="8"/>
        <v>142.69999999999999</v>
      </c>
      <c r="AO15" s="323">
        <f t="shared" si="8"/>
        <v>142.69999999999999</v>
      </c>
      <c r="AP15" s="54">
        <f t="shared" si="8"/>
        <v>0</v>
      </c>
      <c r="AQ15" s="317"/>
      <c r="AR15" s="324">
        <f t="shared" si="9"/>
        <v>0</v>
      </c>
      <c r="AS15" s="325">
        <f t="shared" si="10"/>
        <v>0</v>
      </c>
      <c r="AT15" s="325">
        <f t="shared" si="11"/>
        <v>0</v>
      </c>
      <c r="AU15" s="325">
        <f t="shared" si="12"/>
        <v>0</v>
      </c>
    </row>
    <row r="16" spans="1:47" s="316" customFormat="1" ht="22.5" customHeight="1" x14ac:dyDescent="0.25">
      <c r="A16" s="317">
        <v>1.8</v>
      </c>
      <c r="B16" s="318" t="s">
        <v>396</v>
      </c>
      <c r="C16" s="319"/>
      <c r="D16" s="320"/>
      <c r="E16" s="320"/>
      <c r="F16" s="320"/>
      <c r="G16" s="321">
        <f>+E16-F16</f>
        <v>0</v>
      </c>
      <c r="H16" s="320"/>
      <c r="I16" s="320"/>
      <c r="J16" s="320"/>
      <c r="K16" s="320"/>
      <c r="L16" s="321">
        <f t="shared" si="2"/>
        <v>0</v>
      </c>
      <c r="M16" s="320"/>
      <c r="N16" s="322"/>
      <c r="O16" s="320"/>
      <c r="P16" s="320"/>
      <c r="Q16" s="321">
        <f t="shared" si="3"/>
        <v>0</v>
      </c>
      <c r="R16" s="320"/>
      <c r="S16" s="320"/>
      <c r="T16" s="320">
        <f t="shared" si="13"/>
        <v>0</v>
      </c>
      <c r="U16" s="320">
        <v>0</v>
      </c>
      <c r="V16" s="321">
        <f t="shared" si="4"/>
        <v>0</v>
      </c>
      <c r="W16" s="320"/>
      <c r="X16" s="320"/>
      <c r="Y16" s="320">
        <f t="shared" si="0"/>
        <v>0</v>
      </c>
      <c r="Z16" s="320">
        <v>0</v>
      </c>
      <c r="AA16" s="321">
        <f t="shared" si="5"/>
        <v>0</v>
      </c>
      <c r="AB16" s="320"/>
      <c r="AC16" s="320"/>
      <c r="AD16" s="320">
        <f t="shared" si="1"/>
        <v>0</v>
      </c>
      <c r="AE16" s="320">
        <v>0</v>
      </c>
      <c r="AF16" s="321">
        <f t="shared" si="6"/>
        <v>0</v>
      </c>
      <c r="AG16" s="320"/>
      <c r="AH16" s="320"/>
      <c r="AI16" s="320"/>
      <c r="AJ16" s="320"/>
      <c r="AK16" s="323"/>
      <c r="AL16" s="320">
        <f t="shared" si="7"/>
        <v>0</v>
      </c>
      <c r="AM16" s="320">
        <f t="shared" si="8"/>
        <v>0</v>
      </c>
      <c r="AN16" s="323">
        <f t="shared" si="8"/>
        <v>0</v>
      </c>
      <c r="AO16" s="323">
        <f t="shared" si="8"/>
        <v>0</v>
      </c>
      <c r="AP16" s="54">
        <f t="shared" si="8"/>
        <v>0</v>
      </c>
      <c r="AQ16" s="317"/>
      <c r="AS16" s="325">
        <f t="shared" si="10"/>
        <v>0</v>
      </c>
      <c r="AT16" s="325">
        <f t="shared" si="11"/>
        <v>0</v>
      </c>
      <c r="AU16" s="325">
        <f t="shared" si="12"/>
        <v>0</v>
      </c>
    </row>
    <row r="17" spans="1:47" s="316" customFormat="1" ht="22.5" customHeight="1" x14ac:dyDescent="0.25">
      <c r="A17" s="317">
        <v>1.8</v>
      </c>
      <c r="B17" s="326" t="s">
        <v>397</v>
      </c>
      <c r="C17" s="319"/>
      <c r="D17" s="320"/>
      <c r="E17" s="320"/>
      <c r="F17" s="320"/>
      <c r="G17" s="321"/>
      <c r="H17" s="320"/>
      <c r="I17" s="320"/>
      <c r="J17" s="320"/>
      <c r="K17" s="320"/>
      <c r="L17" s="321">
        <f t="shared" si="2"/>
        <v>0</v>
      </c>
      <c r="M17" s="320"/>
      <c r="N17" s="322"/>
      <c r="O17" s="320"/>
      <c r="P17" s="320"/>
      <c r="Q17" s="321">
        <f t="shared" si="3"/>
        <v>0</v>
      </c>
      <c r="R17" s="320"/>
      <c r="S17" s="320"/>
      <c r="T17" s="320">
        <f t="shared" si="13"/>
        <v>0</v>
      </c>
      <c r="U17" s="320">
        <v>0</v>
      </c>
      <c r="V17" s="321">
        <f t="shared" si="4"/>
        <v>0</v>
      </c>
      <c r="W17" s="320"/>
      <c r="X17" s="320"/>
      <c r="Y17" s="320"/>
      <c r="Z17" s="320"/>
      <c r="AA17" s="321"/>
      <c r="AB17" s="320"/>
      <c r="AC17" s="320"/>
      <c r="AD17" s="320"/>
      <c r="AE17" s="320"/>
      <c r="AF17" s="321"/>
      <c r="AG17" s="320"/>
      <c r="AH17" s="320"/>
      <c r="AI17" s="320"/>
      <c r="AJ17" s="320"/>
      <c r="AK17" s="323"/>
      <c r="AL17" s="320">
        <f t="shared" si="7"/>
        <v>0</v>
      </c>
      <c r="AM17" s="320">
        <f t="shared" si="8"/>
        <v>0</v>
      </c>
      <c r="AN17" s="323">
        <f t="shared" si="8"/>
        <v>0</v>
      </c>
      <c r="AO17" s="323">
        <f t="shared" si="8"/>
        <v>0</v>
      </c>
      <c r="AP17" s="54">
        <f t="shared" si="8"/>
        <v>0</v>
      </c>
      <c r="AQ17" s="317"/>
      <c r="AS17" s="325">
        <f t="shared" si="10"/>
        <v>0</v>
      </c>
      <c r="AU17" s="325">
        <f t="shared" si="12"/>
        <v>0</v>
      </c>
    </row>
    <row r="18" spans="1:47" s="316" customFormat="1" ht="19.5" customHeight="1" x14ac:dyDescent="0.25">
      <c r="A18" s="475" t="s">
        <v>398</v>
      </c>
      <c r="B18" s="476"/>
      <c r="C18" s="327"/>
      <c r="D18" s="327"/>
      <c r="E18" s="327"/>
      <c r="F18" s="327"/>
      <c r="G18" s="321">
        <f>SUM(G9:G17)</f>
        <v>0</v>
      </c>
      <c r="H18" s="327">
        <f t="shared" ref="H18:L18" si="15">SUM(H9:H17)</f>
        <v>0</v>
      </c>
      <c r="I18" s="327">
        <f t="shared" si="15"/>
        <v>0</v>
      </c>
      <c r="J18" s="327">
        <f t="shared" si="15"/>
        <v>0</v>
      </c>
      <c r="K18" s="327">
        <f t="shared" si="15"/>
        <v>0</v>
      </c>
      <c r="L18" s="321">
        <f t="shared" si="15"/>
        <v>0</v>
      </c>
      <c r="M18" s="327">
        <f t="shared" ref="M18:AF18" si="16">SUM(M9:M17)</f>
        <v>0</v>
      </c>
      <c r="N18" s="327">
        <f t="shared" si="16"/>
        <v>0</v>
      </c>
      <c r="O18" s="327">
        <f t="shared" si="16"/>
        <v>0</v>
      </c>
      <c r="P18" s="327">
        <f t="shared" si="16"/>
        <v>0</v>
      </c>
      <c r="Q18" s="321">
        <f>SUM(Q9:Q17)</f>
        <v>0</v>
      </c>
      <c r="R18" s="327">
        <f t="shared" si="16"/>
        <v>25451</v>
      </c>
      <c r="S18" s="327">
        <f>SUM(S9:S17)</f>
        <v>23620.9</v>
      </c>
      <c r="T18" s="327">
        <f t="shared" si="16"/>
        <v>23620.9</v>
      </c>
      <c r="U18" s="327">
        <f t="shared" si="16"/>
        <v>23620.9</v>
      </c>
      <c r="V18" s="327">
        <f t="shared" si="16"/>
        <v>0</v>
      </c>
      <c r="W18" s="327">
        <f t="shared" si="16"/>
        <v>20705</v>
      </c>
      <c r="X18" s="327">
        <f t="shared" si="16"/>
        <v>17645.200000000004</v>
      </c>
      <c r="Y18" s="327">
        <f t="shared" si="16"/>
        <v>17589.000000000004</v>
      </c>
      <c r="Z18" s="327">
        <f t="shared" si="16"/>
        <v>17589.000000000004</v>
      </c>
      <c r="AA18" s="327">
        <f t="shared" si="16"/>
        <v>0</v>
      </c>
      <c r="AB18" s="327">
        <f t="shared" si="16"/>
        <v>10338</v>
      </c>
      <c r="AC18" s="327">
        <f t="shared" si="16"/>
        <v>8955.2100000000009</v>
      </c>
      <c r="AD18" s="327">
        <f t="shared" si="16"/>
        <v>8873.7100000000009</v>
      </c>
      <c r="AE18" s="327">
        <f t="shared" si="16"/>
        <v>8873.7100000000009</v>
      </c>
      <c r="AF18" s="327">
        <f t="shared" si="16"/>
        <v>0</v>
      </c>
      <c r="AG18" s="327"/>
      <c r="AH18" s="327"/>
      <c r="AI18" s="327"/>
      <c r="AJ18" s="327"/>
      <c r="AK18" s="327"/>
      <c r="AL18" s="327">
        <f>SUM(AL9:AL17)</f>
        <v>56494</v>
      </c>
      <c r="AM18" s="327">
        <f>SUM(AM9:AM17)</f>
        <v>50221.31</v>
      </c>
      <c r="AN18" s="321">
        <f>SUM(AN9:AN17)</f>
        <v>50083.609999999993</v>
      </c>
      <c r="AO18" s="321">
        <f>SUM(AO9:AO17)</f>
        <v>50083.609999999993</v>
      </c>
      <c r="AP18" s="54">
        <f>SUM(AP9:AP17)</f>
        <v>0</v>
      </c>
      <c r="AQ18" s="328"/>
      <c r="AU18" s="325">
        <f t="shared" si="12"/>
        <v>0</v>
      </c>
    </row>
    <row r="19" spans="1:47" s="316" customFormat="1" ht="26.25" customHeight="1" x14ac:dyDescent="0.25">
      <c r="A19" s="486" t="s">
        <v>399</v>
      </c>
      <c r="B19" s="487"/>
      <c r="C19" s="319"/>
      <c r="D19" s="320"/>
      <c r="E19" s="320"/>
      <c r="F19" s="320"/>
      <c r="G19" s="321"/>
      <c r="H19" s="320"/>
      <c r="I19" s="320"/>
      <c r="J19" s="320"/>
      <c r="K19" s="320"/>
      <c r="L19" s="321"/>
      <c r="M19" s="320"/>
      <c r="N19" s="322"/>
      <c r="O19" s="320"/>
      <c r="P19" s="320"/>
      <c r="Q19" s="321"/>
      <c r="R19" s="320"/>
      <c r="S19" s="320"/>
      <c r="T19" s="320"/>
      <c r="U19" s="320"/>
      <c r="V19" s="329"/>
      <c r="W19" s="320"/>
      <c r="X19" s="330"/>
      <c r="Y19" s="330"/>
      <c r="Z19" s="330"/>
      <c r="AA19" s="329"/>
      <c r="AB19" s="320"/>
      <c r="AC19" s="330"/>
      <c r="AD19" s="330"/>
      <c r="AE19" s="330"/>
      <c r="AF19" s="329"/>
      <c r="AG19" s="320"/>
      <c r="AH19" s="330"/>
      <c r="AI19" s="330"/>
      <c r="AJ19" s="330"/>
      <c r="AK19" s="331"/>
      <c r="AL19" s="320"/>
      <c r="AM19" s="320"/>
      <c r="AN19" s="323"/>
      <c r="AO19" s="323"/>
      <c r="AP19" s="54"/>
      <c r="AQ19" s="317"/>
      <c r="AS19" s="325"/>
      <c r="AT19" s="325"/>
      <c r="AU19" s="325">
        <f t="shared" si="12"/>
        <v>0</v>
      </c>
    </row>
    <row r="20" spans="1:47" s="316" customFormat="1" ht="27.75" customHeight="1" x14ac:dyDescent="0.25">
      <c r="A20" s="317">
        <v>1.1000000000000001</v>
      </c>
      <c r="B20" s="318" t="s">
        <v>389</v>
      </c>
      <c r="C20" s="319">
        <f>+C9</f>
        <v>0</v>
      </c>
      <c r="D20" s="320">
        <f>+D9</f>
        <v>0</v>
      </c>
      <c r="E20" s="320">
        <f t="shared" ref="E20:E27" si="17">+IF(D20&lt;C20,D20,C20)</f>
        <v>0</v>
      </c>
      <c r="F20" s="320">
        <v>19966.000000000004</v>
      </c>
      <c r="G20" s="321">
        <f t="shared" ref="G20:G28" si="18">+E20-F20</f>
        <v>-19966.000000000004</v>
      </c>
      <c r="H20" s="319">
        <f>+H9</f>
        <v>0</v>
      </c>
      <c r="I20" s="320">
        <f>+J31</f>
        <v>5320</v>
      </c>
      <c r="J20" s="320">
        <f t="shared" ref="J20:J28" si="19">+IF(I20&lt;H20,I20,H20)</f>
        <v>0</v>
      </c>
      <c r="K20" s="320">
        <v>5320</v>
      </c>
      <c r="L20" s="321">
        <f t="shared" ref="L20:L28" si="20">+J20-K20</f>
        <v>-5320</v>
      </c>
      <c r="M20" s="319">
        <f>+M9</f>
        <v>0</v>
      </c>
      <c r="N20" s="322">
        <v>8819</v>
      </c>
      <c r="O20" s="320">
        <f t="shared" ref="O20:O28" si="21">+IF(N20&lt;M20,N20,M20)</f>
        <v>0</v>
      </c>
      <c r="P20" s="320">
        <v>8819</v>
      </c>
      <c r="Q20" s="321">
        <f t="shared" ref="Q20:Q28" si="22">+O20-P20</f>
        <v>-8819</v>
      </c>
      <c r="R20" s="320">
        <v>23136</v>
      </c>
      <c r="S20" s="320">
        <v>21389.9</v>
      </c>
      <c r="T20" s="320">
        <f>+IF(S20&lt;T9,S20,T9)</f>
        <v>21389.9</v>
      </c>
      <c r="U20" s="320">
        <v>21389.9</v>
      </c>
      <c r="V20" s="321">
        <f>+T20-U20</f>
        <v>0</v>
      </c>
      <c r="W20" s="319">
        <f>+W9</f>
        <v>17139</v>
      </c>
      <c r="X20" s="320">
        <f>+Y9</f>
        <v>14043.300000000005</v>
      </c>
      <c r="Y20" s="320">
        <f t="shared" ref="Y20:Y28" si="23">+IF(X20&lt;W20,X20,W20)</f>
        <v>14043.300000000005</v>
      </c>
      <c r="Z20" s="332">
        <v>14043.300000000005</v>
      </c>
      <c r="AA20" s="321">
        <f t="shared" ref="AA20:AA28" si="24">+Y20-Z20</f>
        <v>0</v>
      </c>
      <c r="AB20" s="319">
        <f>+AB9</f>
        <v>7371</v>
      </c>
      <c r="AC20" s="320">
        <v>5927.01</v>
      </c>
      <c r="AD20" s="320">
        <f t="shared" ref="AD20:AD28" si="25">+IF(AC20&lt;AB20,AC20,AB20)</f>
        <v>5927.01</v>
      </c>
      <c r="AE20" s="320">
        <v>5927.01</v>
      </c>
      <c r="AF20" s="321">
        <f t="shared" ref="AF20:AF28" si="26">+AD20-AE20</f>
        <v>0</v>
      </c>
      <c r="AG20" s="319"/>
      <c r="AH20" s="320"/>
      <c r="AI20" s="320"/>
      <c r="AJ20" s="320"/>
      <c r="AK20" s="323"/>
      <c r="AL20" s="320">
        <f>+C20+H20+M20+R20+W20+AB20+AG20</f>
        <v>47646</v>
      </c>
      <c r="AM20" s="320">
        <f t="shared" ref="AM20:AP28" si="27">+D20+I20+N20+S20+X20+AC20+AH20</f>
        <v>55499.210000000006</v>
      </c>
      <c r="AN20" s="323">
        <f>+E20+J20+O20+T20+Y20+AD20+AI20</f>
        <v>41360.210000000006</v>
      </c>
      <c r="AO20" s="323">
        <f>+F20+K20+P20+U20+Z20+AE20+AJ20</f>
        <v>75465.210000000006</v>
      </c>
      <c r="AP20" s="54">
        <f>+G20+L20+Q20+V20+AA20+AF20+AK20</f>
        <v>-34105</v>
      </c>
      <c r="AQ20" s="317"/>
      <c r="AS20" s="325"/>
      <c r="AT20" s="325"/>
    </row>
    <row r="21" spans="1:47" s="316" customFormat="1" ht="27.75" customHeight="1" x14ac:dyDescent="0.25">
      <c r="A21" s="317">
        <v>1.2</v>
      </c>
      <c r="B21" s="318" t="s">
        <v>390</v>
      </c>
      <c r="C21" s="319">
        <f t="shared" ref="C21:D28" si="28">+C10</f>
        <v>0</v>
      </c>
      <c r="D21" s="320">
        <f t="shared" si="28"/>
        <v>0</v>
      </c>
      <c r="E21" s="320">
        <f t="shared" si="17"/>
        <v>0</v>
      </c>
      <c r="F21" s="320">
        <v>2874</v>
      </c>
      <c r="G21" s="321">
        <f t="shared" si="18"/>
        <v>-2874</v>
      </c>
      <c r="H21" s="319">
        <f t="shared" ref="H21:H28" si="29">+H10</f>
        <v>0</v>
      </c>
      <c r="I21" s="320">
        <f t="shared" ref="I21:I27" si="30">+J32</f>
        <v>1072</v>
      </c>
      <c r="J21" s="320">
        <f t="shared" si="19"/>
        <v>0</v>
      </c>
      <c r="K21" s="320">
        <v>1072</v>
      </c>
      <c r="L21" s="321">
        <f t="shared" si="20"/>
        <v>-1072</v>
      </c>
      <c r="M21" s="319">
        <f t="shared" ref="M21:M28" si="31">+M10</f>
        <v>0</v>
      </c>
      <c r="N21" s="322">
        <v>2013.9000000000003</v>
      </c>
      <c r="O21" s="320">
        <f t="shared" si="21"/>
        <v>0</v>
      </c>
      <c r="P21" s="320">
        <v>2013.9000000000003</v>
      </c>
      <c r="Q21" s="321">
        <f t="shared" si="22"/>
        <v>-2013.9000000000003</v>
      </c>
      <c r="R21" s="320">
        <v>198</v>
      </c>
      <c r="S21" s="320">
        <v>198</v>
      </c>
      <c r="T21" s="320">
        <f>+IF(S21&lt;R21,S21,R21)</f>
        <v>198</v>
      </c>
      <c r="U21" s="320">
        <v>198</v>
      </c>
      <c r="V21" s="321">
        <f t="shared" ref="V21:V28" si="32">+T21-U21</f>
        <v>0</v>
      </c>
      <c r="W21" s="319">
        <f t="shared" ref="W21:W28" si="33">+W10</f>
        <v>813</v>
      </c>
      <c r="X21" s="320">
        <f t="shared" ref="X21:X26" si="34">+Y10</f>
        <v>813</v>
      </c>
      <c r="Y21" s="320">
        <f t="shared" si="23"/>
        <v>813</v>
      </c>
      <c r="Z21" s="332">
        <v>813</v>
      </c>
      <c r="AA21" s="321">
        <f t="shared" si="24"/>
        <v>0</v>
      </c>
      <c r="AB21" s="319">
        <f t="shared" ref="AB21:AB28" si="35">+AB10</f>
        <v>2841</v>
      </c>
      <c r="AC21" s="320">
        <v>2901</v>
      </c>
      <c r="AD21" s="320">
        <f t="shared" si="25"/>
        <v>2841</v>
      </c>
      <c r="AE21" s="320">
        <v>2841</v>
      </c>
      <c r="AF21" s="321">
        <f t="shared" si="26"/>
        <v>0</v>
      </c>
      <c r="AG21" s="319"/>
      <c r="AH21" s="320"/>
      <c r="AI21" s="320"/>
      <c r="AJ21" s="320"/>
      <c r="AK21" s="323"/>
      <c r="AL21" s="320">
        <f t="shared" ref="AL21:AL28" si="36">+C21+H21+M21+R21+W21+AB21+AG21</f>
        <v>3852</v>
      </c>
      <c r="AM21" s="320">
        <f t="shared" si="27"/>
        <v>6997.9000000000005</v>
      </c>
      <c r="AN21" s="323">
        <f t="shared" si="27"/>
        <v>3852</v>
      </c>
      <c r="AO21" s="323">
        <f t="shared" si="27"/>
        <v>9811.9000000000015</v>
      </c>
      <c r="AP21" s="54">
        <f t="shared" si="27"/>
        <v>-5959.9000000000005</v>
      </c>
      <c r="AQ21" s="317"/>
      <c r="AS21" s="325"/>
      <c r="AT21" s="325"/>
    </row>
    <row r="22" spans="1:47" s="316" customFormat="1" ht="27.75" customHeight="1" x14ac:dyDescent="0.25">
      <c r="A22" s="317">
        <v>1.3</v>
      </c>
      <c r="B22" s="318" t="s">
        <v>391</v>
      </c>
      <c r="C22" s="319">
        <f t="shared" si="28"/>
        <v>0</v>
      </c>
      <c r="D22" s="320">
        <f t="shared" si="28"/>
        <v>0</v>
      </c>
      <c r="E22" s="320">
        <f t="shared" si="17"/>
        <v>0</v>
      </c>
      <c r="F22" s="320">
        <v>2123</v>
      </c>
      <c r="G22" s="321">
        <f t="shared" si="18"/>
        <v>-2123</v>
      </c>
      <c r="H22" s="319">
        <f t="shared" si="29"/>
        <v>0</v>
      </c>
      <c r="I22" s="320">
        <f t="shared" si="30"/>
        <v>842</v>
      </c>
      <c r="J22" s="320">
        <f t="shared" si="19"/>
        <v>0</v>
      </c>
      <c r="K22" s="320">
        <v>842</v>
      </c>
      <c r="L22" s="321">
        <f t="shared" si="20"/>
        <v>-842</v>
      </c>
      <c r="M22" s="319">
        <f t="shared" si="31"/>
        <v>0</v>
      </c>
      <c r="N22" s="322">
        <v>1931</v>
      </c>
      <c r="O22" s="320">
        <f t="shared" si="21"/>
        <v>0</v>
      </c>
      <c r="P22" s="320">
        <v>1931</v>
      </c>
      <c r="Q22" s="321">
        <f t="shared" si="22"/>
        <v>-1931</v>
      </c>
      <c r="R22" s="320">
        <v>1057</v>
      </c>
      <c r="S22" s="320">
        <v>1057</v>
      </c>
      <c r="T22" s="320">
        <f t="shared" ref="T22:T28" si="37">+IF(S22&lt;R22,S22,R22)</f>
        <v>1057</v>
      </c>
      <c r="U22" s="320">
        <v>1057</v>
      </c>
      <c r="V22" s="321">
        <f t="shared" si="32"/>
        <v>0</v>
      </c>
      <c r="W22" s="319">
        <f t="shared" si="33"/>
        <v>1002</v>
      </c>
      <c r="X22" s="320">
        <f t="shared" si="34"/>
        <v>1002</v>
      </c>
      <c r="Y22" s="320">
        <f t="shared" si="23"/>
        <v>1002</v>
      </c>
      <c r="Z22" s="332">
        <v>1002</v>
      </c>
      <c r="AA22" s="321">
        <f t="shared" si="24"/>
        <v>0</v>
      </c>
      <c r="AB22" s="319">
        <f t="shared" si="35"/>
        <v>21</v>
      </c>
      <c r="AC22" s="320">
        <v>13.1</v>
      </c>
      <c r="AD22" s="320">
        <f t="shared" si="25"/>
        <v>13.1</v>
      </c>
      <c r="AE22" s="320">
        <v>13.1</v>
      </c>
      <c r="AF22" s="321">
        <f t="shared" si="26"/>
        <v>0</v>
      </c>
      <c r="AG22" s="319"/>
      <c r="AH22" s="320"/>
      <c r="AI22" s="320"/>
      <c r="AJ22" s="320"/>
      <c r="AK22" s="323"/>
      <c r="AL22" s="320">
        <f t="shared" si="36"/>
        <v>2080</v>
      </c>
      <c r="AM22" s="320">
        <f t="shared" si="27"/>
        <v>4845.1000000000004</v>
      </c>
      <c r="AN22" s="323">
        <f t="shared" si="27"/>
        <v>2072.1</v>
      </c>
      <c r="AO22" s="323">
        <f t="shared" si="27"/>
        <v>6968.1</v>
      </c>
      <c r="AP22" s="54">
        <f t="shared" si="27"/>
        <v>-4896</v>
      </c>
      <c r="AQ22" s="317"/>
      <c r="AS22" s="325"/>
      <c r="AT22" s="325"/>
    </row>
    <row r="23" spans="1:47" s="316" customFormat="1" ht="27.75" customHeight="1" x14ac:dyDescent="0.25">
      <c r="A23" s="317">
        <v>1.4</v>
      </c>
      <c r="B23" s="318" t="s">
        <v>392</v>
      </c>
      <c r="C23" s="319">
        <f t="shared" si="28"/>
        <v>0</v>
      </c>
      <c r="D23" s="320">
        <f t="shared" si="28"/>
        <v>0</v>
      </c>
      <c r="E23" s="320">
        <f t="shared" si="17"/>
        <v>0</v>
      </c>
      <c r="F23" s="320">
        <v>3654</v>
      </c>
      <c r="G23" s="321">
        <f t="shared" si="18"/>
        <v>-3654</v>
      </c>
      <c r="H23" s="319">
        <f t="shared" si="29"/>
        <v>0</v>
      </c>
      <c r="I23" s="320">
        <f t="shared" si="30"/>
        <v>0</v>
      </c>
      <c r="J23" s="320">
        <f t="shared" si="19"/>
        <v>0</v>
      </c>
      <c r="K23" s="320">
        <v>0</v>
      </c>
      <c r="L23" s="321">
        <f t="shared" si="20"/>
        <v>0</v>
      </c>
      <c r="M23" s="319">
        <f t="shared" si="31"/>
        <v>0</v>
      </c>
      <c r="N23" s="322">
        <v>1783</v>
      </c>
      <c r="O23" s="320">
        <f t="shared" si="21"/>
        <v>0</v>
      </c>
      <c r="P23" s="320">
        <v>1783</v>
      </c>
      <c r="Q23" s="321">
        <f t="shared" si="22"/>
        <v>-1783</v>
      </c>
      <c r="R23" s="320">
        <v>691</v>
      </c>
      <c r="S23" s="320">
        <v>685</v>
      </c>
      <c r="T23" s="320">
        <f t="shared" si="37"/>
        <v>685</v>
      </c>
      <c r="U23" s="320">
        <v>685</v>
      </c>
      <c r="V23" s="321">
        <f t="shared" si="32"/>
        <v>0</v>
      </c>
      <c r="W23" s="319">
        <f t="shared" si="33"/>
        <v>483</v>
      </c>
      <c r="X23" s="320">
        <f t="shared" si="34"/>
        <v>483</v>
      </c>
      <c r="Y23" s="320">
        <f t="shared" si="23"/>
        <v>483</v>
      </c>
      <c r="Z23" s="332">
        <v>483</v>
      </c>
      <c r="AA23" s="321">
        <f t="shared" si="24"/>
        <v>0</v>
      </c>
      <c r="AB23" s="319">
        <f t="shared" si="35"/>
        <v>63</v>
      </c>
      <c r="AC23" s="320">
        <v>84.5</v>
      </c>
      <c r="AD23" s="320">
        <f t="shared" si="25"/>
        <v>63</v>
      </c>
      <c r="AE23" s="320">
        <v>63</v>
      </c>
      <c r="AF23" s="321">
        <f t="shared" si="26"/>
        <v>0</v>
      </c>
      <c r="AG23" s="319"/>
      <c r="AH23" s="320"/>
      <c r="AI23" s="320"/>
      <c r="AJ23" s="320"/>
      <c r="AK23" s="323"/>
      <c r="AL23" s="320">
        <f t="shared" si="36"/>
        <v>1237</v>
      </c>
      <c r="AM23" s="320">
        <f t="shared" si="27"/>
        <v>3035.5</v>
      </c>
      <c r="AN23" s="323">
        <f t="shared" si="27"/>
        <v>1231</v>
      </c>
      <c r="AO23" s="323">
        <f t="shared" si="27"/>
        <v>6668</v>
      </c>
      <c r="AP23" s="54">
        <f t="shared" si="27"/>
        <v>-5437</v>
      </c>
      <c r="AQ23" s="317"/>
      <c r="AS23" s="325"/>
      <c r="AT23" s="325"/>
    </row>
    <row r="24" spans="1:47" s="316" customFormat="1" ht="27.75" customHeight="1" x14ac:dyDescent="0.25">
      <c r="A24" s="317">
        <v>1.5</v>
      </c>
      <c r="B24" s="318" t="s">
        <v>393</v>
      </c>
      <c r="C24" s="319">
        <f t="shared" si="28"/>
        <v>0</v>
      </c>
      <c r="D24" s="320">
        <f t="shared" si="28"/>
        <v>0</v>
      </c>
      <c r="E24" s="320">
        <f t="shared" si="17"/>
        <v>0</v>
      </c>
      <c r="F24" s="320">
        <v>0</v>
      </c>
      <c r="G24" s="321">
        <f t="shared" si="18"/>
        <v>0</v>
      </c>
      <c r="H24" s="319">
        <f t="shared" si="29"/>
        <v>0</v>
      </c>
      <c r="I24" s="320">
        <f t="shared" si="30"/>
        <v>344</v>
      </c>
      <c r="J24" s="320">
        <f t="shared" si="19"/>
        <v>0</v>
      </c>
      <c r="K24" s="320">
        <v>344</v>
      </c>
      <c r="L24" s="321">
        <f t="shared" si="20"/>
        <v>-344</v>
      </c>
      <c r="M24" s="319">
        <f t="shared" si="31"/>
        <v>0</v>
      </c>
      <c r="N24" s="322">
        <v>1261.3</v>
      </c>
      <c r="O24" s="320">
        <f t="shared" si="21"/>
        <v>0</v>
      </c>
      <c r="P24" s="320">
        <v>1261.3</v>
      </c>
      <c r="Q24" s="321">
        <f t="shared" si="22"/>
        <v>-1261.3</v>
      </c>
      <c r="R24" s="320"/>
      <c r="S24" s="320">
        <v>0</v>
      </c>
      <c r="T24" s="320">
        <f t="shared" si="37"/>
        <v>0</v>
      </c>
      <c r="U24" s="320">
        <v>0</v>
      </c>
      <c r="V24" s="321">
        <f t="shared" si="32"/>
        <v>0</v>
      </c>
      <c r="W24" s="319">
        <f t="shared" si="33"/>
        <v>539</v>
      </c>
      <c r="X24" s="320">
        <f t="shared" si="34"/>
        <v>539</v>
      </c>
      <c r="Y24" s="320">
        <f t="shared" si="23"/>
        <v>539</v>
      </c>
      <c r="Z24" s="320">
        <v>539</v>
      </c>
      <c r="AA24" s="321">
        <f t="shared" si="24"/>
        <v>0</v>
      </c>
      <c r="AB24" s="319">
        <f t="shared" si="35"/>
        <v>42</v>
      </c>
      <c r="AC24" s="320">
        <v>29.6</v>
      </c>
      <c r="AD24" s="320">
        <f t="shared" si="25"/>
        <v>29.6</v>
      </c>
      <c r="AE24" s="320">
        <v>29.6</v>
      </c>
      <c r="AF24" s="321">
        <f t="shared" si="26"/>
        <v>0</v>
      </c>
      <c r="AG24" s="319"/>
      <c r="AH24" s="320"/>
      <c r="AI24" s="320"/>
      <c r="AJ24" s="320"/>
      <c r="AK24" s="323"/>
      <c r="AL24" s="320">
        <f t="shared" si="36"/>
        <v>581</v>
      </c>
      <c r="AM24" s="320">
        <f t="shared" si="27"/>
        <v>2173.9</v>
      </c>
      <c r="AN24" s="323">
        <f t="shared" si="27"/>
        <v>568.6</v>
      </c>
      <c r="AO24" s="323">
        <f t="shared" si="27"/>
        <v>2173.9</v>
      </c>
      <c r="AP24" s="54">
        <f t="shared" si="27"/>
        <v>-1605.3</v>
      </c>
      <c r="AQ24" s="317"/>
      <c r="AS24" s="325"/>
      <c r="AT24" s="325"/>
    </row>
    <row r="25" spans="1:47" s="316" customFormat="1" ht="27.75" customHeight="1" x14ac:dyDescent="0.25">
      <c r="A25" s="317">
        <v>1.6</v>
      </c>
      <c r="B25" s="318" t="s">
        <v>394</v>
      </c>
      <c r="C25" s="319">
        <f t="shared" si="28"/>
        <v>0</v>
      </c>
      <c r="D25" s="320">
        <f t="shared" si="28"/>
        <v>0</v>
      </c>
      <c r="E25" s="320">
        <f t="shared" si="17"/>
        <v>0</v>
      </c>
      <c r="F25" s="320">
        <v>695</v>
      </c>
      <c r="G25" s="321">
        <f t="shared" si="18"/>
        <v>-695</v>
      </c>
      <c r="H25" s="319">
        <f t="shared" si="29"/>
        <v>0</v>
      </c>
      <c r="I25" s="320">
        <f t="shared" si="30"/>
        <v>408</v>
      </c>
      <c r="J25" s="320">
        <f t="shared" si="19"/>
        <v>0</v>
      </c>
      <c r="K25" s="320">
        <v>408</v>
      </c>
      <c r="L25" s="321">
        <f t="shared" si="20"/>
        <v>-408</v>
      </c>
      <c r="M25" s="319">
        <f t="shared" si="31"/>
        <v>0</v>
      </c>
      <c r="N25" s="322">
        <v>754.6</v>
      </c>
      <c r="O25" s="320">
        <f t="shared" si="21"/>
        <v>0</v>
      </c>
      <c r="P25" s="320">
        <v>754.6</v>
      </c>
      <c r="Q25" s="321">
        <f t="shared" si="22"/>
        <v>-754.6</v>
      </c>
      <c r="R25" s="320">
        <v>369</v>
      </c>
      <c r="S25" s="320">
        <v>350</v>
      </c>
      <c r="T25" s="320">
        <f t="shared" si="37"/>
        <v>350</v>
      </c>
      <c r="U25" s="320">
        <v>350</v>
      </c>
      <c r="V25" s="321">
        <f t="shared" si="32"/>
        <v>0</v>
      </c>
      <c r="W25" s="319">
        <f t="shared" si="33"/>
        <v>566</v>
      </c>
      <c r="X25" s="320">
        <f t="shared" si="34"/>
        <v>566</v>
      </c>
      <c r="Y25" s="320">
        <f t="shared" si="23"/>
        <v>566</v>
      </c>
      <c r="Z25" s="320">
        <v>566</v>
      </c>
      <c r="AA25" s="321">
        <f t="shared" si="24"/>
        <v>0</v>
      </c>
      <c r="AB25" s="319">
        <f t="shared" si="35"/>
        <v>0</v>
      </c>
      <c r="AC25" s="320"/>
      <c r="AD25" s="320">
        <f t="shared" si="25"/>
        <v>0</v>
      </c>
      <c r="AE25" s="320">
        <v>0</v>
      </c>
      <c r="AF25" s="321">
        <f t="shared" si="26"/>
        <v>0</v>
      </c>
      <c r="AG25" s="319"/>
      <c r="AH25" s="320"/>
      <c r="AI25" s="320"/>
      <c r="AJ25" s="320"/>
      <c r="AK25" s="323"/>
      <c r="AL25" s="320">
        <f t="shared" si="36"/>
        <v>935</v>
      </c>
      <c r="AM25" s="320">
        <f t="shared" si="27"/>
        <v>2078.6</v>
      </c>
      <c r="AN25" s="323">
        <f t="shared" si="27"/>
        <v>916</v>
      </c>
      <c r="AO25" s="323">
        <f t="shared" si="27"/>
        <v>2773.6</v>
      </c>
      <c r="AP25" s="54">
        <f t="shared" si="27"/>
        <v>-1857.6</v>
      </c>
      <c r="AQ25" s="317"/>
      <c r="AS25" s="325"/>
      <c r="AT25" s="325"/>
    </row>
    <row r="26" spans="1:47" s="316" customFormat="1" ht="27.75" customHeight="1" x14ac:dyDescent="0.25">
      <c r="A26" s="317">
        <v>1.7</v>
      </c>
      <c r="B26" s="318" t="s">
        <v>395</v>
      </c>
      <c r="C26" s="319">
        <f t="shared" si="28"/>
        <v>0</v>
      </c>
      <c r="D26" s="320">
        <f t="shared" si="28"/>
        <v>0</v>
      </c>
      <c r="E26" s="320">
        <f t="shared" si="17"/>
        <v>0</v>
      </c>
      <c r="F26" s="320">
        <v>730</v>
      </c>
      <c r="G26" s="321">
        <f t="shared" si="18"/>
        <v>-730</v>
      </c>
      <c r="H26" s="319">
        <f t="shared" si="29"/>
        <v>0</v>
      </c>
      <c r="I26" s="320">
        <f t="shared" si="30"/>
        <v>193</v>
      </c>
      <c r="J26" s="320">
        <f t="shared" si="19"/>
        <v>0</v>
      </c>
      <c r="K26" s="320">
        <v>193</v>
      </c>
      <c r="L26" s="321">
        <f t="shared" si="20"/>
        <v>-193</v>
      </c>
      <c r="M26" s="319">
        <f t="shared" si="31"/>
        <v>0</v>
      </c>
      <c r="N26" s="322">
        <v>480.9</v>
      </c>
      <c r="O26" s="320">
        <f t="shared" si="21"/>
        <v>0</v>
      </c>
      <c r="P26" s="320">
        <v>480.9</v>
      </c>
      <c r="Q26" s="321">
        <f t="shared" si="22"/>
        <v>-480.9</v>
      </c>
      <c r="R26" s="320"/>
      <c r="S26" s="320">
        <v>0</v>
      </c>
      <c r="T26" s="320">
        <f t="shared" si="37"/>
        <v>0</v>
      </c>
      <c r="U26" s="320">
        <v>0</v>
      </c>
      <c r="V26" s="321">
        <f t="shared" si="32"/>
        <v>0</v>
      </c>
      <c r="W26" s="319">
        <f t="shared" si="33"/>
        <v>163</v>
      </c>
      <c r="X26" s="320">
        <f t="shared" si="34"/>
        <v>142.69999999999999</v>
      </c>
      <c r="Y26" s="320">
        <f t="shared" si="23"/>
        <v>142.69999999999999</v>
      </c>
      <c r="Z26" s="332">
        <v>142.69999999999999</v>
      </c>
      <c r="AA26" s="321">
        <f t="shared" si="24"/>
        <v>0</v>
      </c>
      <c r="AB26" s="319">
        <f t="shared" si="35"/>
        <v>0</v>
      </c>
      <c r="AC26" s="320"/>
      <c r="AD26" s="320">
        <f t="shared" si="25"/>
        <v>0</v>
      </c>
      <c r="AE26" s="320">
        <v>0</v>
      </c>
      <c r="AF26" s="321">
        <f t="shared" si="26"/>
        <v>0</v>
      </c>
      <c r="AG26" s="319"/>
      <c r="AH26" s="320"/>
      <c r="AI26" s="320"/>
      <c r="AJ26" s="320"/>
      <c r="AK26" s="323"/>
      <c r="AL26" s="320">
        <f t="shared" si="36"/>
        <v>163</v>
      </c>
      <c r="AM26" s="320">
        <f t="shared" si="27"/>
        <v>816.59999999999991</v>
      </c>
      <c r="AN26" s="323">
        <f t="shared" si="27"/>
        <v>142.69999999999999</v>
      </c>
      <c r="AO26" s="323">
        <f t="shared" si="27"/>
        <v>1546.6000000000001</v>
      </c>
      <c r="AP26" s="54">
        <f t="shared" si="27"/>
        <v>-1403.9</v>
      </c>
      <c r="AQ26" s="317"/>
      <c r="AS26" s="325"/>
      <c r="AT26" s="325"/>
    </row>
    <row r="27" spans="1:47" s="316" customFormat="1" ht="27.75" customHeight="1" x14ac:dyDescent="0.25">
      <c r="A27" s="317">
        <v>1.8</v>
      </c>
      <c r="B27" s="318" t="s">
        <v>396</v>
      </c>
      <c r="C27" s="319">
        <f t="shared" si="28"/>
        <v>0</v>
      </c>
      <c r="D27" s="320">
        <f t="shared" si="28"/>
        <v>0</v>
      </c>
      <c r="E27" s="320">
        <f t="shared" si="17"/>
        <v>0</v>
      </c>
      <c r="F27" s="320">
        <v>950.5</v>
      </c>
      <c r="G27" s="321">
        <f t="shared" si="18"/>
        <v>-950.5</v>
      </c>
      <c r="H27" s="319">
        <f t="shared" si="29"/>
        <v>0</v>
      </c>
      <c r="I27" s="320">
        <f t="shared" si="30"/>
        <v>0</v>
      </c>
      <c r="J27" s="320">
        <f t="shared" si="19"/>
        <v>0</v>
      </c>
      <c r="K27" s="320">
        <v>0</v>
      </c>
      <c r="L27" s="321">
        <f t="shared" si="20"/>
        <v>0</v>
      </c>
      <c r="M27" s="319">
        <f t="shared" si="31"/>
        <v>0</v>
      </c>
      <c r="N27" s="322"/>
      <c r="O27" s="320">
        <f t="shared" si="21"/>
        <v>0</v>
      </c>
      <c r="P27" s="320">
        <v>0</v>
      </c>
      <c r="Q27" s="321">
        <f t="shared" si="22"/>
        <v>0</v>
      </c>
      <c r="R27" s="320"/>
      <c r="S27" s="320">
        <v>0</v>
      </c>
      <c r="T27" s="320">
        <f t="shared" si="37"/>
        <v>0</v>
      </c>
      <c r="U27" s="320">
        <v>0</v>
      </c>
      <c r="V27" s="321">
        <f t="shared" si="32"/>
        <v>0</v>
      </c>
      <c r="W27" s="319">
        <f t="shared" si="33"/>
        <v>0</v>
      </c>
      <c r="X27" s="320"/>
      <c r="Y27" s="320">
        <f t="shared" si="23"/>
        <v>0</v>
      </c>
      <c r="Z27" s="320">
        <v>0</v>
      </c>
      <c r="AA27" s="321">
        <f t="shared" si="24"/>
        <v>0</v>
      </c>
      <c r="AB27" s="319">
        <f t="shared" si="35"/>
        <v>0</v>
      </c>
      <c r="AC27" s="320"/>
      <c r="AD27" s="320">
        <f t="shared" si="25"/>
        <v>0</v>
      </c>
      <c r="AE27" s="320">
        <v>0</v>
      </c>
      <c r="AF27" s="321">
        <f t="shared" si="26"/>
        <v>0</v>
      </c>
      <c r="AG27" s="319"/>
      <c r="AH27" s="320"/>
      <c r="AI27" s="320"/>
      <c r="AJ27" s="320"/>
      <c r="AK27" s="323"/>
      <c r="AL27" s="320">
        <f t="shared" si="36"/>
        <v>0</v>
      </c>
      <c r="AM27" s="320">
        <f t="shared" si="27"/>
        <v>0</v>
      </c>
      <c r="AN27" s="323">
        <f t="shared" si="27"/>
        <v>0</v>
      </c>
      <c r="AO27" s="323">
        <f t="shared" si="27"/>
        <v>950.5</v>
      </c>
      <c r="AP27" s="54">
        <f t="shared" si="27"/>
        <v>-950.5</v>
      </c>
      <c r="AQ27" s="317"/>
      <c r="AS27" s="325"/>
    </row>
    <row r="28" spans="1:47" s="316" customFormat="1" ht="27.75" customHeight="1" x14ac:dyDescent="0.25">
      <c r="A28" s="317">
        <v>1.8</v>
      </c>
      <c r="B28" s="326" t="s">
        <v>397</v>
      </c>
      <c r="C28" s="319">
        <f t="shared" si="28"/>
        <v>0</v>
      </c>
      <c r="D28" s="320"/>
      <c r="E28" s="320"/>
      <c r="F28" s="320"/>
      <c r="G28" s="321">
        <f t="shared" si="18"/>
        <v>0</v>
      </c>
      <c r="H28" s="319">
        <f t="shared" si="29"/>
        <v>0</v>
      </c>
      <c r="I28" s="320"/>
      <c r="J28" s="320">
        <f t="shared" si="19"/>
        <v>0</v>
      </c>
      <c r="K28" s="320">
        <v>0</v>
      </c>
      <c r="L28" s="321">
        <f t="shared" si="20"/>
        <v>0</v>
      </c>
      <c r="M28" s="319">
        <f t="shared" si="31"/>
        <v>0</v>
      </c>
      <c r="N28" s="322"/>
      <c r="O28" s="320">
        <f t="shared" si="21"/>
        <v>0</v>
      </c>
      <c r="P28" s="320">
        <v>0</v>
      </c>
      <c r="Q28" s="321">
        <f t="shared" si="22"/>
        <v>0</v>
      </c>
      <c r="R28" s="320"/>
      <c r="S28" s="320">
        <v>0</v>
      </c>
      <c r="T28" s="320">
        <f t="shared" si="37"/>
        <v>0</v>
      </c>
      <c r="U28" s="320">
        <v>0</v>
      </c>
      <c r="V28" s="321">
        <f t="shared" si="32"/>
        <v>0</v>
      </c>
      <c r="W28" s="319">
        <f t="shared" si="33"/>
        <v>0</v>
      </c>
      <c r="X28" s="330"/>
      <c r="Y28" s="320">
        <f t="shared" si="23"/>
        <v>0</v>
      </c>
      <c r="Z28" s="320">
        <v>0</v>
      </c>
      <c r="AA28" s="321">
        <f t="shared" si="24"/>
        <v>0</v>
      </c>
      <c r="AB28" s="319">
        <f t="shared" si="35"/>
        <v>0</v>
      </c>
      <c r="AC28" s="330"/>
      <c r="AD28" s="320">
        <f t="shared" si="25"/>
        <v>0</v>
      </c>
      <c r="AE28" s="320">
        <v>0</v>
      </c>
      <c r="AF28" s="321">
        <f t="shared" si="26"/>
        <v>0</v>
      </c>
      <c r="AG28" s="319"/>
      <c r="AH28" s="330"/>
      <c r="AI28" s="320"/>
      <c r="AJ28" s="320"/>
      <c r="AK28" s="323"/>
      <c r="AL28" s="320">
        <f t="shared" si="36"/>
        <v>0</v>
      </c>
      <c r="AM28" s="320">
        <f t="shared" si="27"/>
        <v>0</v>
      </c>
      <c r="AN28" s="323">
        <f t="shared" si="27"/>
        <v>0</v>
      </c>
      <c r="AO28" s="323">
        <f t="shared" si="27"/>
        <v>0</v>
      </c>
      <c r="AP28" s="54">
        <f t="shared" si="27"/>
        <v>0</v>
      </c>
      <c r="AQ28" s="317"/>
      <c r="AS28" s="325"/>
      <c r="AT28" s="325"/>
    </row>
    <row r="29" spans="1:47" s="316" customFormat="1" ht="15" x14ac:dyDescent="0.25">
      <c r="A29" s="475" t="s">
        <v>398</v>
      </c>
      <c r="B29" s="476"/>
      <c r="C29" s="327">
        <f>SUM(C20:C28)</f>
        <v>0</v>
      </c>
      <c r="D29" s="327">
        <f t="shared" ref="D29:AQ29" si="38">SUM(D20:D28)</f>
        <v>0</v>
      </c>
      <c r="E29" s="327">
        <f>SUM(E20:E28)</f>
        <v>0</v>
      </c>
      <c r="F29" s="327">
        <f t="shared" si="38"/>
        <v>30992.500000000004</v>
      </c>
      <c r="G29" s="327">
        <f t="shared" si="38"/>
        <v>-30992.500000000004</v>
      </c>
      <c r="H29" s="327">
        <f t="shared" si="38"/>
        <v>0</v>
      </c>
      <c r="I29" s="327">
        <f t="shared" si="38"/>
        <v>8179</v>
      </c>
      <c r="J29" s="327">
        <f t="shared" si="38"/>
        <v>0</v>
      </c>
      <c r="K29" s="327">
        <f t="shared" si="38"/>
        <v>8179</v>
      </c>
      <c r="L29" s="327">
        <f t="shared" si="38"/>
        <v>-8179</v>
      </c>
      <c r="M29" s="327">
        <f t="shared" si="38"/>
        <v>0</v>
      </c>
      <c r="N29" s="327">
        <f t="shared" si="38"/>
        <v>17043.7</v>
      </c>
      <c r="O29" s="327">
        <f t="shared" si="38"/>
        <v>0</v>
      </c>
      <c r="P29" s="327">
        <f t="shared" si="38"/>
        <v>17043.7</v>
      </c>
      <c r="Q29" s="327">
        <f t="shared" si="38"/>
        <v>-17043.7</v>
      </c>
      <c r="R29" s="327">
        <f t="shared" si="38"/>
        <v>25451</v>
      </c>
      <c r="S29" s="327">
        <f t="shared" si="38"/>
        <v>23679.9</v>
      </c>
      <c r="T29" s="327">
        <f t="shared" si="38"/>
        <v>23679.9</v>
      </c>
      <c r="U29" s="327">
        <f t="shared" si="38"/>
        <v>23679.9</v>
      </c>
      <c r="V29" s="327">
        <f t="shared" si="38"/>
        <v>0</v>
      </c>
      <c r="W29" s="327">
        <f t="shared" si="38"/>
        <v>20705</v>
      </c>
      <c r="X29" s="327">
        <f t="shared" si="38"/>
        <v>17589.000000000004</v>
      </c>
      <c r="Y29" s="327">
        <f t="shared" si="38"/>
        <v>17589.000000000004</v>
      </c>
      <c r="Z29" s="327">
        <f t="shared" si="38"/>
        <v>17589.000000000004</v>
      </c>
      <c r="AA29" s="327">
        <f t="shared" si="38"/>
        <v>0</v>
      </c>
      <c r="AB29" s="327">
        <f t="shared" si="38"/>
        <v>10338</v>
      </c>
      <c r="AC29" s="327">
        <f t="shared" si="38"/>
        <v>8955.2100000000009</v>
      </c>
      <c r="AD29" s="327">
        <f t="shared" si="38"/>
        <v>8873.7100000000009</v>
      </c>
      <c r="AE29" s="327">
        <f t="shared" si="38"/>
        <v>8873.7100000000009</v>
      </c>
      <c r="AF29" s="327">
        <f t="shared" si="38"/>
        <v>0</v>
      </c>
      <c r="AG29" s="327"/>
      <c r="AH29" s="327"/>
      <c r="AI29" s="327"/>
      <c r="AJ29" s="327"/>
      <c r="AK29" s="327"/>
      <c r="AL29" s="327">
        <f t="shared" si="38"/>
        <v>56494</v>
      </c>
      <c r="AM29" s="327">
        <f t="shared" si="38"/>
        <v>75446.810000000012</v>
      </c>
      <c r="AN29" s="327">
        <f t="shared" si="38"/>
        <v>50142.61</v>
      </c>
      <c r="AO29" s="327">
        <f t="shared" si="38"/>
        <v>106357.81000000003</v>
      </c>
      <c r="AP29" s="54">
        <f t="shared" si="38"/>
        <v>-56215.200000000004</v>
      </c>
      <c r="AQ29" s="327">
        <f t="shared" si="38"/>
        <v>0</v>
      </c>
    </row>
    <row r="30" spans="1:47" s="316" customFormat="1" ht="26.25" customHeight="1" x14ac:dyDescent="0.25">
      <c r="A30" s="333"/>
      <c r="B30" s="313" t="s">
        <v>400</v>
      </c>
      <c r="C30" s="327"/>
      <c r="D30" s="327"/>
      <c r="E30" s="327"/>
      <c r="F30" s="327"/>
      <c r="G30" s="321"/>
      <c r="H30" s="327"/>
      <c r="I30" s="327"/>
      <c r="J30" s="327"/>
      <c r="K30" s="327"/>
      <c r="L30" s="321"/>
      <c r="M30" s="327"/>
      <c r="N30" s="327"/>
      <c r="O30" s="327"/>
      <c r="P30" s="327"/>
      <c r="Q30" s="321"/>
      <c r="R30" s="327"/>
      <c r="S30" s="327"/>
      <c r="T30" s="327"/>
      <c r="U30" s="327"/>
      <c r="V30" s="321"/>
      <c r="W30" s="327"/>
      <c r="X30" s="54"/>
      <c r="Y30" s="54"/>
      <c r="Z30" s="54"/>
      <c r="AA30" s="321"/>
      <c r="AB30" s="327"/>
      <c r="AC30" s="54"/>
      <c r="AD30" s="54"/>
      <c r="AE30" s="54"/>
      <c r="AF30" s="321"/>
      <c r="AG30" s="327"/>
      <c r="AH30" s="54"/>
      <c r="AI30" s="54"/>
      <c r="AJ30" s="54"/>
      <c r="AK30" s="321"/>
      <c r="AL30" s="327"/>
      <c r="AM30" s="327"/>
      <c r="AN30" s="321"/>
      <c r="AO30" s="321"/>
      <c r="AP30" s="54"/>
      <c r="AQ30" s="328"/>
    </row>
    <row r="31" spans="1:47" s="316" customFormat="1" ht="30.75" customHeight="1" x14ac:dyDescent="0.25">
      <c r="A31" s="317">
        <v>1.1000000000000001</v>
      </c>
      <c r="B31" s="318" t="s">
        <v>389</v>
      </c>
      <c r="C31" s="319">
        <v>20743</v>
      </c>
      <c r="D31" s="320">
        <v>19966</v>
      </c>
      <c r="E31" s="320">
        <f>+IF(D31&lt;C31,D31,C31)</f>
        <v>19966</v>
      </c>
      <c r="F31" s="320">
        <v>19966</v>
      </c>
      <c r="G31" s="321">
        <f>+E31-F31</f>
        <v>0</v>
      </c>
      <c r="H31" s="320">
        <v>9362</v>
      </c>
      <c r="I31" s="320">
        <v>5320</v>
      </c>
      <c r="J31" s="320">
        <f t="shared" ref="J31:J39" si="39">+IF(I31&lt;H31,I31,H31)</f>
        <v>5320</v>
      </c>
      <c r="K31" s="320">
        <v>5320</v>
      </c>
      <c r="L31" s="321">
        <f t="shared" ref="L31:L39" si="40">+J31-K31</f>
        <v>0</v>
      </c>
      <c r="M31" s="320">
        <f>+M9</f>
        <v>0</v>
      </c>
      <c r="N31" s="322">
        <v>7340.0000000000027</v>
      </c>
      <c r="O31" s="320">
        <f t="shared" ref="O31:O39" si="41">+IF(N31&lt;M31,N31,M31)</f>
        <v>0</v>
      </c>
      <c r="P31" s="320">
        <v>7340.0000000000027</v>
      </c>
      <c r="Q31" s="321">
        <f t="shared" ref="Q31:Q39" si="42">+O31-P31</f>
        <v>-7340.0000000000027</v>
      </c>
      <c r="R31" s="320">
        <f>+R9</f>
        <v>23136</v>
      </c>
      <c r="S31" s="320">
        <v>21389.9</v>
      </c>
      <c r="T31" s="320">
        <f t="shared" ref="T31:T39" si="43">+IF(S31&lt;R31,S31,R31)</f>
        <v>21389.9</v>
      </c>
      <c r="U31" s="320">
        <v>21389.9</v>
      </c>
      <c r="V31" s="321">
        <f t="shared" ref="V31:V39" si="44">+T31-U31</f>
        <v>0</v>
      </c>
      <c r="W31" s="320">
        <f>+W9</f>
        <v>17139</v>
      </c>
      <c r="X31" s="330">
        <f>+Y20</f>
        <v>14043.300000000005</v>
      </c>
      <c r="Y31" s="320">
        <f t="shared" ref="Y31:Y39" si="45">+IF(X31&lt;W31,X31,W31)</f>
        <v>14043.300000000005</v>
      </c>
      <c r="Z31" s="320">
        <v>14043.300000000005</v>
      </c>
      <c r="AA31" s="321">
        <f t="shared" ref="AA31:AA39" si="46">+Y31-Z31</f>
        <v>0</v>
      </c>
      <c r="AB31" s="320">
        <f>+AB9</f>
        <v>7371</v>
      </c>
      <c r="AC31" s="330">
        <v>5927.01</v>
      </c>
      <c r="AD31" s="320">
        <f t="shared" ref="AD31:AD39" si="47">+IF(AC31&lt;AB31,AC31,AB31)</f>
        <v>5927.01</v>
      </c>
      <c r="AE31" s="320">
        <v>5927.01</v>
      </c>
      <c r="AF31" s="321">
        <f t="shared" ref="AF31:AF39" si="48">+AD31-AE31</f>
        <v>0</v>
      </c>
      <c r="AG31" s="320"/>
      <c r="AH31" s="330"/>
      <c r="AI31" s="320"/>
      <c r="AJ31" s="320"/>
      <c r="AK31" s="323"/>
      <c r="AL31" s="320">
        <f>+C31+H31+M31+R31+W31+AB31+AG31</f>
        <v>77751</v>
      </c>
      <c r="AM31" s="320">
        <f>+D31+I31+N31+S31+X31+AC31+AH31</f>
        <v>73986.210000000006</v>
      </c>
      <c r="AN31" s="323">
        <f>+E31+J31+O31+T31+Y31+AD31+AI31</f>
        <v>66646.210000000006</v>
      </c>
      <c r="AO31" s="323">
        <f>+F31+K31+P31+U31+Z31+AE31+AJ31</f>
        <v>73986.210000000006</v>
      </c>
      <c r="AP31" s="54">
        <f>+G31+L31+Q31+V31+AA31+AF31+AK31</f>
        <v>-7340.0000000000027</v>
      </c>
      <c r="AQ31" s="317"/>
      <c r="AS31" s="325">
        <f>+C31-D31</f>
        <v>777</v>
      </c>
      <c r="AT31" s="325">
        <f>+H31-I31</f>
        <v>4042</v>
      </c>
    </row>
    <row r="32" spans="1:47" s="316" customFormat="1" ht="30.75" customHeight="1" x14ac:dyDescent="0.25">
      <c r="A32" s="317">
        <v>1.2</v>
      </c>
      <c r="B32" s="318" t="s">
        <v>390</v>
      </c>
      <c r="C32" s="319">
        <v>2874</v>
      </c>
      <c r="D32" s="320">
        <v>2918.7</v>
      </c>
      <c r="E32" s="320">
        <f t="shared" ref="E32:E39" si="49">+IF(D32&lt;C32,D32,C32)</f>
        <v>2874</v>
      </c>
      <c r="F32" s="320">
        <v>2874</v>
      </c>
      <c r="G32" s="321">
        <f>+E32-F32</f>
        <v>0</v>
      </c>
      <c r="H32" s="320">
        <v>1638</v>
      </c>
      <c r="I32" s="320">
        <v>1072</v>
      </c>
      <c r="J32" s="320">
        <f t="shared" si="39"/>
        <v>1072</v>
      </c>
      <c r="K32" s="320">
        <v>1072</v>
      </c>
      <c r="L32" s="321">
        <f t="shared" si="40"/>
        <v>0</v>
      </c>
      <c r="M32" s="320">
        <f t="shared" ref="M32:M39" si="50">+M10</f>
        <v>0</v>
      </c>
      <c r="N32" s="322">
        <v>2013.9000000000003</v>
      </c>
      <c r="O32" s="320">
        <f t="shared" si="41"/>
        <v>0</v>
      </c>
      <c r="P32" s="320">
        <v>2013.9000000000003</v>
      </c>
      <c r="Q32" s="321">
        <f t="shared" si="42"/>
        <v>-2013.9000000000003</v>
      </c>
      <c r="R32" s="320">
        <f t="shared" ref="R32:R39" si="51">+R10</f>
        <v>198</v>
      </c>
      <c r="S32" s="320">
        <v>197.2</v>
      </c>
      <c r="T32" s="320">
        <f t="shared" si="43"/>
        <v>197.2</v>
      </c>
      <c r="U32" s="320">
        <v>197.2</v>
      </c>
      <c r="V32" s="321">
        <f t="shared" si="44"/>
        <v>0</v>
      </c>
      <c r="W32" s="320">
        <f t="shared" ref="W32:W39" si="52">+W10</f>
        <v>813</v>
      </c>
      <c r="X32" s="330">
        <f t="shared" ref="X32:X37" si="53">+Y21</f>
        <v>813</v>
      </c>
      <c r="Y32" s="320">
        <f t="shared" si="45"/>
        <v>813</v>
      </c>
      <c r="Z32" s="320">
        <v>813</v>
      </c>
      <c r="AA32" s="321">
        <f t="shared" si="46"/>
        <v>0</v>
      </c>
      <c r="AB32" s="320">
        <f t="shared" ref="AB32:AB39" si="54">+AB10</f>
        <v>2841</v>
      </c>
      <c r="AC32" s="320">
        <v>2901</v>
      </c>
      <c r="AD32" s="320">
        <f t="shared" si="47"/>
        <v>2841</v>
      </c>
      <c r="AE32" s="320">
        <v>2841</v>
      </c>
      <c r="AF32" s="321">
        <f t="shared" si="48"/>
        <v>0</v>
      </c>
      <c r="AG32" s="320"/>
      <c r="AH32" s="320"/>
      <c r="AI32" s="320"/>
      <c r="AJ32" s="320"/>
      <c r="AK32" s="323"/>
      <c r="AL32" s="320">
        <f t="shared" ref="AL32:AP39" si="55">+C32+H32+M32+R32+W32+AB32+AG32</f>
        <v>8364</v>
      </c>
      <c r="AM32" s="320">
        <f t="shared" si="55"/>
        <v>9915.7999999999993</v>
      </c>
      <c r="AN32" s="323">
        <f t="shared" si="55"/>
        <v>7797.2</v>
      </c>
      <c r="AO32" s="323">
        <f t="shared" si="55"/>
        <v>9811.1</v>
      </c>
      <c r="AP32" s="54">
        <f t="shared" si="55"/>
        <v>-2013.9000000000003</v>
      </c>
      <c r="AQ32" s="317"/>
      <c r="AS32" s="325">
        <f t="shared" ref="AS32:AS39" si="56">+C32-D32</f>
        <v>-44.699999999999818</v>
      </c>
      <c r="AT32" s="325">
        <f t="shared" ref="AT32:AT38" si="57">+H32-I32</f>
        <v>566</v>
      </c>
    </row>
    <row r="33" spans="1:46" s="316" customFormat="1" ht="30.75" customHeight="1" x14ac:dyDescent="0.25">
      <c r="A33" s="317">
        <v>1.3</v>
      </c>
      <c r="B33" s="318" t="s">
        <v>391</v>
      </c>
      <c r="C33" s="319">
        <v>2439</v>
      </c>
      <c r="D33" s="320">
        <v>2123</v>
      </c>
      <c r="E33" s="320">
        <f t="shared" si="49"/>
        <v>2123</v>
      </c>
      <c r="F33" s="320">
        <v>2123</v>
      </c>
      <c r="G33" s="321">
        <f>+E33-F33</f>
        <v>0</v>
      </c>
      <c r="H33" s="320">
        <v>933</v>
      </c>
      <c r="I33" s="320">
        <v>842</v>
      </c>
      <c r="J33" s="320">
        <f t="shared" si="39"/>
        <v>842</v>
      </c>
      <c r="K33" s="320">
        <v>842</v>
      </c>
      <c r="L33" s="321">
        <f t="shared" si="40"/>
        <v>0</v>
      </c>
      <c r="M33" s="320">
        <f t="shared" si="50"/>
        <v>0</v>
      </c>
      <c r="N33" s="322">
        <v>1931</v>
      </c>
      <c r="O33" s="320">
        <f t="shared" si="41"/>
        <v>0</v>
      </c>
      <c r="P33" s="320">
        <v>1931</v>
      </c>
      <c r="Q33" s="321">
        <f t="shared" si="42"/>
        <v>-1931</v>
      </c>
      <c r="R33" s="320">
        <f t="shared" si="51"/>
        <v>1057</v>
      </c>
      <c r="S33" s="320">
        <v>1055</v>
      </c>
      <c r="T33" s="320">
        <f t="shared" si="43"/>
        <v>1055</v>
      </c>
      <c r="U33" s="320">
        <v>1055</v>
      </c>
      <c r="V33" s="321">
        <f t="shared" si="44"/>
        <v>0</v>
      </c>
      <c r="W33" s="320">
        <f t="shared" si="52"/>
        <v>1002</v>
      </c>
      <c r="X33" s="330">
        <f t="shared" si="53"/>
        <v>1002</v>
      </c>
      <c r="Y33" s="320">
        <f t="shared" si="45"/>
        <v>1002</v>
      </c>
      <c r="Z33" s="320">
        <v>1002</v>
      </c>
      <c r="AA33" s="321">
        <f t="shared" si="46"/>
        <v>0</v>
      </c>
      <c r="AB33" s="320">
        <f t="shared" si="54"/>
        <v>21</v>
      </c>
      <c r="AC33" s="320">
        <v>13.1</v>
      </c>
      <c r="AD33" s="320">
        <f t="shared" si="47"/>
        <v>13.1</v>
      </c>
      <c r="AE33" s="320">
        <v>13.1</v>
      </c>
      <c r="AF33" s="321">
        <f t="shared" si="48"/>
        <v>0</v>
      </c>
      <c r="AG33" s="320"/>
      <c r="AH33" s="320"/>
      <c r="AI33" s="320"/>
      <c r="AJ33" s="320"/>
      <c r="AK33" s="323"/>
      <c r="AL33" s="320">
        <f t="shared" si="55"/>
        <v>5452</v>
      </c>
      <c r="AM33" s="320">
        <f t="shared" si="55"/>
        <v>6966.1</v>
      </c>
      <c r="AN33" s="323">
        <f t="shared" si="55"/>
        <v>5035.1000000000004</v>
      </c>
      <c r="AO33" s="323">
        <f t="shared" si="55"/>
        <v>6966.1</v>
      </c>
      <c r="AP33" s="54">
        <f t="shared" si="55"/>
        <v>-1931</v>
      </c>
      <c r="AQ33" s="317"/>
      <c r="AS33" s="325">
        <f t="shared" si="56"/>
        <v>316</v>
      </c>
      <c r="AT33" s="325">
        <f t="shared" si="57"/>
        <v>91</v>
      </c>
    </row>
    <row r="34" spans="1:46" s="316" customFormat="1" ht="30.75" customHeight="1" x14ac:dyDescent="0.25">
      <c r="A34" s="317">
        <v>1.4</v>
      </c>
      <c r="B34" s="318" t="s">
        <v>392</v>
      </c>
      <c r="C34" s="319">
        <v>3654</v>
      </c>
      <c r="D34" s="320">
        <v>3656.7</v>
      </c>
      <c r="E34" s="320">
        <f>+IF(D34&lt;C34,D34,C34)</f>
        <v>3654</v>
      </c>
      <c r="F34" s="320">
        <v>3654</v>
      </c>
      <c r="G34" s="321">
        <f>+E34-F34</f>
        <v>0</v>
      </c>
      <c r="H34" s="320">
        <v>692</v>
      </c>
      <c r="I34" s="320">
        <v>0</v>
      </c>
      <c r="J34" s="320">
        <f t="shared" si="39"/>
        <v>0</v>
      </c>
      <c r="K34" s="320">
        <v>0</v>
      </c>
      <c r="L34" s="321">
        <f t="shared" si="40"/>
        <v>0</v>
      </c>
      <c r="M34" s="320">
        <f t="shared" si="50"/>
        <v>0</v>
      </c>
      <c r="N34" s="322">
        <v>1783</v>
      </c>
      <c r="O34" s="320">
        <f t="shared" si="41"/>
        <v>0</v>
      </c>
      <c r="P34" s="320">
        <v>1783</v>
      </c>
      <c r="Q34" s="321">
        <f t="shared" si="42"/>
        <v>-1783</v>
      </c>
      <c r="R34" s="320">
        <f t="shared" si="51"/>
        <v>691</v>
      </c>
      <c r="S34" s="320">
        <v>611.70000000000005</v>
      </c>
      <c r="T34" s="320">
        <f t="shared" si="43"/>
        <v>611.70000000000005</v>
      </c>
      <c r="U34" s="320">
        <v>611.70000000000005</v>
      </c>
      <c r="V34" s="321">
        <f t="shared" si="44"/>
        <v>0</v>
      </c>
      <c r="W34" s="320">
        <f t="shared" si="52"/>
        <v>483</v>
      </c>
      <c r="X34" s="330">
        <f t="shared" si="53"/>
        <v>483</v>
      </c>
      <c r="Y34" s="320">
        <f t="shared" si="45"/>
        <v>483</v>
      </c>
      <c r="Z34" s="320">
        <v>483</v>
      </c>
      <c r="AA34" s="321">
        <f t="shared" si="46"/>
        <v>0</v>
      </c>
      <c r="AB34" s="320">
        <f t="shared" si="54"/>
        <v>63</v>
      </c>
      <c r="AC34" s="320">
        <v>84.5</v>
      </c>
      <c r="AD34" s="320">
        <f t="shared" si="47"/>
        <v>63</v>
      </c>
      <c r="AE34" s="320">
        <v>63</v>
      </c>
      <c r="AF34" s="321">
        <f t="shared" si="48"/>
        <v>0</v>
      </c>
      <c r="AG34" s="320"/>
      <c r="AH34" s="320"/>
      <c r="AI34" s="320"/>
      <c r="AJ34" s="320"/>
      <c r="AK34" s="323"/>
      <c r="AL34" s="320">
        <f t="shared" si="55"/>
        <v>5583</v>
      </c>
      <c r="AM34" s="320">
        <f t="shared" si="55"/>
        <v>6618.9</v>
      </c>
      <c r="AN34" s="323">
        <f t="shared" si="55"/>
        <v>4811.7</v>
      </c>
      <c r="AO34" s="323">
        <f t="shared" si="55"/>
        <v>6594.7</v>
      </c>
      <c r="AP34" s="54">
        <f t="shared" si="55"/>
        <v>-1783</v>
      </c>
      <c r="AQ34" s="317"/>
      <c r="AS34" s="325">
        <f t="shared" si="56"/>
        <v>-2.6999999999998181</v>
      </c>
      <c r="AT34" s="325">
        <f t="shared" si="57"/>
        <v>692</v>
      </c>
    </row>
    <row r="35" spans="1:46" s="316" customFormat="1" ht="30.75" customHeight="1" x14ac:dyDescent="0.25">
      <c r="A35" s="317">
        <v>1.5</v>
      </c>
      <c r="B35" s="318" t="s">
        <v>393</v>
      </c>
      <c r="C35" s="319">
        <v>0</v>
      </c>
      <c r="D35" s="320">
        <v>0</v>
      </c>
      <c r="E35" s="320">
        <f t="shared" si="49"/>
        <v>0</v>
      </c>
      <c r="F35" s="320">
        <v>0</v>
      </c>
      <c r="G35" s="321">
        <f t="shared" ref="G35" si="58">+E35-F35</f>
        <v>0</v>
      </c>
      <c r="H35" s="320">
        <v>605</v>
      </c>
      <c r="I35" s="320">
        <v>344</v>
      </c>
      <c r="J35" s="320">
        <f t="shared" si="39"/>
        <v>344</v>
      </c>
      <c r="K35" s="320">
        <v>344</v>
      </c>
      <c r="L35" s="321">
        <f t="shared" si="40"/>
        <v>0</v>
      </c>
      <c r="M35" s="320">
        <f t="shared" si="50"/>
        <v>0</v>
      </c>
      <c r="N35" s="322">
        <v>1261.3</v>
      </c>
      <c r="O35" s="320">
        <f t="shared" si="41"/>
        <v>0</v>
      </c>
      <c r="P35" s="320">
        <v>1261.3</v>
      </c>
      <c r="Q35" s="321">
        <f t="shared" si="42"/>
        <v>-1261.3</v>
      </c>
      <c r="R35" s="320">
        <f t="shared" si="51"/>
        <v>0</v>
      </c>
      <c r="S35" s="320"/>
      <c r="T35" s="320">
        <f t="shared" si="43"/>
        <v>0</v>
      </c>
      <c r="U35" s="320">
        <v>0</v>
      </c>
      <c r="V35" s="321">
        <f t="shared" si="44"/>
        <v>0</v>
      </c>
      <c r="W35" s="320">
        <f t="shared" si="52"/>
        <v>539</v>
      </c>
      <c r="X35" s="330">
        <f t="shared" si="53"/>
        <v>539</v>
      </c>
      <c r="Y35" s="320">
        <f t="shared" si="45"/>
        <v>539</v>
      </c>
      <c r="Z35" s="320">
        <v>539</v>
      </c>
      <c r="AA35" s="321">
        <f t="shared" si="46"/>
        <v>0</v>
      </c>
      <c r="AB35" s="320">
        <f t="shared" si="54"/>
        <v>42</v>
      </c>
      <c r="AC35" s="320">
        <v>29.6</v>
      </c>
      <c r="AD35" s="320">
        <f t="shared" si="47"/>
        <v>29.6</v>
      </c>
      <c r="AE35" s="320">
        <v>29.6</v>
      </c>
      <c r="AF35" s="321">
        <f t="shared" si="48"/>
        <v>0</v>
      </c>
      <c r="AG35" s="320"/>
      <c r="AH35" s="320"/>
      <c r="AI35" s="320"/>
      <c r="AJ35" s="320"/>
      <c r="AK35" s="323"/>
      <c r="AL35" s="320">
        <f t="shared" si="55"/>
        <v>1186</v>
      </c>
      <c r="AM35" s="320">
        <f t="shared" si="55"/>
        <v>2173.9</v>
      </c>
      <c r="AN35" s="323">
        <f t="shared" si="55"/>
        <v>912.6</v>
      </c>
      <c r="AO35" s="323">
        <f t="shared" si="55"/>
        <v>2173.9</v>
      </c>
      <c r="AP35" s="54">
        <f t="shared" si="55"/>
        <v>-1261.3</v>
      </c>
      <c r="AQ35" s="317"/>
      <c r="AS35" s="325">
        <f t="shared" si="56"/>
        <v>0</v>
      </c>
      <c r="AT35" s="325">
        <f t="shared" si="57"/>
        <v>261</v>
      </c>
    </row>
    <row r="36" spans="1:46" s="316" customFormat="1" ht="30.75" customHeight="1" x14ac:dyDescent="0.25">
      <c r="A36" s="317">
        <v>1.6</v>
      </c>
      <c r="B36" s="318" t="s">
        <v>394</v>
      </c>
      <c r="C36" s="319">
        <v>695</v>
      </c>
      <c r="D36" s="320">
        <v>718.8</v>
      </c>
      <c r="E36" s="320">
        <f t="shared" si="49"/>
        <v>695</v>
      </c>
      <c r="F36" s="320">
        <v>695</v>
      </c>
      <c r="G36" s="321">
        <f>+E36-F36</f>
        <v>0</v>
      </c>
      <c r="H36" s="320">
        <v>412</v>
      </c>
      <c r="I36" s="320">
        <v>408</v>
      </c>
      <c r="J36" s="320">
        <f t="shared" si="39"/>
        <v>408</v>
      </c>
      <c r="K36" s="320">
        <v>408</v>
      </c>
      <c r="L36" s="321">
        <f t="shared" si="40"/>
        <v>0</v>
      </c>
      <c r="M36" s="320">
        <f t="shared" si="50"/>
        <v>0</v>
      </c>
      <c r="N36" s="320">
        <v>754.6</v>
      </c>
      <c r="O36" s="320">
        <f t="shared" si="41"/>
        <v>0</v>
      </c>
      <c r="P36" s="320">
        <v>754.6</v>
      </c>
      <c r="Q36" s="321">
        <f t="shared" si="42"/>
        <v>-754.6</v>
      </c>
      <c r="R36" s="320">
        <f t="shared" si="51"/>
        <v>369</v>
      </c>
      <c r="S36" s="320">
        <v>367.1</v>
      </c>
      <c r="T36" s="320">
        <f t="shared" si="43"/>
        <v>367.1</v>
      </c>
      <c r="U36" s="320">
        <v>367.1</v>
      </c>
      <c r="V36" s="321">
        <f t="shared" si="44"/>
        <v>0</v>
      </c>
      <c r="W36" s="320">
        <f t="shared" si="52"/>
        <v>566</v>
      </c>
      <c r="X36" s="330">
        <f t="shared" si="53"/>
        <v>566</v>
      </c>
      <c r="Y36" s="320">
        <f t="shared" si="45"/>
        <v>566</v>
      </c>
      <c r="Z36" s="320">
        <v>566</v>
      </c>
      <c r="AA36" s="321">
        <f t="shared" si="46"/>
        <v>0</v>
      </c>
      <c r="AB36" s="320">
        <f t="shared" si="54"/>
        <v>0</v>
      </c>
      <c r="AC36" s="320"/>
      <c r="AD36" s="320">
        <f t="shared" si="47"/>
        <v>0</v>
      </c>
      <c r="AE36" s="320">
        <v>0</v>
      </c>
      <c r="AF36" s="321">
        <f t="shared" si="48"/>
        <v>0</v>
      </c>
      <c r="AG36" s="320"/>
      <c r="AH36" s="320"/>
      <c r="AI36" s="320"/>
      <c r="AJ36" s="320"/>
      <c r="AK36" s="323"/>
      <c r="AL36" s="320">
        <f t="shared" si="55"/>
        <v>2042</v>
      </c>
      <c r="AM36" s="320">
        <f t="shared" si="55"/>
        <v>2814.5</v>
      </c>
      <c r="AN36" s="323">
        <f t="shared" si="55"/>
        <v>2036.1</v>
      </c>
      <c r="AO36" s="323">
        <f t="shared" si="55"/>
        <v>2790.7</v>
      </c>
      <c r="AP36" s="54">
        <f t="shared" si="55"/>
        <v>-754.6</v>
      </c>
      <c r="AQ36" s="317"/>
      <c r="AS36" s="325">
        <f t="shared" si="56"/>
        <v>-23.799999999999955</v>
      </c>
      <c r="AT36" s="325">
        <f t="shared" si="57"/>
        <v>4</v>
      </c>
    </row>
    <row r="37" spans="1:46" s="316" customFormat="1" ht="30.75" customHeight="1" x14ac:dyDescent="0.25">
      <c r="A37" s="317">
        <v>1.7</v>
      </c>
      <c r="B37" s="318" t="s">
        <v>395</v>
      </c>
      <c r="C37" s="319">
        <v>730</v>
      </c>
      <c r="D37" s="320">
        <v>755.5</v>
      </c>
      <c r="E37" s="320">
        <f t="shared" si="49"/>
        <v>730</v>
      </c>
      <c r="F37" s="320">
        <v>730</v>
      </c>
      <c r="G37" s="321">
        <f>+E37-F37</f>
        <v>0</v>
      </c>
      <c r="H37" s="320">
        <v>286</v>
      </c>
      <c r="I37" s="320">
        <v>193</v>
      </c>
      <c r="J37" s="320">
        <f t="shared" si="39"/>
        <v>193</v>
      </c>
      <c r="K37" s="320">
        <v>193</v>
      </c>
      <c r="L37" s="321">
        <f t="shared" si="40"/>
        <v>0</v>
      </c>
      <c r="M37" s="320">
        <f t="shared" si="50"/>
        <v>0</v>
      </c>
      <c r="N37" s="320">
        <v>480.9</v>
      </c>
      <c r="O37" s="320">
        <f t="shared" si="41"/>
        <v>0</v>
      </c>
      <c r="P37" s="320">
        <v>480.9</v>
      </c>
      <c r="Q37" s="321">
        <f t="shared" si="42"/>
        <v>-480.9</v>
      </c>
      <c r="R37" s="320">
        <f t="shared" si="51"/>
        <v>0</v>
      </c>
      <c r="S37" s="320"/>
      <c r="T37" s="320">
        <f t="shared" si="43"/>
        <v>0</v>
      </c>
      <c r="U37" s="320">
        <v>0</v>
      </c>
      <c r="V37" s="321">
        <f t="shared" si="44"/>
        <v>0</v>
      </c>
      <c r="W37" s="320">
        <f t="shared" si="52"/>
        <v>163</v>
      </c>
      <c r="X37" s="330">
        <f t="shared" si="53"/>
        <v>142.69999999999999</v>
      </c>
      <c r="Y37" s="320">
        <f t="shared" si="45"/>
        <v>142.69999999999999</v>
      </c>
      <c r="Z37" s="320">
        <v>142.69999999999999</v>
      </c>
      <c r="AA37" s="321">
        <f t="shared" si="46"/>
        <v>0</v>
      </c>
      <c r="AB37" s="320">
        <f t="shared" si="54"/>
        <v>0</v>
      </c>
      <c r="AC37" s="320"/>
      <c r="AD37" s="320">
        <f t="shared" si="47"/>
        <v>0</v>
      </c>
      <c r="AE37" s="320">
        <v>0</v>
      </c>
      <c r="AF37" s="321">
        <f t="shared" si="48"/>
        <v>0</v>
      </c>
      <c r="AG37" s="320"/>
      <c r="AH37" s="320"/>
      <c r="AI37" s="320"/>
      <c r="AJ37" s="320"/>
      <c r="AK37" s="323"/>
      <c r="AL37" s="320">
        <f t="shared" si="55"/>
        <v>1179</v>
      </c>
      <c r="AM37" s="320">
        <f t="shared" si="55"/>
        <v>1572.1000000000001</v>
      </c>
      <c r="AN37" s="323">
        <f t="shared" si="55"/>
        <v>1065.7</v>
      </c>
      <c r="AO37" s="323">
        <f t="shared" si="55"/>
        <v>1546.6000000000001</v>
      </c>
      <c r="AP37" s="54">
        <f t="shared" si="55"/>
        <v>-480.9</v>
      </c>
      <c r="AQ37" s="317"/>
      <c r="AS37" s="325">
        <f t="shared" si="56"/>
        <v>-25.5</v>
      </c>
      <c r="AT37" s="325">
        <f t="shared" si="57"/>
        <v>93</v>
      </c>
    </row>
    <row r="38" spans="1:46" s="316" customFormat="1" ht="30.75" customHeight="1" x14ac:dyDescent="0.25">
      <c r="A38" s="317">
        <v>1.8</v>
      </c>
      <c r="B38" s="318" t="s">
        <v>396</v>
      </c>
      <c r="C38" s="319">
        <v>957</v>
      </c>
      <c r="D38" s="320">
        <v>950.5</v>
      </c>
      <c r="E38" s="320">
        <f>+IF(D38&lt;C38,D38,C38)</f>
        <v>950.5</v>
      </c>
      <c r="F38" s="320">
        <v>950.5</v>
      </c>
      <c r="G38" s="321">
        <f>+E38-F38</f>
        <v>0</v>
      </c>
      <c r="H38" s="320"/>
      <c r="I38" s="320">
        <f t="shared" ref="I38" si="59">+K16</f>
        <v>0</v>
      </c>
      <c r="J38" s="320">
        <f t="shared" si="39"/>
        <v>0</v>
      </c>
      <c r="K38" s="320">
        <v>0</v>
      </c>
      <c r="L38" s="321">
        <f t="shared" si="40"/>
        <v>0</v>
      </c>
      <c r="M38" s="320">
        <f t="shared" si="50"/>
        <v>0</v>
      </c>
      <c r="N38" s="320"/>
      <c r="O38" s="320">
        <f t="shared" si="41"/>
        <v>0</v>
      </c>
      <c r="P38" s="320">
        <v>0</v>
      </c>
      <c r="Q38" s="321">
        <f t="shared" si="42"/>
        <v>0</v>
      </c>
      <c r="R38" s="320">
        <f t="shared" si="51"/>
        <v>0</v>
      </c>
      <c r="S38" s="320"/>
      <c r="T38" s="320">
        <f t="shared" si="43"/>
        <v>0</v>
      </c>
      <c r="U38" s="320">
        <v>0</v>
      </c>
      <c r="V38" s="321">
        <f t="shared" si="44"/>
        <v>0</v>
      </c>
      <c r="W38" s="320">
        <f t="shared" si="52"/>
        <v>0</v>
      </c>
      <c r="X38" s="320"/>
      <c r="Y38" s="320">
        <f t="shared" si="45"/>
        <v>0</v>
      </c>
      <c r="Z38" s="320">
        <v>0</v>
      </c>
      <c r="AA38" s="321">
        <f t="shared" si="46"/>
        <v>0</v>
      </c>
      <c r="AB38" s="320">
        <f t="shared" si="54"/>
        <v>0</v>
      </c>
      <c r="AC38" s="320"/>
      <c r="AD38" s="320">
        <f t="shared" si="47"/>
        <v>0</v>
      </c>
      <c r="AE38" s="320">
        <v>0</v>
      </c>
      <c r="AF38" s="321">
        <f t="shared" si="48"/>
        <v>0</v>
      </c>
      <c r="AG38" s="320"/>
      <c r="AH38" s="320"/>
      <c r="AI38" s="320"/>
      <c r="AJ38" s="320"/>
      <c r="AK38" s="323"/>
      <c r="AL38" s="320">
        <f t="shared" si="55"/>
        <v>957</v>
      </c>
      <c r="AM38" s="320">
        <f t="shared" si="55"/>
        <v>950.5</v>
      </c>
      <c r="AN38" s="323">
        <f t="shared" si="55"/>
        <v>950.5</v>
      </c>
      <c r="AO38" s="323">
        <f t="shared" si="55"/>
        <v>950.5</v>
      </c>
      <c r="AP38" s="54">
        <f t="shared" si="55"/>
        <v>0</v>
      </c>
      <c r="AQ38" s="317"/>
      <c r="AS38" s="325">
        <f t="shared" si="56"/>
        <v>6.5</v>
      </c>
      <c r="AT38" s="325">
        <f t="shared" si="57"/>
        <v>0</v>
      </c>
    </row>
    <row r="39" spans="1:46" s="316" customFormat="1" ht="30.75" customHeight="1" x14ac:dyDescent="0.25">
      <c r="A39" s="317">
        <v>1.8</v>
      </c>
      <c r="B39" s="326" t="s">
        <v>397</v>
      </c>
      <c r="C39" s="319"/>
      <c r="D39" s="320"/>
      <c r="E39" s="320">
        <f t="shared" si="49"/>
        <v>0</v>
      </c>
      <c r="F39" s="320"/>
      <c r="G39" s="321"/>
      <c r="H39" s="320">
        <v>244</v>
      </c>
      <c r="I39" s="320"/>
      <c r="J39" s="320">
        <f t="shared" si="39"/>
        <v>0</v>
      </c>
      <c r="K39" s="320">
        <v>0</v>
      </c>
      <c r="L39" s="321">
        <f t="shared" si="40"/>
        <v>0</v>
      </c>
      <c r="M39" s="320">
        <f t="shared" si="50"/>
        <v>0</v>
      </c>
      <c r="N39" s="320"/>
      <c r="O39" s="320">
        <f t="shared" si="41"/>
        <v>0</v>
      </c>
      <c r="P39" s="320">
        <v>0</v>
      </c>
      <c r="Q39" s="321">
        <f t="shared" si="42"/>
        <v>0</v>
      </c>
      <c r="R39" s="320">
        <f t="shared" si="51"/>
        <v>0</v>
      </c>
      <c r="S39" s="320"/>
      <c r="T39" s="320">
        <f t="shared" si="43"/>
        <v>0</v>
      </c>
      <c r="U39" s="320">
        <v>0</v>
      </c>
      <c r="V39" s="321">
        <f t="shared" si="44"/>
        <v>0</v>
      </c>
      <c r="W39" s="320">
        <f t="shared" si="52"/>
        <v>0</v>
      </c>
      <c r="X39" s="320"/>
      <c r="Y39" s="320">
        <f t="shared" si="45"/>
        <v>0</v>
      </c>
      <c r="Z39" s="320">
        <v>0</v>
      </c>
      <c r="AA39" s="321">
        <f t="shared" si="46"/>
        <v>0</v>
      </c>
      <c r="AB39" s="320">
        <f t="shared" si="54"/>
        <v>0</v>
      </c>
      <c r="AC39" s="320"/>
      <c r="AD39" s="320">
        <f t="shared" si="47"/>
        <v>0</v>
      </c>
      <c r="AE39" s="320">
        <v>0</v>
      </c>
      <c r="AF39" s="321">
        <f t="shared" si="48"/>
        <v>0</v>
      </c>
      <c r="AG39" s="320"/>
      <c r="AH39" s="320"/>
      <c r="AI39" s="320"/>
      <c r="AJ39" s="320"/>
      <c r="AK39" s="323"/>
      <c r="AL39" s="320">
        <f t="shared" si="55"/>
        <v>244</v>
      </c>
      <c r="AM39" s="320">
        <f t="shared" si="55"/>
        <v>0</v>
      </c>
      <c r="AN39" s="323">
        <f t="shared" si="55"/>
        <v>0</v>
      </c>
      <c r="AO39" s="323">
        <f t="shared" si="55"/>
        <v>0</v>
      </c>
      <c r="AP39" s="54">
        <f t="shared" si="55"/>
        <v>0</v>
      </c>
      <c r="AQ39" s="317"/>
      <c r="AS39" s="325">
        <f t="shared" si="56"/>
        <v>0</v>
      </c>
    </row>
    <row r="40" spans="1:46" s="316" customFormat="1" ht="15" x14ac:dyDescent="0.25">
      <c r="A40" s="475" t="s">
        <v>398</v>
      </c>
      <c r="B40" s="476"/>
      <c r="C40" s="327">
        <f t="shared" ref="C40:AP40" si="60">SUM(C31:C39)</f>
        <v>32092</v>
      </c>
      <c r="D40" s="327">
        <f t="shared" si="60"/>
        <v>31089.200000000001</v>
      </c>
      <c r="E40" s="327">
        <f t="shared" si="60"/>
        <v>30992.5</v>
      </c>
      <c r="F40" s="327">
        <f t="shared" si="60"/>
        <v>30992.5</v>
      </c>
      <c r="G40" s="327">
        <f t="shared" si="60"/>
        <v>0</v>
      </c>
      <c r="H40" s="327">
        <f t="shared" si="60"/>
        <v>14172</v>
      </c>
      <c r="I40" s="327">
        <f t="shared" si="60"/>
        <v>8179</v>
      </c>
      <c r="J40" s="327">
        <f t="shared" si="60"/>
        <v>8179</v>
      </c>
      <c r="K40" s="327">
        <f t="shared" si="60"/>
        <v>8179</v>
      </c>
      <c r="L40" s="327">
        <f t="shared" si="60"/>
        <v>0</v>
      </c>
      <c r="M40" s="327">
        <f t="shared" si="60"/>
        <v>0</v>
      </c>
      <c r="N40" s="327">
        <f t="shared" si="60"/>
        <v>15564.700000000003</v>
      </c>
      <c r="O40" s="327">
        <f t="shared" si="60"/>
        <v>0</v>
      </c>
      <c r="P40" s="327">
        <f t="shared" si="60"/>
        <v>15564.700000000003</v>
      </c>
      <c r="Q40" s="327">
        <f t="shared" si="60"/>
        <v>-15564.700000000003</v>
      </c>
      <c r="R40" s="327">
        <f t="shared" si="60"/>
        <v>25451</v>
      </c>
      <c r="S40" s="327">
        <f t="shared" si="60"/>
        <v>23620.9</v>
      </c>
      <c r="T40" s="327">
        <f t="shared" si="60"/>
        <v>23620.9</v>
      </c>
      <c r="U40" s="327">
        <f t="shared" si="60"/>
        <v>23620.9</v>
      </c>
      <c r="V40" s="327">
        <f t="shared" si="60"/>
        <v>0</v>
      </c>
      <c r="W40" s="327">
        <f t="shared" si="60"/>
        <v>20705</v>
      </c>
      <c r="X40" s="327">
        <f t="shared" si="60"/>
        <v>17589.000000000004</v>
      </c>
      <c r="Y40" s="327">
        <f t="shared" si="60"/>
        <v>17589.000000000004</v>
      </c>
      <c r="Z40" s="327">
        <f t="shared" si="60"/>
        <v>17589.000000000004</v>
      </c>
      <c r="AA40" s="327">
        <f t="shared" si="60"/>
        <v>0</v>
      </c>
      <c r="AB40" s="327">
        <f t="shared" si="60"/>
        <v>10338</v>
      </c>
      <c r="AC40" s="327">
        <f t="shared" si="60"/>
        <v>8955.2100000000009</v>
      </c>
      <c r="AD40" s="327">
        <f t="shared" si="60"/>
        <v>8873.7100000000009</v>
      </c>
      <c r="AE40" s="327">
        <f t="shared" si="60"/>
        <v>8873.7100000000009</v>
      </c>
      <c r="AF40" s="327">
        <f t="shared" si="60"/>
        <v>0</v>
      </c>
      <c r="AG40" s="327"/>
      <c r="AH40" s="327"/>
      <c r="AI40" s="327"/>
      <c r="AJ40" s="327"/>
      <c r="AK40" s="327"/>
      <c r="AL40" s="327">
        <f t="shared" si="60"/>
        <v>102758</v>
      </c>
      <c r="AM40" s="327">
        <f t="shared" si="60"/>
        <v>104998.01000000001</v>
      </c>
      <c r="AN40" s="327">
        <f t="shared" si="60"/>
        <v>89255.110000000015</v>
      </c>
      <c r="AO40" s="327">
        <f t="shared" si="60"/>
        <v>104819.81000000001</v>
      </c>
      <c r="AP40" s="54">
        <f t="shared" si="60"/>
        <v>-15564.700000000003</v>
      </c>
      <c r="AQ40" s="327">
        <f>SUM(AQ32:AQ39)</f>
        <v>0</v>
      </c>
    </row>
    <row r="41" spans="1:46" s="316" customFormat="1" ht="27" customHeight="1" x14ac:dyDescent="0.25">
      <c r="A41" s="333"/>
      <c r="B41" s="313" t="s">
        <v>401</v>
      </c>
      <c r="C41" s="327"/>
      <c r="D41" s="327"/>
      <c r="E41" s="327"/>
      <c r="F41" s="327"/>
      <c r="G41" s="321"/>
      <c r="H41" s="327"/>
      <c r="I41" s="327"/>
      <c r="J41" s="327"/>
      <c r="K41" s="327"/>
      <c r="L41" s="321"/>
      <c r="M41" s="327"/>
      <c r="N41" s="327"/>
      <c r="O41" s="327"/>
      <c r="P41" s="327"/>
      <c r="Q41" s="321"/>
      <c r="R41" s="327"/>
      <c r="S41" s="327"/>
      <c r="T41" s="327"/>
      <c r="U41" s="327"/>
      <c r="V41" s="321"/>
      <c r="W41" s="327"/>
      <c r="X41" s="54"/>
      <c r="Y41" s="54"/>
      <c r="Z41" s="54"/>
      <c r="AA41" s="321"/>
      <c r="AB41" s="327"/>
      <c r="AC41" s="54"/>
      <c r="AD41" s="54"/>
      <c r="AE41" s="54"/>
      <c r="AF41" s="321"/>
      <c r="AG41" s="327"/>
      <c r="AH41" s="54"/>
      <c r="AI41" s="54"/>
      <c r="AJ41" s="54"/>
      <c r="AK41" s="321"/>
      <c r="AL41" s="327"/>
      <c r="AM41" s="327"/>
      <c r="AN41" s="321"/>
      <c r="AO41" s="321"/>
      <c r="AP41" s="54"/>
      <c r="AQ41" s="328"/>
    </row>
    <row r="42" spans="1:46" s="316" customFormat="1" ht="18.75" customHeight="1" x14ac:dyDescent="0.25">
      <c r="A42" s="317">
        <v>1.1000000000000001</v>
      </c>
      <c r="B42" s="318" t="s">
        <v>389</v>
      </c>
      <c r="C42" s="319">
        <v>20743</v>
      </c>
      <c r="D42" s="320">
        <v>0</v>
      </c>
      <c r="E42" s="320">
        <f>+IF(D42&lt;C42,D42,C42)</f>
        <v>0</v>
      </c>
      <c r="F42" s="320"/>
      <c r="G42" s="321">
        <f>+E42-F42</f>
        <v>0</v>
      </c>
      <c r="H42" s="320">
        <v>9362</v>
      </c>
      <c r="I42" s="320"/>
      <c r="J42" s="320">
        <f t="shared" ref="J42:J50" si="61">+IF(I42&lt;H42,I42,H42)</f>
        <v>0</v>
      </c>
      <c r="K42" s="320"/>
      <c r="L42" s="321">
        <f t="shared" ref="L42:L50" si="62">+J42-K42</f>
        <v>0</v>
      </c>
      <c r="M42" s="320">
        <f>+M20</f>
        <v>0</v>
      </c>
      <c r="N42" s="322">
        <v>7340.0000000000027</v>
      </c>
      <c r="O42" s="320">
        <f t="shared" ref="O42:O50" si="63">+IF(N42&lt;M42,N42,M42)</f>
        <v>0</v>
      </c>
      <c r="P42" s="320">
        <v>7340.0000000000027</v>
      </c>
      <c r="Q42" s="321">
        <f t="shared" ref="Q42:Q50" si="64">+O42-P42</f>
        <v>-7340.0000000000027</v>
      </c>
      <c r="R42" s="320">
        <f>+R20</f>
        <v>23136</v>
      </c>
      <c r="S42" s="320"/>
      <c r="T42" s="320">
        <f t="shared" ref="T42:T50" si="65">+IF(S42&lt;R42,S42,R42)</f>
        <v>0</v>
      </c>
      <c r="U42" s="320">
        <v>0</v>
      </c>
      <c r="V42" s="321">
        <f t="shared" ref="V42:V50" si="66">+T42-U42</f>
        <v>0</v>
      </c>
      <c r="W42" s="320">
        <f>+W20</f>
        <v>17139</v>
      </c>
      <c r="X42" s="330">
        <f>+Y31</f>
        <v>14043.300000000005</v>
      </c>
      <c r="Y42" s="320">
        <f t="shared" ref="Y42:Y50" si="67">+IF(X42&lt;W42,X42,W42)</f>
        <v>14043.300000000005</v>
      </c>
      <c r="Z42" s="320">
        <v>14043.300000000005</v>
      </c>
      <c r="AA42" s="321">
        <f t="shared" ref="AA42:AA50" si="68">+Y42-Z42</f>
        <v>0</v>
      </c>
      <c r="AB42" s="320">
        <f>+AB20</f>
        <v>7371</v>
      </c>
      <c r="AC42" s="330"/>
      <c r="AD42" s="320">
        <f t="shared" ref="AD42:AD50" si="69">+IF(AC42&lt;AB42,AC42,AB42)</f>
        <v>0</v>
      </c>
      <c r="AE42" s="320">
        <v>0</v>
      </c>
      <c r="AF42" s="321">
        <f t="shared" ref="AF42:AF50" si="70">+AD42-AE42</f>
        <v>0</v>
      </c>
      <c r="AG42" s="320"/>
      <c r="AH42" s="330"/>
      <c r="AI42" s="320"/>
      <c r="AJ42" s="320"/>
      <c r="AK42" s="323"/>
      <c r="AL42" s="320">
        <f>+C42+H42+M42+R42+W42+AB42+AG42</f>
        <v>77751</v>
      </c>
      <c r="AM42" s="320">
        <f>+D42+I42+N42+S42+X42+AC42+AH42</f>
        <v>21383.300000000007</v>
      </c>
      <c r="AN42" s="323">
        <f>+E42+J42+O42+T42+Y42+AD42+AI42</f>
        <v>14043.300000000005</v>
      </c>
      <c r="AO42" s="323">
        <f>+F42+K42+P42+U42+Z42+AE42+AJ42</f>
        <v>21383.300000000007</v>
      </c>
      <c r="AP42" s="54">
        <f>+G42+L42+Q42+V42+AA42+AF42+AK42</f>
        <v>-7340.0000000000027</v>
      </c>
      <c r="AQ42" s="317"/>
      <c r="AS42" s="325">
        <f>+C42-D42</f>
        <v>20743</v>
      </c>
      <c r="AT42" s="325">
        <f>+H42-I42</f>
        <v>9362</v>
      </c>
    </row>
    <row r="43" spans="1:46" s="316" customFormat="1" ht="18.75" customHeight="1" x14ac:dyDescent="0.25">
      <c r="A43" s="317">
        <v>1.2</v>
      </c>
      <c r="B43" s="318" t="s">
        <v>390</v>
      </c>
      <c r="C43" s="319">
        <v>2874</v>
      </c>
      <c r="D43" s="320">
        <v>0</v>
      </c>
      <c r="E43" s="320">
        <f t="shared" ref="E43:E44" si="71">+IF(D43&lt;C43,D43,C43)</f>
        <v>0</v>
      </c>
      <c r="F43" s="320"/>
      <c r="G43" s="321">
        <f>+E43-F43</f>
        <v>0</v>
      </c>
      <c r="H43" s="320">
        <v>1638</v>
      </c>
      <c r="I43" s="320"/>
      <c r="J43" s="320">
        <f t="shared" si="61"/>
        <v>0</v>
      </c>
      <c r="K43" s="320"/>
      <c r="L43" s="321">
        <f t="shared" si="62"/>
        <v>0</v>
      </c>
      <c r="M43" s="320">
        <f t="shared" ref="M43:M50" si="72">+M21</f>
        <v>0</v>
      </c>
      <c r="N43" s="322">
        <v>2013.9000000000003</v>
      </c>
      <c r="O43" s="320">
        <f t="shared" si="63"/>
        <v>0</v>
      </c>
      <c r="P43" s="320">
        <v>2013.9000000000003</v>
      </c>
      <c r="Q43" s="321">
        <f t="shared" si="64"/>
        <v>-2013.9000000000003</v>
      </c>
      <c r="R43" s="320">
        <f t="shared" ref="R43:R50" si="73">+R21</f>
        <v>198</v>
      </c>
      <c r="S43" s="320"/>
      <c r="T43" s="320">
        <f t="shared" si="65"/>
        <v>0</v>
      </c>
      <c r="U43" s="320">
        <v>0</v>
      </c>
      <c r="V43" s="321">
        <f t="shared" si="66"/>
        <v>0</v>
      </c>
      <c r="W43" s="320">
        <f t="shared" ref="W43:W50" si="74">+W21</f>
        <v>813</v>
      </c>
      <c r="X43" s="330">
        <f t="shared" ref="X43:X48" si="75">+Y32</f>
        <v>813</v>
      </c>
      <c r="Y43" s="320">
        <f t="shared" si="67"/>
        <v>813</v>
      </c>
      <c r="Z43" s="320">
        <v>813</v>
      </c>
      <c r="AA43" s="321">
        <f t="shared" si="68"/>
        <v>0</v>
      </c>
      <c r="AB43" s="320">
        <f t="shared" ref="AB43:AB50" si="76">+AB21</f>
        <v>2841</v>
      </c>
      <c r="AC43" s="320"/>
      <c r="AD43" s="320">
        <f t="shared" si="69"/>
        <v>0</v>
      </c>
      <c r="AE43" s="320">
        <v>0</v>
      </c>
      <c r="AF43" s="321">
        <f t="shared" si="70"/>
        <v>0</v>
      </c>
      <c r="AG43" s="320"/>
      <c r="AH43" s="320"/>
      <c r="AI43" s="320"/>
      <c r="AJ43" s="320"/>
      <c r="AK43" s="323"/>
      <c r="AL43" s="320">
        <f t="shared" ref="AL43:AP50" si="77">+C43+H43+M43+R43+W43+AB43+AG43</f>
        <v>8364</v>
      </c>
      <c r="AM43" s="320">
        <f t="shared" si="77"/>
        <v>2826.9000000000005</v>
      </c>
      <c r="AN43" s="323">
        <f t="shared" si="77"/>
        <v>813</v>
      </c>
      <c r="AO43" s="323">
        <f t="shared" si="77"/>
        <v>2826.9000000000005</v>
      </c>
      <c r="AP43" s="54">
        <f t="shared" si="77"/>
        <v>-2013.9000000000003</v>
      </c>
      <c r="AQ43" s="317"/>
      <c r="AS43" s="325">
        <f t="shared" ref="AS43:AS50" si="78">+C43-D43</f>
        <v>2874</v>
      </c>
      <c r="AT43" s="325">
        <f t="shared" ref="AT43:AT49" si="79">+H43-I43</f>
        <v>1638</v>
      </c>
    </row>
    <row r="44" spans="1:46" s="316" customFormat="1" ht="18.75" customHeight="1" x14ac:dyDescent="0.25">
      <c r="A44" s="317">
        <v>1.3</v>
      </c>
      <c r="B44" s="318" t="s">
        <v>391</v>
      </c>
      <c r="C44" s="319">
        <v>2439</v>
      </c>
      <c r="D44" s="320">
        <v>0</v>
      </c>
      <c r="E44" s="320">
        <f t="shared" si="71"/>
        <v>0</v>
      </c>
      <c r="F44" s="320"/>
      <c r="G44" s="321">
        <f>+E44-F44</f>
        <v>0</v>
      </c>
      <c r="H44" s="320">
        <v>933</v>
      </c>
      <c r="I44" s="320"/>
      <c r="J44" s="320">
        <f t="shared" si="61"/>
        <v>0</v>
      </c>
      <c r="K44" s="320"/>
      <c r="L44" s="321">
        <f t="shared" si="62"/>
        <v>0</v>
      </c>
      <c r="M44" s="320">
        <f t="shared" si="72"/>
        <v>0</v>
      </c>
      <c r="N44" s="322">
        <v>1931</v>
      </c>
      <c r="O44" s="320">
        <f t="shared" si="63"/>
        <v>0</v>
      </c>
      <c r="P44" s="320">
        <v>1931</v>
      </c>
      <c r="Q44" s="321">
        <f t="shared" si="64"/>
        <v>-1931</v>
      </c>
      <c r="R44" s="320">
        <f t="shared" si="73"/>
        <v>1057</v>
      </c>
      <c r="S44" s="320"/>
      <c r="T44" s="320">
        <f t="shared" si="65"/>
        <v>0</v>
      </c>
      <c r="U44" s="320">
        <v>0</v>
      </c>
      <c r="V44" s="321">
        <f t="shared" si="66"/>
        <v>0</v>
      </c>
      <c r="W44" s="320">
        <f t="shared" si="74"/>
        <v>1002</v>
      </c>
      <c r="X44" s="330">
        <f t="shared" si="75"/>
        <v>1002</v>
      </c>
      <c r="Y44" s="320">
        <f t="shared" si="67"/>
        <v>1002</v>
      </c>
      <c r="Z44" s="320">
        <v>1002</v>
      </c>
      <c r="AA44" s="321">
        <f t="shared" si="68"/>
        <v>0</v>
      </c>
      <c r="AB44" s="320">
        <f t="shared" si="76"/>
        <v>21</v>
      </c>
      <c r="AC44" s="320"/>
      <c r="AD44" s="320">
        <f t="shared" si="69"/>
        <v>0</v>
      </c>
      <c r="AE44" s="320">
        <v>0</v>
      </c>
      <c r="AF44" s="321">
        <f t="shared" si="70"/>
        <v>0</v>
      </c>
      <c r="AG44" s="320"/>
      <c r="AH44" s="320"/>
      <c r="AI44" s="320"/>
      <c r="AJ44" s="320"/>
      <c r="AK44" s="323"/>
      <c r="AL44" s="320">
        <f t="shared" si="77"/>
        <v>5452</v>
      </c>
      <c r="AM44" s="320">
        <f t="shared" si="77"/>
        <v>2933</v>
      </c>
      <c r="AN44" s="323">
        <f t="shared" si="77"/>
        <v>1002</v>
      </c>
      <c r="AO44" s="323">
        <f t="shared" si="77"/>
        <v>2933</v>
      </c>
      <c r="AP44" s="54">
        <f t="shared" si="77"/>
        <v>-1931</v>
      </c>
      <c r="AQ44" s="317"/>
      <c r="AS44" s="325">
        <f t="shared" si="78"/>
        <v>2439</v>
      </c>
      <c r="AT44" s="325">
        <f t="shared" si="79"/>
        <v>933</v>
      </c>
    </row>
    <row r="45" spans="1:46" s="316" customFormat="1" ht="18.75" customHeight="1" x14ac:dyDescent="0.25">
      <c r="A45" s="317">
        <v>1.4</v>
      </c>
      <c r="B45" s="318" t="s">
        <v>392</v>
      </c>
      <c r="C45" s="319">
        <v>3654</v>
      </c>
      <c r="D45" s="320">
        <v>0</v>
      </c>
      <c r="E45" s="320">
        <f>+IF(D45&lt;C45,D45,C45)</f>
        <v>0</v>
      </c>
      <c r="F45" s="320"/>
      <c r="G45" s="321">
        <f>+E45-F45</f>
        <v>0</v>
      </c>
      <c r="H45" s="320">
        <v>692</v>
      </c>
      <c r="I45" s="320"/>
      <c r="J45" s="320">
        <f t="shared" si="61"/>
        <v>0</v>
      </c>
      <c r="K45" s="320"/>
      <c r="L45" s="321">
        <f t="shared" si="62"/>
        <v>0</v>
      </c>
      <c r="M45" s="320">
        <f t="shared" si="72"/>
        <v>0</v>
      </c>
      <c r="N45" s="322">
        <v>1783</v>
      </c>
      <c r="O45" s="320">
        <f t="shared" si="63"/>
        <v>0</v>
      </c>
      <c r="P45" s="320">
        <v>1783</v>
      </c>
      <c r="Q45" s="321">
        <f t="shared" si="64"/>
        <v>-1783</v>
      </c>
      <c r="R45" s="320">
        <f t="shared" si="73"/>
        <v>691</v>
      </c>
      <c r="S45" s="320"/>
      <c r="T45" s="320">
        <f t="shared" si="65"/>
        <v>0</v>
      </c>
      <c r="U45" s="320">
        <v>0</v>
      </c>
      <c r="V45" s="321">
        <f t="shared" si="66"/>
        <v>0</v>
      </c>
      <c r="W45" s="320">
        <f t="shared" si="74"/>
        <v>483</v>
      </c>
      <c r="X45" s="330">
        <f t="shared" si="75"/>
        <v>483</v>
      </c>
      <c r="Y45" s="320">
        <f t="shared" si="67"/>
        <v>483</v>
      </c>
      <c r="Z45" s="320">
        <v>483</v>
      </c>
      <c r="AA45" s="321">
        <f t="shared" si="68"/>
        <v>0</v>
      </c>
      <c r="AB45" s="320">
        <f t="shared" si="76"/>
        <v>63</v>
      </c>
      <c r="AC45" s="320"/>
      <c r="AD45" s="320">
        <f t="shared" si="69"/>
        <v>0</v>
      </c>
      <c r="AE45" s="320">
        <v>0</v>
      </c>
      <c r="AF45" s="321">
        <f t="shared" si="70"/>
        <v>0</v>
      </c>
      <c r="AG45" s="320"/>
      <c r="AH45" s="320"/>
      <c r="AI45" s="320"/>
      <c r="AJ45" s="320"/>
      <c r="AK45" s="323"/>
      <c r="AL45" s="320">
        <f t="shared" si="77"/>
        <v>5583</v>
      </c>
      <c r="AM45" s="320">
        <f t="shared" si="77"/>
        <v>2266</v>
      </c>
      <c r="AN45" s="323">
        <f t="shared" si="77"/>
        <v>483</v>
      </c>
      <c r="AO45" s="323">
        <f t="shared" si="77"/>
        <v>2266</v>
      </c>
      <c r="AP45" s="54">
        <f t="shared" si="77"/>
        <v>-1783</v>
      </c>
      <c r="AQ45" s="317"/>
      <c r="AS45" s="325">
        <f t="shared" si="78"/>
        <v>3654</v>
      </c>
      <c r="AT45" s="325">
        <f t="shared" si="79"/>
        <v>692</v>
      </c>
    </row>
    <row r="46" spans="1:46" s="316" customFormat="1" ht="18.75" customHeight="1" x14ac:dyDescent="0.25">
      <c r="A46" s="317">
        <v>1.5</v>
      </c>
      <c r="B46" s="318" t="s">
        <v>393</v>
      </c>
      <c r="C46" s="319">
        <v>0</v>
      </c>
      <c r="D46" s="320">
        <v>0</v>
      </c>
      <c r="E46" s="320">
        <f t="shared" ref="E46:E48" si="80">+IF(D46&lt;C46,D46,C46)</f>
        <v>0</v>
      </c>
      <c r="F46" s="320"/>
      <c r="G46" s="321">
        <f t="shared" ref="G46" si="81">+E46-F46</f>
        <v>0</v>
      </c>
      <c r="H46" s="320">
        <v>605</v>
      </c>
      <c r="I46" s="320"/>
      <c r="J46" s="320">
        <f t="shared" si="61"/>
        <v>0</v>
      </c>
      <c r="K46" s="320"/>
      <c r="L46" s="321">
        <f t="shared" si="62"/>
        <v>0</v>
      </c>
      <c r="M46" s="320">
        <f t="shared" si="72"/>
        <v>0</v>
      </c>
      <c r="N46" s="322">
        <v>1261.3</v>
      </c>
      <c r="O46" s="320">
        <f t="shared" si="63"/>
        <v>0</v>
      </c>
      <c r="P46" s="320">
        <v>1261.3</v>
      </c>
      <c r="Q46" s="321">
        <f t="shared" si="64"/>
        <v>-1261.3</v>
      </c>
      <c r="R46" s="320">
        <f t="shared" si="73"/>
        <v>0</v>
      </c>
      <c r="S46" s="320"/>
      <c r="T46" s="320">
        <f t="shared" si="65"/>
        <v>0</v>
      </c>
      <c r="U46" s="320">
        <v>0</v>
      </c>
      <c r="V46" s="321">
        <f t="shared" si="66"/>
        <v>0</v>
      </c>
      <c r="W46" s="320">
        <f t="shared" si="74"/>
        <v>539</v>
      </c>
      <c r="X46" s="330">
        <f t="shared" si="75"/>
        <v>539</v>
      </c>
      <c r="Y46" s="320">
        <f t="shared" si="67"/>
        <v>539</v>
      </c>
      <c r="Z46" s="320">
        <v>539</v>
      </c>
      <c r="AA46" s="321">
        <f t="shared" si="68"/>
        <v>0</v>
      </c>
      <c r="AB46" s="320">
        <f t="shared" si="76"/>
        <v>42</v>
      </c>
      <c r="AC46" s="320"/>
      <c r="AD46" s="320">
        <f t="shared" si="69"/>
        <v>0</v>
      </c>
      <c r="AE46" s="320">
        <v>0</v>
      </c>
      <c r="AF46" s="321">
        <f t="shared" si="70"/>
        <v>0</v>
      </c>
      <c r="AG46" s="320"/>
      <c r="AH46" s="320"/>
      <c r="AI46" s="320"/>
      <c r="AJ46" s="320"/>
      <c r="AK46" s="323"/>
      <c r="AL46" s="320">
        <f t="shared" si="77"/>
        <v>1186</v>
      </c>
      <c r="AM46" s="320">
        <f t="shared" si="77"/>
        <v>1800.3</v>
      </c>
      <c r="AN46" s="323">
        <f t="shared" si="77"/>
        <v>539</v>
      </c>
      <c r="AO46" s="323">
        <f t="shared" si="77"/>
        <v>1800.3</v>
      </c>
      <c r="AP46" s="54">
        <f t="shared" si="77"/>
        <v>-1261.3</v>
      </c>
      <c r="AQ46" s="317"/>
      <c r="AS46" s="325">
        <f t="shared" si="78"/>
        <v>0</v>
      </c>
      <c r="AT46" s="325">
        <f t="shared" si="79"/>
        <v>605</v>
      </c>
    </row>
    <row r="47" spans="1:46" s="316" customFormat="1" ht="18.75" customHeight="1" x14ac:dyDescent="0.25">
      <c r="A47" s="317">
        <v>1.6</v>
      </c>
      <c r="B47" s="318" t="s">
        <v>394</v>
      </c>
      <c r="C47" s="319">
        <v>695</v>
      </c>
      <c r="D47" s="320">
        <v>0</v>
      </c>
      <c r="E47" s="320">
        <f t="shared" si="80"/>
        <v>0</v>
      </c>
      <c r="F47" s="320"/>
      <c r="G47" s="321">
        <f>+E47-F47</f>
        <v>0</v>
      </c>
      <c r="H47" s="320">
        <v>412</v>
      </c>
      <c r="I47" s="320"/>
      <c r="J47" s="320">
        <f t="shared" si="61"/>
        <v>0</v>
      </c>
      <c r="K47" s="320"/>
      <c r="L47" s="321">
        <f t="shared" si="62"/>
        <v>0</v>
      </c>
      <c r="M47" s="320">
        <f t="shared" si="72"/>
        <v>0</v>
      </c>
      <c r="N47" s="320">
        <v>754.6</v>
      </c>
      <c r="O47" s="320">
        <f t="shared" si="63"/>
        <v>0</v>
      </c>
      <c r="P47" s="320">
        <v>754.6</v>
      </c>
      <c r="Q47" s="321">
        <f t="shared" si="64"/>
        <v>-754.6</v>
      </c>
      <c r="R47" s="320">
        <f t="shared" si="73"/>
        <v>369</v>
      </c>
      <c r="S47" s="320"/>
      <c r="T47" s="320">
        <f t="shared" si="65"/>
        <v>0</v>
      </c>
      <c r="U47" s="320">
        <v>0</v>
      </c>
      <c r="V47" s="321">
        <f t="shared" si="66"/>
        <v>0</v>
      </c>
      <c r="W47" s="320">
        <f t="shared" si="74"/>
        <v>566</v>
      </c>
      <c r="X47" s="330">
        <f t="shared" si="75"/>
        <v>566</v>
      </c>
      <c r="Y47" s="320">
        <f t="shared" si="67"/>
        <v>566</v>
      </c>
      <c r="Z47" s="320">
        <v>566</v>
      </c>
      <c r="AA47" s="321">
        <f t="shared" si="68"/>
        <v>0</v>
      </c>
      <c r="AB47" s="320">
        <f t="shared" si="76"/>
        <v>0</v>
      </c>
      <c r="AC47" s="320"/>
      <c r="AD47" s="320">
        <f t="shared" si="69"/>
        <v>0</v>
      </c>
      <c r="AE47" s="320">
        <v>0</v>
      </c>
      <c r="AF47" s="321">
        <f t="shared" si="70"/>
        <v>0</v>
      </c>
      <c r="AG47" s="320"/>
      <c r="AH47" s="320"/>
      <c r="AI47" s="320"/>
      <c r="AJ47" s="320"/>
      <c r="AK47" s="323"/>
      <c r="AL47" s="320">
        <f t="shared" si="77"/>
        <v>2042</v>
      </c>
      <c r="AM47" s="320">
        <f t="shared" si="77"/>
        <v>1320.6</v>
      </c>
      <c r="AN47" s="323">
        <f t="shared" si="77"/>
        <v>566</v>
      </c>
      <c r="AO47" s="323">
        <f t="shared" si="77"/>
        <v>1320.6</v>
      </c>
      <c r="AP47" s="54">
        <f t="shared" si="77"/>
        <v>-754.6</v>
      </c>
      <c r="AQ47" s="317"/>
      <c r="AS47" s="325">
        <f t="shared" si="78"/>
        <v>695</v>
      </c>
      <c r="AT47" s="325">
        <f t="shared" si="79"/>
        <v>412</v>
      </c>
    </row>
    <row r="48" spans="1:46" s="316" customFormat="1" ht="18.75" customHeight="1" x14ac:dyDescent="0.25">
      <c r="A48" s="317">
        <v>1.7</v>
      </c>
      <c r="B48" s="318" t="s">
        <v>395</v>
      </c>
      <c r="C48" s="319">
        <v>730</v>
      </c>
      <c r="D48" s="320">
        <v>0</v>
      </c>
      <c r="E48" s="320">
        <f t="shared" si="80"/>
        <v>0</v>
      </c>
      <c r="F48" s="320"/>
      <c r="G48" s="321">
        <f>+E48-F48</f>
        <v>0</v>
      </c>
      <c r="H48" s="320">
        <v>286</v>
      </c>
      <c r="I48" s="320"/>
      <c r="J48" s="320">
        <f t="shared" si="61"/>
        <v>0</v>
      </c>
      <c r="K48" s="320"/>
      <c r="L48" s="321">
        <f t="shared" si="62"/>
        <v>0</v>
      </c>
      <c r="M48" s="320">
        <f t="shared" si="72"/>
        <v>0</v>
      </c>
      <c r="N48" s="320">
        <v>480.9</v>
      </c>
      <c r="O48" s="320">
        <f t="shared" si="63"/>
        <v>0</v>
      </c>
      <c r="P48" s="320">
        <v>480.9</v>
      </c>
      <c r="Q48" s="321">
        <f t="shared" si="64"/>
        <v>-480.9</v>
      </c>
      <c r="R48" s="320">
        <f t="shared" si="73"/>
        <v>0</v>
      </c>
      <c r="S48" s="320"/>
      <c r="T48" s="320">
        <f t="shared" si="65"/>
        <v>0</v>
      </c>
      <c r="U48" s="320">
        <v>0</v>
      </c>
      <c r="V48" s="321">
        <f t="shared" si="66"/>
        <v>0</v>
      </c>
      <c r="W48" s="320">
        <f t="shared" si="74"/>
        <v>163</v>
      </c>
      <c r="X48" s="330">
        <f t="shared" si="75"/>
        <v>142.69999999999999</v>
      </c>
      <c r="Y48" s="320">
        <f t="shared" si="67"/>
        <v>142.69999999999999</v>
      </c>
      <c r="Z48" s="320">
        <v>142.69999999999999</v>
      </c>
      <c r="AA48" s="321">
        <f t="shared" si="68"/>
        <v>0</v>
      </c>
      <c r="AB48" s="320">
        <f t="shared" si="76"/>
        <v>0</v>
      </c>
      <c r="AC48" s="320"/>
      <c r="AD48" s="320">
        <f t="shared" si="69"/>
        <v>0</v>
      </c>
      <c r="AE48" s="320">
        <v>0</v>
      </c>
      <c r="AF48" s="321">
        <f t="shared" si="70"/>
        <v>0</v>
      </c>
      <c r="AG48" s="320"/>
      <c r="AH48" s="320"/>
      <c r="AI48" s="320"/>
      <c r="AJ48" s="320"/>
      <c r="AK48" s="323"/>
      <c r="AL48" s="320">
        <f t="shared" si="77"/>
        <v>1179</v>
      </c>
      <c r="AM48" s="320">
        <f t="shared" si="77"/>
        <v>623.59999999999991</v>
      </c>
      <c r="AN48" s="323">
        <f t="shared" si="77"/>
        <v>142.69999999999999</v>
      </c>
      <c r="AO48" s="323">
        <f t="shared" si="77"/>
        <v>623.59999999999991</v>
      </c>
      <c r="AP48" s="54">
        <f t="shared" si="77"/>
        <v>-480.9</v>
      </c>
      <c r="AQ48" s="317"/>
      <c r="AS48" s="325">
        <f t="shared" si="78"/>
        <v>730</v>
      </c>
      <c r="AT48" s="325">
        <f t="shared" si="79"/>
        <v>286</v>
      </c>
    </row>
    <row r="49" spans="1:46" s="316" customFormat="1" ht="18.75" customHeight="1" x14ac:dyDescent="0.25">
      <c r="A49" s="317">
        <v>1.8</v>
      </c>
      <c r="B49" s="318" t="s">
        <v>396</v>
      </c>
      <c r="C49" s="319">
        <v>957</v>
      </c>
      <c r="D49" s="320">
        <v>0</v>
      </c>
      <c r="E49" s="320">
        <f>+IF(D49&lt;C49,D49,C49)</f>
        <v>0</v>
      </c>
      <c r="F49" s="320"/>
      <c r="G49" s="321">
        <f>+E49-F49</f>
        <v>0</v>
      </c>
      <c r="H49" s="320"/>
      <c r="I49" s="320"/>
      <c r="J49" s="320">
        <f t="shared" si="61"/>
        <v>0</v>
      </c>
      <c r="K49" s="320"/>
      <c r="L49" s="321">
        <f t="shared" si="62"/>
        <v>0</v>
      </c>
      <c r="M49" s="320">
        <f t="shared" si="72"/>
        <v>0</v>
      </c>
      <c r="N49" s="320"/>
      <c r="O49" s="320">
        <f t="shared" si="63"/>
        <v>0</v>
      </c>
      <c r="P49" s="320">
        <v>0</v>
      </c>
      <c r="Q49" s="321">
        <f t="shared" si="64"/>
        <v>0</v>
      </c>
      <c r="R49" s="320">
        <f t="shared" si="73"/>
        <v>0</v>
      </c>
      <c r="S49" s="320"/>
      <c r="T49" s="320">
        <f t="shared" si="65"/>
        <v>0</v>
      </c>
      <c r="U49" s="320">
        <v>0</v>
      </c>
      <c r="V49" s="321">
        <f t="shared" si="66"/>
        <v>0</v>
      </c>
      <c r="W49" s="320">
        <f t="shared" si="74"/>
        <v>0</v>
      </c>
      <c r="X49" s="320"/>
      <c r="Y49" s="320">
        <f t="shared" si="67"/>
        <v>0</v>
      </c>
      <c r="Z49" s="320">
        <v>0</v>
      </c>
      <c r="AA49" s="321">
        <f t="shared" si="68"/>
        <v>0</v>
      </c>
      <c r="AB49" s="320">
        <f t="shared" si="76"/>
        <v>0</v>
      </c>
      <c r="AC49" s="320"/>
      <c r="AD49" s="320">
        <f t="shared" si="69"/>
        <v>0</v>
      </c>
      <c r="AE49" s="320">
        <v>0</v>
      </c>
      <c r="AF49" s="321">
        <f t="shared" si="70"/>
        <v>0</v>
      </c>
      <c r="AG49" s="320"/>
      <c r="AH49" s="320"/>
      <c r="AI49" s="320"/>
      <c r="AJ49" s="320"/>
      <c r="AK49" s="323"/>
      <c r="AL49" s="320">
        <f t="shared" si="77"/>
        <v>957</v>
      </c>
      <c r="AM49" s="320">
        <f t="shared" si="77"/>
        <v>0</v>
      </c>
      <c r="AN49" s="323">
        <f t="shared" si="77"/>
        <v>0</v>
      </c>
      <c r="AO49" s="323">
        <f t="shared" si="77"/>
        <v>0</v>
      </c>
      <c r="AP49" s="54">
        <f t="shared" si="77"/>
        <v>0</v>
      </c>
      <c r="AQ49" s="317"/>
      <c r="AS49" s="325">
        <f t="shared" si="78"/>
        <v>957</v>
      </c>
      <c r="AT49" s="325">
        <f t="shared" si="79"/>
        <v>0</v>
      </c>
    </row>
    <row r="50" spans="1:46" s="316" customFormat="1" ht="18.75" customHeight="1" x14ac:dyDescent="0.25">
      <c r="A50" s="317">
        <v>1.8</v>
      </c>
      <c r="B50" s="326" t="s">
        <v>397</v>
      </c>
      <c r="C50" s="319"/>
      <c r="D50" s="320"/>
      <c r="E50" s="320">
        <f t="shared" ref="E50" si="82">+IF(D50&lt;C50,D50,C50)</f>
        <v>0</v>
      </c>
      <c r="F50" s="320"/>
      <c r="G50" s="321"/>
      <c r="H50" s="320">
        <v>244</v>
      </c>
      <c r="I50" s="320"/>
      <c r="J50" s="320">
        <f t="shared" si="61"/>
        <v>0</v>
      </c>
      <c r="K50" s="320"/>
      <c r="L50" s="321">
        <f t="shared" si="62"/>
        <v>0</v>
      </c>
      <c r="M50" s="320">
        <f t="shared" si="72"/>
        <v>0</v>
      </c>
      <c r="N50" s="320"/>
      <c r="O50" s="320">
        <f t="shared" si="63"/>
        <v>0</v>
      </c>
      <c r="P50" s="320">
        <v>0</v>
      </c>
      <c r="Q50" s="321">
        <f t="shared" si="64"/>
        <v>0</v>
      </c>
      <c r="R50" s="320">
        <f t="shared" si="73"/>
        <v>0</v>
      </c>
      <c r="S50" s="320"/>
      <c r="T50" s="320">
        <f t="shared" si="65"/>
        <v>0</v>
      </c>
      <c r="U50" s="320">
        <v>0</v>
      </c>
      <c r="V50" s="321">
        <f t="shared" si="66"/>
        <v>0</v>
      </c>
      <c r="W50" s="320">
        <f t="shared" si="74"/>
        <v>0</v>
      </c>
      <c r="X50" s="320"/>
      <c r="Y50" s="320">
        <f t="shared" si="67"/>
        <v>0</v>
      </c>
      <c r="Z50" s="320">
        <v>0</v>
      </c>
      <c r="AA50" s="321">
        <f t="shared" si="68"/>
        <v>0</v>
      </c>
      <c r="AB50" s="320">
        <f t="shared" si="76"/>
        <v>0</v>
      </c>
      <c r="AC50" s="320"/>
      <c r="AD50" s="320">
        <f t="shared" si="69"/>
        <v>0</v>
      </c>
      <c r="AE50" s="320">
        <v>0</v>
      </c>
      <c r="AF50" s="321">
        <f t="shared" si="70"/>
        <v>0</v>
      </c>
      <c r="AG50" s="320"/>
      <c r="AH50" s="320"/>
      <c r="AI50" s="320"/>
      <c r="AJ50" s="320"/>
      <c r="AK50" s="323"/>
      <c r="AL50" s="320">
        <f t="shared" si="77"/>
        <v>244</v>
      </c>
      <c r="AM50" s="320">
        <f t="shared" si="77"/>
        <v>0</v>
      </c>
      <c r="AN50" s="323">
        <f t="shared" si="77"/>
        <v>0</v>
      </c>
      <c r="AO50" s="323">
        <f t="shared" si="77"/>
        <v>0</v>
      </c>
      <c r="AP50" s="54">
        <f t="shared" si="77"/>
        <v>0</v>
      </c>
      <c r="AQ50" s="317"/>
      <c r="AS50" s="325">
        <f t="shared" si="78"/>
        <v>0</v>
      </c>
    </row>
    <row r="51" spans="1:46" s="316" customFormat="1" ht="18.75" customHeight="1" x14ac:dyDescent="0.25">
      <c r="A51" s="475" t="s">
        <v>398</v>
      </c>
      <c r="B51" s="476"/>
      <c r="C51" s="327">
        <f t="shared" ref="C51:AP51" si="83">SUM(C42:C50)</f>
        <v>32092</v>
      </c>
      <c r="D51" s="327">
        <f t="shared" si="83"/>
        <v>0</v>
      </c>
      <c r="E51" s="327">
        <f t="shared" si="83"/>
        <v>0</v>
      </c>
      <c r="F51" s="327">
        <f t="shared" si="83"/>
        <v>0</v>
      </c>
      <c r="G51" s="327">
        <f t="shared" si="83"/>
        <v>0</v>
      </c>
      <c r="H51" s="327">
        <f t="shared" si="83"/>
        <v>14172</v>
      </c>
      <c r="I51" s="327">
        <f t="shared" si="83"/>
        <v>0</v>
      </c>
      <c r="J51" s="327">
        <f t="shared" si="83"/>
        <v>0</v>
      </c>
      <c r="K51" s="327">
        <f t="shared" si="83"/>
        <v>0</v>
      </c>
      <c r="L51" s="327">
        <f t="shared" si="83"/>
        <v>0</v>
      </c>
      <c r="M51" s="327">
        <f t="shared" si="83"/>
        <v>0</v>
      </c>
      <c r="N51" s="327">
        <f t="shared" si="83"/>
        <v>15564.700000000003</v>
      </c>
      <c r="O51" s="327">
        <f t="shared" si="83"/>
        <v>0</v>
      </c>
      <c r="P51" s="327">
        <f t="shared" si="83"/>
        <v>15564.700000000003</v>
      </c>
      <c r="Q51" s="327">
        <f t="shared" si="83"/>
        <v>-15564.700000000003</v>
      </c>
      <c r="R51" s="327">
        <f t="shared" si="83"/>
        <v>25451</v>
      </c>
      <c r="S51" s="327">
        <f t="shared" si="83"/>
        <v>0</v>
      </c>
      <c r="T51" s="327">
        <f t="shared" si="83"/>
        <v>0</v>
      </c>
      <c r="U51" s="327">
        <f t="shared" si="83"/>
        <v>0</v>
      </c>
      <c r="V51" s="327">
        <f t="shared" si="83"/>
        <v>0</v>
      </c>
      <c r="W51" s="327">
        <f t="shared" si="83"/>
        <v>20705</v>
      </c>
      <c r="X51" s="327">
        <f t="shared" si="83"/>
        <v>17589.000000000004</v>
      </c>
      <c r="Y51" s="327">
        <f t="shared" si="83"/>
        <v>17589.000000000004</v>
      </c>
      <c r="Z51" s="327">
        <f t="shared" si="83"/>
        <v>17589.000000000004</v>
      </c>
      <c r="AA51" s="327">
        <f t="shared" si="83"/>
        <v>0</v>
      </c>
      <c r="AB51" s="327">
        <f t="shared" si="83"/>
        <v>10338</v>
      </c>
      <c r="AC51" s="327">
        <f t="shared" si="83"/>
        <v>0</v>
      </c>
      <c r="AD51" s="327">
        <f t="shared" si="83"/>
        <v>0</v>
      </c>
      <c r="AE51" s="327">
        <f t="shared" si="83"/>
        <v>0</v>
      </c>
      <c r="AF51" s="327">
        <f t="shared" si="83"/>
        <v>0</v>
      </c>
      <c r="AG51" s="327"/>
      <c r="AH51" s="327"/>
      <c r="AI51" s="327"/>
      <c r="AJ51" s="327"/>
      <c r="AK51" s="327"/>
      <c r="AL51" s="327">
        <f t="shared" si="83"/>
        <v>102758</v>
      </c>
      <c r="AM51" s="327">
        <f t="shared" si="83"/>
        <v>33153.700000000004</v>
      </c>
      <c r="AN51" s="327">
        <f t="shared" si="83"/>
        <v>17589.000000000004</v>
      </c>
      <c r="AO51" s="327">
        <f t="shared" si="83"/>
        <v>33153.700000000004</v>
      </c>
      <c r="AP51" s="54">
        <f t="shared" si="83"/>
        <v>-15564.700000000003</v>
      </c>
      <c r="AQ51" s="327">
        <f>SUM(AQ43:AQ50)</f>
        <v>0</v>
      </c>
    </row>
    <row r="52" spans="1:46" s="316" customFormat="1" ht="18.75" customHeight="1" x14ac:dyDescent="0.25">
      <c r="A52" s="312">
        <v>2</v>
      </c>
      <c r="B52" s="334" t="s">
        <v>402</v>
      </c>
      <c r="C52" s="315"/>
      <c r="D52" s="335"/>
      <c r="E52" s="335"/>
      <c r="F52" s="335"/>
      <c r="G52" s="336"/>
      <c r="H52" s="335"/>
      <c r="I52" s="335"/>
      <c r="J52" s="335"/>
      <c r="K52" s="335"/>
      <c r="L52" s="336"/>
      <c r="M52" s="335"/>
      <c r="N52" s="335"/>
      <c r="O52" s="335"/>
      <c r="P52" s="335"/>
      <c r="Q52" s="336"/>
      <c r="R52" s="335"/>
      <c r="S52" s="335"/>
      <c r="T52" s="335"/>
      <c r="U52" s="335"/>
      <c r="V52" s="336"/>
      <c r="W52" s="337"/>
      <c r="X52" s="337"/>
      <c r="Y52" s="337"/>
      <c r="Z52" s="337"/>
      <c r="AA52" s="336"/>
      <c r="AB52" s="337"/>
      <c r="AC52" s="337"/>
      <c r="AD52" s="337"/>
      <c r="AE52" s="337"/>
      <c r="AF52" s="336"/>
      <c r="AG52" s="337"/>
      <c r="AH52" s="337"/>
      <c r="AI52" s="337"/>
      <c r="AJ52" s="337"/>
      <c r="AK52" s="338"/>
      <c r="AL52" s="335"/>
      <c r="AM52" s="335"/>
      <c r="AN52" s="338"/>
      <c r="AO52" s="338"/>
      <c r="AP52" s="339"/>
      <c r="AQ52" s="315"/>
    </row>
    <row r="53" spans="1:46" s="316" customFormat="1" ht="27" customHeight="1" x14ac:dyDescent="0.25">
      <c r="A53" s="340">
        <v>2.1</v>
      </c>
      <c r="B53" s="341" t="s">
        <v>403</v>
      </c>
      <c r="C53" s="342">
        <f>875.58+875.57</f>
        <v>1751.15</v>
      </c>
      <c r="D53" s="342">
        <v>2365.39</v>
      </c>
      <c r="E53" s="320">
        <f>+IF(D53&lt;C53,D53,C53)</f>
        <v>1751.15</v>
      </c>
      <c r="F53" s="342">
        <v>1751.15</v>
      </c>
      <c r="G53" s="321">
        <f>+E53-F53</f>
        <v>0</v>
      </c>
      <c r="H53" s="343">
        <v>1688.72</v>
      </c>
      <c r="I53" s="342">
        <v>1223.5999999999999</v>
      </c>
      <c r="J53" s="320">
        <f t="shared" ref="J53:J64" si="84">+IF(I53&lt;H53,I53,H53)</f>
        <v>1223.5999999999999</v>
      </c>
      <c r="K53" s="320">
        <v>1223.5999999999999</v>
      </c>
      <c r="L53" s="321">
        <f t="shared" ref="L53:L64" si="85">+J53-K53</f>
        <v>0</v>
      </c>
      <c r="M53" s="342">
        <v>1294.8</v>
      </c>
      <c r="N53" s="342">
        <v>846.61</v>
      </c>
      <c r="O53" s="320">
        <f t="shared" ref="O53:O55" si="86">+IF(N53&lt;M53,N53,M53)</f>
        <v>846.61</v>
      </c>
      <c r="P53" s="342">
        <v>846.61</v>
      </c>
      <c r="Q53" s="321">
        <f t="shared" ref="Q53:Q55" si="87">+O53-P53</f>
        <v>0</v>
      </c>
      <c r="R53" s="342">
        <f>900.719+455.476</f>
        <v>1356.1950000000002</v>
      </c>
      <c r="S53" s="54">
        <v>1243.5840000000001</v>
      </c>
      <c r="T53" s="320">
        <f t="shared" ref="T53:T64" si="88">+IF(S53&lt;R53,S53,R53)</f>
        <v>1243.5840000000001</v>
      </c>
      <c r="U53" s="320">
        <v>1243.5840000000001</v>
      </c>
      <c r="V53" s="344">
        <f t="shared" ref="V53:V64" si="89">+T53-U53</f>
        <v>0</v>
      </c>
      <c r="W53" s="342">
        <v>1036.722</v>
      </c>
      <c r="X53" s="345">
        <v>770.26599999999996</v>
      </c>
      <c r="Y53" s="332">
        <f t="shared" ref="Y53:Y64" si="90">+IF(X53&lt;W53,X53,W53)</f>
        <v>770.26599999999996</v>
      </c>
      <c r="Z53" s="320">
        <v>770.26599999999996</v>
      </c>
      <c r="AA53" s="344">
        <f t="shared" ref="AA53:AA64" si="91">+Y53-Z53</f>
        <v>0</v>
      </c>
      <c r="AB53" s="342">
        <v>1199.991</v>
      </c>
      <c r="AC53" s="342">
        <v>341.85599999999999</v>
      </c>
      <c r="AD53" s="320">
        <f t="shared" ref="AD53:AD64" si="92">+IF(AC53&lt;AB53,AC53,AB53)</f>
        <v>341.85599999999999</v>
      </c>
      <c r="AE53" s="320">
        <v>341.85599999999999</v>
      </c>
      <c r="AF53" s="321">
        <f t="shared" ref="AF53:AF64" si="93">+AD53-AE53</f>
        <v>0</v>
      </c>
      <c r="AG53" s="342"/>
      <c r="AH53" s="342"/>
      <c r="AI53" s="320"/>
      <c r="AJ53" s="320"/>
      <c r="AK53" s="323"/>
      <c r="AL53" s="320">
        <f>+C53+H53+M53+R53+W53+AB53</f>
        <v>8327.5779999999995</v>
      </c>
      <c r="AM53" s="320">
        <f>+D53+I53+N53+S53+X53+AC53</f>
        <v>6791.3059999999987</v>
      </c>
      <c r="AN53" s="323">
        <f t="shared" ref="AN53:AP64" si="94">+E53+J53+O53+T53+Y53+AD53</f>
        <v>6177.0659999999998</v>
      </c>
      <c r="AO53" s="323">
        <f t="shared" si="94"/>
        <v>6177.0659999999998</v>
      </c>
      <c r="AP53" s="54">
        <f t="shared" si="94"/>
        <v>0</v>
      </c>
      <c r="AQ53" s="346" t="s">
        <v>404</v>
      </c>
      <c r="AR53" s="324"/>
    </row>
    <row r="54" spans="1:46" s="316" customFormat="1" ht="27" customHeight="1" x14ac:dyDescent="0.25">
      <c r="A54" s="340">
        <v>2.2000000000000002</v>
      </c>
      <c r="B54" s="341" t="s">
        <v>405</v>
      </c>
      <c r="C54" s="342">
        <f>1380.37+1380.38</f>
        <v>2760.75</v>
      </c>
      <c r="D54" s="342">
        <v>32.299999999999997</v>
      </c>
      <c r="E54" s="320">
        <f>+IF(D54&lt;C54,D54,C54)</f>
        <v>32.299999999999997</v>
      </c>
      <c r="F54" s="342">
        <v>32.299999999999997</v>
      </c>
      <c r="G54" s="321">
        <f t="shared" ref="G54:G56" si="95">+E54-F54</f>
        <v>0</v>
      </c>
      <c r="H54" s="343">
        <v>1669.57</v>
      </c>
      <c r="I54" s="342">
        <v>15.6</v>
      </c>
      <c r="J54" s="320">
        <f t="shared" si="84"/>
        <v>15.6</v>
      </c>
      <c r="K54" s="320">
        <v>15.6</v>
      </c>
      <c r="L54" s="321">
        <f t="shared" si="85"/>
        <v>0</v>
      </c>
      <c r="M54" s="342">
        <v>1070.9000000000001</v>
      </c>
      <c r="N54" s="342">
        <v>4.34</v>
      </c>
      <c r="O54" s="320">
        <f t="shared" si="86"/>
        <v>4.34</v>
      </c>
      <c r="P54" s="342">
        <v>4.34</v>
      </c>
      <c r="Q54" s="321">
        <f t="shared" si="87"/>
        <v>0</v>
      </c>
      <c r="R54" s="342">
        <v>2183.81</v>
      </c>
      <c r="S54" s="342"/>
      <c r="T54" s="320">
        <f t="shared" si="88"/>
        <v>0</v>
      </c>
      <c r="U54" s="320">
        <v>0</v>
      </c>
      <c r="V54" s="344">
        <f t="shared" si="89"/>
        <v>0</v>
      </c>
      <c r="W54" s="342">
        <v>1404.8579999999999</v>
      </c>
      <c r="X54" s="342"/>
      <c r="Y54" s="320">
        <f t="shared" si="90"/>
        <v>0</v>
      </c>
      <c r="Z54" s="320">
        <v>0</v>
      </c>
      <c r="AA54" s="321">
        <f t="shared" si="91"/>
        <v>0</v>
      </c>
      <c r="AB54" s="342">
        <v>236.45</v>
      </c>
      <c r="AC54" s="342">
        <v>11.087999999999999</v>
      </c>
      <c r="AD54" s="320">
        <f t="shared" si="92"/>
        <v>11.087999999999999</v>
      </c>
      <c r="AE54" s="320">
        <v>11.087999999999999</v>
      </c>
      <c r="AF54" s="321">
        <f t="shared" si="93"/>
        <v>0</v>
      </c>
      <c r="AG54" s="342"/>
      <c r="AH54" s="342"/>
      <c r="AI54" s="320"/>
      <c r="AJ54" s="320"/>
      <c r="AK54" s="323"/>
      <c r="AL54" s="320">
        <f t="shared" ref="AL54:AM64" si="96">+C54+H54+M54+R54+W54+AB54</f>
        <v>9326.3379999999997</v>
      </c>
      <c r="AM54" s="320">
        <f t="shared" si="96"/>
        <v>63.327999999999996</v>
      </c>
      <c r="AN54" s="323">
        <f t="shared" si="94"/>
        <v>63.327999999999996</v>
      </c>
      <c r="AO54" s="323">
        <f t="shared" si="94"/>
        <v>63.327999999999996</v>
      </c>
      <c r="AP54" s="54">
        <f t="shared" si="94"/>
        <v>0</v>
      </c>
      <c r="AQ54" s="346"/>
      <c r="AR54" s="324"/>
    </row>
    <row r="55" spans="1:46" s="316" customFormat="1" ht="39" customHeight="1" x14ac:dyDescent="0.25">
      <c r="A55" s="340">
        <v>2.2999999999999998</v>
      </c>
      <c r="B55" s="341" t="s">
        <v>406</v>
      </c>
      <c r="C55" s="343"/>
      <c r="D55" s="342">
        <v>49.79</v>
      </c>
      <c r="E55" s="320">
        <f>+IF(D55&lt;C55,D55,C55)</f>
        <v>0</v>
      </c>
      <c r="F55" s="320">
        <v>0</v>
      </c>
      <c r="G55" s="321">
        <f t="shared" si="95"/>
        <v>0</v>
      </c>
      <c r="H55" s="343"/>
      <c r="I55" s="342">
        <v>204.7</v>
      </c>
      <c r="J55" s="320">
        <f t="shared" si="84"/>
        <v>0</v>
      </c>
      <c r="K55" s="320">
        <v>0</v>
      </c>
      <c r="L55" s="321">
        <f t="shared" si="85"/>
        <v>0</v>
      </c>
      <c r="M55" s="342"/>
      <c r="N55" s="342">
        <v>144.63</v>
      </c>
      <c r="O55" s="320">
        <f t="shared" si="86"/>
        <v>0</v>
      </c>
      <c r="P55" s="342">
        <v>0</v>
      </c>
      <c r="Q55" s="321">
        <f t="shared" si="87"/>
        <v>0</v>
      </c>
      <c r="R55" s="342">
        <v>123.32599999999999</v>
      </c>
      <c r="S55" s="342">
        <v>123.33</v>
      </c>
      <c r="T55" s="320">
        <f t="shared" si="88"/>
        <v>123.32599999999999</v>
      </c>
      <c r="U55" s="320">
        <v>123.32599999999999</v>
      </c>
      <c r="V55" s="344">
        <f t="shared" si="89"/>
        <v>0</v>
      </c>
      <c r="W55" s="342">
        <v>274.57400000000001</v>
      </c>
      <c r="X55" s="342">
        <v>274.57400000000001</v>
      </c>
      <c r="Y55" s="320">
        <f t="shared" si="90"/>
        <v>274.57400000000001</v>
      </c>
      <c r="Z55" s="320">
        <v>274.57400000000001</v>
      </c>
      <c r="AA55" s="344">
        <f t="shared" si="91"/>
        <v>0</v>
      </c>
      <c r="AB55" s="342">
        <v>0</v>
      </c>
      <c r="AC55" s="342"/>
      <c r="AD55" s="320">
        <f t="shared" si="92"/>
        <v>0</v>
      </c>
      <c r="AE55" s="320">
        <v>0</v>
      </c>
      <c r="AF55" s="321">
        <f t="shared" si="93"/>
        <v>0</v>
      </c>
      <c r="AG55" s="342"/>
      <c r="AH55" s="342"/>
      <c r="AI55" s="320"/>
      <c r="AJ55" s="320"/>
      <c r="AK55" s="323"/>
      <c r="AL55" s="320">
        <f t="shared" si="96"/>
        <v>397.9</v>
      </c>
      <c r="AM55" s="320">
        <f t="shared" si="96"/>
        <v>797.02400000000011</v>
      </c>
      <c r="AN55" s="323">
        <f t="shared" si="94"/>
        <v>397.9</v>
      </c>
      <c r="AO55" s="323">
        <f t="shared" si="94"/>
        <v>397.9</v>
      </c>
      <c r="AP55" s="54">
        <f t="shared" si="94"/>
        <v>0</v>
      </c>
      <c r="AQ55" s="346" t="s">
        <v>407</v>
      </c>
      <c r="AR55" s="324"/>
    </row>
    <row r="56" spans="1:46" s="316" customFormat="1" ht="27" customHeight="1" x14ac:dyDescent="0.25">
      <c r="A56" s="340">
        <v>2.4</v>
      </c>
      <c r="B56" s="341" t="s">
        <v>408</v>
      </c>
      <c r="C56" s="342">
        <f>111.625+111.62</f>
        <v>223.245</v>
      </c>
      <c r="D56" s="342">
        <v>199.87</v>
      </c>
      <c r="E56" s="320">
        <f>+IF(D56&lt;C56,D56,C56)</f>
        <v>199.87</v>
      </c>
      <c r="F56" s="320">
        <v>199.87</v>
      </c>
      <c r="G56" s="321">
        <f t="shared" si="95"/>
        <v>0</v>
      </c>
      <c r="H56" s="343"/>
      <c r="I56" s="342">
        <v>0</v>
      </c>
      <c r="J56" s="320">
        <f t="shared" si="84"/>
        <v>0</v>
      </c>
      <c r="K56" s="320">
        <v>0</v>
      </c>
      <c r="L56" s="321">
        <f t="shared" si="85"/>
        <v>0</v>
      </c>
      <c r="M56" s="342">
        <v>562.71</v>
      </c>
      <c r="N56" s="342">
        <v>364.4</v>
      </c>
      <c r="O56" s="320">
        <f>+IF(N56&lt;M56,N56,M56)</f>
        <v>364.4</v>
      </c>
      <c r="P56" s="320">
        <v>364.4</v>
      </c>
      <c r="Q56" s="321">
        <f>+O56-P56</f>
        <v>0</v>
      </c>
      <c r="R56" s="342"/>
      <c r="S56" s="342"/>
      <c r="T56" s="320">
        <f t="shared" si="88"/>
        <v>0</v>
      </c>
      <c r="U56" s="320">
        <v>0</v>
      </c>
      <c r="V56" s="321">
        <f t="shared" si="89"/>
        <v>0</v>
      </c>
      <c r="W56" s="342">
        <v>63.161999999999999</v>
      </c>
      <c r="X56" s="342"/>
      <c r="Y56" s="320">
        <f t="shared" si="90"/>
        <v>0</v>
      </c>
      <c r="Z56" s="320">
        <v>0</v>
      </c>
      <c r="AA56" s="321">
        <f t="shared" si="91"/>
        <v>0</v>
      </c>
      <c r="AB56" s="342">
        <v>189.387</v>
      </c>
      <c r="AC56" s="342"/>
      <c r="AD56" s="320">
        <f t="shared" si="92"/>
        <v>0</v>
      </c>
      <c r="AE56" s="320">
        <v>0</v>
      </c>
      <c r="AF56" s="321">
        <f t="shared" si="93"/>
        <v>0</v>
      </c>
      <c r="AG56" s="342"/>
      <c r="AH56" s="342"/>
      <c r="AI56" s="320"/>
      <c r="AJ56" s="320"/>
      <c r="AK56" s="323"/>
      <c r="AL56" s="320">
        <f t="shared" si="96"/>
        <v>1038.5040000000001</v>
      </c>
      <c r="AM56" s="320">
        <f t="shared" si="96"/>
        <v>564.27</v>
      </c>
      <c r="AN56" s="323">
        <f t="shared" si="94"/>
        <v>564.27</v>
      </c>
      <c r="AO56" s="323">
        <f t="shared" si="94"/>
        <v>564.27</v>
      </c>
      <c r="AP56" s="54">
        <f t="shared" si="94"/>
        <v>0</v>
      </c>
      <c r="AQ56" s="340"/>
      <c r="AR56" s="324"/>
    </row>
    <row r="57" spans="1:46" s="316" customFormat="1" ht="27" hidden="1" customHeight="1" x14ac:dyDescent="0.25">
      <c r="A57" s="312">
        <v>3</v>
      </c>
      <c r="B57" s="313" t="s">
        <v>409</v>
      </c>
      <c r="C57" s="315"/>
      <c r="D57" s="315"/>
      <c r="E57" s="315"/>
      <c r="F57" s="315"/>
      <c r="G57" s="347"/>
      <c r="H57" s="315"/>
      <c r="I57" s="342"/>
      <c r="J57" s="320">
        <f t="shared" si="84"/>
        <v>0</v>
      </c>
      <c r="K57" s="320">
        <v>0</v>
      </c>
      <c r="L57" s="321">
        <f t="shared" si="85"/>
        <v>0</v>
      </c>
      <c r="M57" s="315"/>
      <c r="N57" s="342"/>
      <c r="O57" s="342"/>
      <c r="P57" s="342"/>
      <c r="Q57" s="347"/>
      <c r="R57" s="342"/>
      <c r="S57" s="342"/>
      <c r="T57" s="320">
        <f t="shared" si="88"/>
        <v>0</v>
      </c>
      <c r="U57" s="320">
        <v>0</v>
      </c>
      <c r="V57" s="321">
        <f t="shared" si="89"/>
        <v>0</v>
      </c>
      <c r="W57" s="318"/>
      <c r="X57" s="318"/>
      <c r="Y57" s="320">
        <f t="shared" si="90"/>
        <v>0</v>
      </c>
      <c r="Z57" s="320">
        <v>0</v>
      </c>
      <c r="AA57" s="321">
        <f t="shared" si="91"/>
        <v>0</v>
      </c>
      <c r="AB57" s="318"/>
      <c r="AC57" s="318"/>
      <c r="AD57" s="320">
        <f t="shared" si="92"/>
        <v>0</v>
      </c>
      <c r="AE57" s="320">
        <v>0</v>
      </c>
      <c r="AF57" s="321">
        <f t="shared" si="93"/>
        <v>0</v>
      </c>
      <c r="AG57" s="318"/>
      <c r="AH57" s="318"/>
      <c r="AI57" s="320"/>
      <c r="AJ57" s="320"/>
      <c r="AK57" s="323"/>
      <c r="AL57" s="320">
        <f t="shared" si="96"/>
        <v>0</v>
      </c>
      <c r="AM57" s="320">
        <f t="shared" si="96"/>
        <v>0</v>
      </c>
      <c r="AN57" s="323">
        <f t="shared" si="94"/>
        <v>0</v>
      </c>
      <c r="AO57" s="323">
        <f t="shared" si="94"/>
        <v>0</v>
      </c>
      <c r="AP57" s="54">
        <f t="shared" si="94"/>
        <v>0</v>
      </c>
      <c r="AQ57" s="348"/>
    </row>
    <row r="58" spans="1:46" s="316" customFormat="1" ht="27" hidden="1" customHeight="1" x14ac:dyDescent="0.25">
      <c r="A58" s="349" t="s">
        <v>410</v>
      </c>
      <c r="B58" s="318" t="s">
        <v>411</v>
      </c>
      <c r="C58" s="317"/>
      <c r="D58" s="317"/>
      <c r="E58" s="317"/>
      <c r="F58" s="317"/>
      <c r="G58" s="350"/>
      <c r="H58" s="317"/>
      <c r="I58" s="342"/>
      <c r="J58" s="320">
        <f t="shared" si="84"/>
        <v>0</v>
      </c>
      <c r="K58" s="320">
        <v>0</v>
      </c>
      <c r="L58" s="321">
        <f t="shared" si="85"/>
        <v>0</v>
      </c>
      <c r="M58" s="317"/>
      <c r="N58" s="342"/>
      <c r="O58" s="342"/>
      <c r="P58" s="342"/>
      <c r="Q58" s="350"/>
      <c r="R58" s="342"/>
      <c r="S58" s="342"/>
      <c r="T58" s="320">
        <f t="shared" si="88"/>
        <v>0</v>
      </c>
      <c r="U58" s="320">
        <v>0</v>
      </c>
      <c r="V58" s="321">
        <f t="shared" si="89"/>
        <v>0</v>
      </c>
      <c r="W58" s="317"/>
      <c r="X58" s="317"/>
      <c r="Y58" s="320">
        <f t="shared" si="90"/>
        <v>0</v>
      </c>
      <c r="Z58" s="320">
        <v>0</v>
      </c>
      <c r="AA58" s="321">
        <f t="shared" si="91"/>
        <v>0</v>
      </c>
      <c r="AB58" s="317"/>
      <c r="AC58" s="317"/>
      <c r="AD58" s="320">
        <f t="shared" si="92"/>
        <v>0</v>
      </c>
      <c r="AE58" s="320">
        <v>0</v>
      </c>
      <c r="AF58" s="321">
        <f t="shared" si="93"/>
        <v>0</v>
      </c>
      <c r="AG58" s="317"/>
      <c r="AH58" s="317"/>
      <c r="AI58" s="320"/>
      <c r="AJ58" s="320"/>
      <c r="AK58" s="323"/>
      <c r="AL58" s="320">
        <f t="shared" si="96"/>
        <v>0</v>
      </c>
      <c r="AM58" s="320">
        <f t="shared" si="96"/>
        <v>0</v>
      </c>
      <c r="AN58" s="323">
        <f t="shared" si="94"/>
        <v>0</v>
      </c>
      <c r="AO58" s="323">
        <f t="shared" si="94"/>
        <v>0</v>
      </c>
      <c r="AP58" s="54">
        <f t="shared" si="94"/>
        <v>0</v>
      </c>
      <c r="AQ58" s="351"/>
    </row>
    <row r="59" spans="1:46" s="316" customFormat="1" ht="27" hidden="1" customHeight="1" x14ac:dyDescent="0.25">
      <c r="A59" s="349" t="s">
        <v>412</v>
      </c>
      <c r="B59" s="318" t="s">
        <v>413</v>
      </c>
      <c r="C59" s="317"/>
      <c r="D59" s="317"/>
      <c r="E59" s="317"/>
      <c r="F59" s="317"/>
      <c r="G59" s="350"/>
      <c r="H59" s="317"/>
      <c r="I59" s="342"/>
      <c r="J59" s="320">
        <f t="shared" si="84"/>
        <v>0</v>
      </c>
      <c r="K59" s="320">
        <v>0</v>
      </c>
      <c r="L59" s="321">
        <f t="shared" si="85"/>
        <v>0</v>
      </c>
      <c r="M59" s="317"/>
      <c r="N59" s="342"/>
      <c r="O59" s="342"/>
      <c r="P59" s="342"/>
      <c r="Q59" s="350"/>
      <c r="R59" s="342"/>
      <c r="S59" s="342"/>
      <c r="T59" s="320">
        <f t="shared" si="88"/>
        <v>0</v>
      </c>
      <c r="U59" s="320">
        <v>0</v>
      </c>
      <c r="V59" s="321">
        <f t="shared" si="89"/>
        <v>0</v>
      </c>
      <c r="W59" s="317"/>
      <c r="X59" s="317"/>
      <c r="Y59" s="320">
        <f t="shared" si="90"/>
        <v>0</v>
      </c>
      <c r="Z59" s="320">
        <v>0</v>
      </c>
      <c r="AA59" s="321">
        <f t="shared" si="91"/>
        <v>0</v>
      </c>
      <c r="AB59" s="317"/>
      <c r="AC59" s="317"/>
      <c r="AD59" s="320">
        <f t="shared" si="92"/>
        <v>0</v>
      </c>
      <c r="AE59" s="320">
        <v>0</v>
      </c>
      <c r="AF59" s="321">
        <f t="shared" si="93"/>
        <v>0</v>
      </c>
      <c r="AG59" s="317"/>
      <c r="AH59" s="317"/>
      <c r="AI59" s="320"/>
      <c r="AJ59" s="320"/>
      <c r="AK59" s="323"/>
      <c r="AL59" s="320">
        <f t="shared" si="96"/>
        <v>0</v>
      </c>
      <c r="AM59" s="320">
        <f t="shared" si="96"/>
        <v>0</v>
      </c>
      <c r="AN59" s="323">
        <f t="shared" si="94"/>
        <v>0</v>
      </c>
      <c r="AO59" s="323">
        <f t="shared" si="94"/>
        <v>0</v>
      </c>
      <c r="AP59" s="54">
        <f t="shared" si="94"/>
        <v>0</v>
      </c>
      <c r="AQ59" s="351"/>
    </row>
    <row r="60" spans="1:46" s="316" customFormat="1" ht="27" hidden="1" customHeight="1" x14ac:dyDescent="0.25">
      <c r="A60" s="349" t="s">
        <v>414</v>
      </c>
      <c r="B60" s="318" t="s">
        <v>415</v>
      </c>
      <c r="C60" s="317"/>
      <c r="D60" s="317"/>
      <c r="E60" s="317"/>
      <c r="F60" s="317"/>
      <c r="G60" s="350"/>
      <c r="H60" s="317"/>
      <c r="I60" s="342"/>
      <c r="J60" s="320">
        <f t="shared" si="84"/>
        <v>0</v>
      </c>
      <c r="K60" s="320">
        <v>0</v>
      </c>
      <c r="L60" s="321">
        <f t="shared" si="85"/>
        <v>0</v>
      </c>
      <c r="M60" s="317"/>
      <c r="N60" s="342"/>
      <c r="O60" s="342"/>
      <c r="P60" s="342"/>
      <c r="Q60" s="350"/>
      <c r="R60" s="342"/>
      <c r="S60" s="342"/>
      <c r="T60" s="320">
        <f t="shared" si="88"/>
        <v>0</v>
      </c>
      <c r="U60" s="320">
        <v>0</v>
      </c>
      <c r="V60" s="321">
        <f t="shared" si="89"/>
        <v>0</v>
      </c>
      <c r="W60" s="317"/>
      <c r="X60" s="317"/>
      <c r="Y60" s="320">
        <f t="shared" si="90"/>
        <v>0</v>
      </c>
      <c r="Z60" s="320">
        <v>0</v>
      </c>
      <c r="AA60" s="321">
        <f t="shared" si="91"/>
        <v>0</v>
      </c>
      <c r="AB60" s="317"/>
      <c r="AC60" s="317"/>
      <c r="AD60" s="320">
        <f t="shared" si="92"/>
        <v>0</v>
      </c>
      <c r="AE60" s="320">
        <v>0</v>
      </c>
      <c r="AF60" s="321">
        <f t="shared" si="93"/>
        <v>0</v>
      </c>
      <c r="AG60" s="317"/>
      <c r="AH60" s="317"/>
      <c r="AI60" s="320"/>
      <c r="AJ60" s="320"/>
      <c r="AK60" s="323"/>
      <c r="AL60" s="320">
        <f t="shared" si="96"/>
        <v>0</v>
      </c>
      <c r="AM60" s="320">
        <f t="shared" si="96"/>
        <v>0</v>
      </c>
      <c r="AN60" s="323">
        <f t="shared" si="94"/>
        <v>0</v>
      </c>
      <c r="AO60" s="323">
        <f t="shared" si="94"/>
        <v>0</v>
      </c>
      <c r="AP60" s="54">
        <f t="shared" si="94"/>
        <v>0</v>
      </c>
      <c r="AQ60" s="351"/>
    </row>
    <row r="61" spans="1:46" s="316" customFormat="1" ht="27" hidden="1" customHeight="1" x14ac:dyDescent="0.25">
      <c r="A61" s="349" t="s">
        <v>416</v>
      </c>
      <c r="B61" s="318" t="s">
        <v>417</v>
      </c>
      <c r="C61" s="317"/>
      <c r="D61" s="317"/>
      <c r="E61" s="317"/>
      <c r="F61" s="317"/>
      <c r="G61" s="350"/>
      <c r="H61" s="317"/>
      <c r="I61" s="342"/>
      <c r="J61" s="320">
        <f t="shared" si="84"/>
        <v>0</v>
      </c>
      <c r="K61" s="320">
        <v>0</v>
      </c>
      <c r="L61" s="321">
        <f t="shared" si="85"/>
        <v>0</v>
      </c>
      <c r="M61" s="317"/>
      <c r="N61" s="342"/>
      <c r="O61" s="342"/>
      <c r="P61" s="342"/>
      <c r="Q61" s="350"/>
      <c r="R61" s="342"/>
      <c r="S61" s="342"/>
      <c r="T61" s="320">
        <f t="shared" si="88"/>
        <v>0</v>
      </c>
      <c r="U61" s="320">
        <v>0</v>
      </c>
      <c r="V61" s="321">
        <f t="shared" si="89"/>
        <v>0</v>
      </c>
      <c r="W61" s="317"/>
      <c r="X61" s="317"/>
      <c r="Y61" s="320">
        <f t="shared" si="90"/>
        <v>0</v>
      </c>
      <c r="Z61" s="320">
        <v>0</v>
      </c>
      <c r="AA61" s="321">
        <f t="shared" si="91"/>
        <v>0</v>
      </c>
      <c r="AB61" s="317"/>
      <c r="AC61" s="317"/>
      <c r="AD61" s="320">
        <f t="shared" si="92"/>
        <v>0</v>
      </c>
      <c r="AE61" s="320">
        <v>0</v>
      </c>
      <c r="AF61" s="321">
        <f t="shared" si="93"/>
        <v>0</v>
      </c>
      <c r="AG61" s="317"/>
      <c r="AH61" s="317"/>
      <c r="AI61" s="320"/>
      <c r="AJ61" s="320"/>
      <c r="AK61" s="323"/>
      <c r="AL61" s="320">
        <f t="shared" si="96"/>
        <v>0</v>
      </c>
      <c r="AM61" s="320">
        <f t="shared" si="96"/>
        <v>0</v>
      </c>
      <c r="AN61" s="323">
        <f t="shared" si="94"/>
        <v>0</v>
      </c>
      <c r="AO61" s="323">
        <f t="shared" si="94"/>
        <v>0</v>
      </c>
      <c r="AP61" s="54">
        <f t="shared" si="94"/>
        <v>0</v>
      </c>
      <c r="AQ61" s="351"/>
    </row>
    <row r="62" spans="1:46" s="316" customFormat="1" ht="27" customHeight="1" x14ac:dyDescent="0.25">
      <c r="A62" s="312">
        <v>4</v>
      </c>
      <c r="B62" s="313" t="s">
        <v>418</v>
      </c>
      <c r="C62" s="314">
        <f>463+398</f>
        <v>861</v>
      </c>
      <c r="D62" s="314">
        <v>129</v>
      </c>
      <c r="E62" s="314">
        <f>+IF(D62&lt;C62,D62,C62)</f>
        <v>129</v>
      </c>
      <c r="F62" s="314">
        <v>129</v>
      </c>
      <c r="G62" s="321">
        <f>+E62-F62</f>
        <v>0</v>
      </c>
      <c r="H62" s="314">
        <v>750</v>
      </c>
      <c r="I62" s="342">
        <v>210</v>
      </c>
      <c r="J62" s="320">
        <f t="shared" si="84"/>
        <v>210</v>
      </c>
      <c r="K62" s="320">
        <v>210</v>
      </c>
      <c r="L62" s="321">
        <f t="shared" si="85"/>
        <v>0</v>
      </c>
      <c r="M62" s="314">
        <v>678</v>
      </c>
      <c r="N62" s="342"/>
      <c r="O62" s="320">
        <f t="shared" ref="O62:O64" si="97">+IF(N62&lt;M62,N62,M62)</f>
        <v>0</v>
      </c>
      <c r="P62" s="342">
        <v>0</v>
      </c>
      <c r="Q62" s="321">
        <f t="shared" ref="Q62:Q64" si="98">+O62-P62</f>
        <v>0</v>
      </c>
      <c r="R62" s="342">
        <v>619</v>
      </c>
      <c r="S62" s="342"/>
      <c r="T62" s="320">
        <f t="shared" si="88"/>
        <v>0</v>
      </c>
      <c r="U62" s="320">
        <v>0</v>
      </c>
      <c r="V62" s="321">
        <f t="shared" si="89"/>
        <v>0</v>
      </c>
      <c r="W62" s="352">
        <v>562</v>
      </c>
      <c r="X62" s="352"/>
      <c r="Y62" s="320">
        <f t="shared" si="90"/>
        <v>0</v>
      </c>
      <c r="Z62" s="320">
        <v>0</v>
      </c>
      <c r="AA62" s="321">
        <f t="shared" si="91"/>
        <v>0</v>
      </c>
      <c r="AB62" s="352">
        <v>272</v>
      </c>
      <c r="AC62" s="352"/>
      <c r="AD62" s="320">
        <f t="shared" si="92"/>
        <v>0</v>
      </c>
      <c r="AE62" s="320">
        <v>0</v>
      </c>
      <c r="AF62" s="321">
        <f t="shared" si="93"/>
        <v>0</v>
      </c>
      <c r="AG62" s="352"/>
      <c r="AH62" s="352"/>
      <c r="AI62" s="320"/>
      <c r="AJ62" s="320"/>
      <c r="AK62" s="323"/>
      <c r="AL62" s="320">
        <f t="shared" si="96"/>
        <v>3742</v>
      </c>
      <c r="AM62" s="320">
        <f t="shared" si="96"/>
        <v>339</v>
      </c>
      <c r="AN62" s="323">
        <f t="shared" si="94"/>
        <v>339</v>
      </c>
      <c r="AO62" s="323">
        <f t="shared" si="94"/>
        <v>339</v>
      </c>
      <c r="AP62" s="54">
        <f t="shared" si="94"/>
        <v>0</v>
      </c>
      <c r="AQ62" s="351"/>
    </row>
    <row r="63" spans="1:46" s="316" customFormat="1" ht="27" customHeight="1" x14ac:dyDescent="0.25">
      <c r="A63" s="312">
        <v>5</v>
      </c>
      <c r="B63" s="313" t="s">
        <v>419</v>
      </c>
      <c r="C63" s="314">
        <v>6</v>
      </c>
      <c r="D63" s="314"/>
      <c r="E63" s="320">
        <f t="shared" ref="E63:E64" si="99">+IF(D63&lt;C63,D63,C63)</f>
        <v>0</v>
      </c>
      <c r="F63" s="320">
        <v>0</v>
      </c>
      <c r="G63" s="321">
        <f t="shared" ref="G63:G64" si="100">+E63-F63</f>
        <v>0</v>
      </c>
      <c r="H63" s="314">
        <v>3</v>
      </c>
      <c r="I63" s="342"/>
      <c r="J63" s="320">
        <f t="shared" si="84"/>
        <v>0</v>
      </c>
      <c r="K63" s="320">
        <v>0</v>
      </c>
      <c r="L63" s="321">
        <f t="shared" si="85"/>
        <v>0</v>
      </c>
      <c r="M63" s="314">
        <v>2</v>
      </c>
      <c r="N63" s="342"/>
      <c r="O63" s="320">
        <f t="shared" si="97"/>
        <v>0</v>
      </c>
      <c r="P63" s="342">
        <v>0</v>
      </c>
      <c r="Q63" s="321">
        <f t="shared" si="98"/>
        <v>0</v>
      </c>
      <c r="R63" s="342">
        <v>1</v>
      </c>
      <c r="S63" s="342"/>
      <c r="T63" s="320">
        <f t="shared" si="88"/>
        <v>0</v>
      </c>
      <c r="U63" s="320">
        <v>0</v>
      </c>
      <c r="V63" s="321">
        <f t="shared" si="89"/>
        <v>0</v>
      </c>
      <c r="W63" s="352">
        <v>2</v>
      </c>
      <c r="X63" s="352"/>
      <c r="Y63" s="320">
        <f t="shared" si="90"/>
        <v>0</v>
      </c>
      <c r="Z63" s="320">
        <v>0</v>
      </c>
      <c r="AA63" s="321">
        <f t="shared" si="91"/>
        <v>0</v>
      </c>
      <c r="AB63" s="352">
        <v>1</v>
      </c>
      <c r="AC63" s="352"/>
      <c r="AD63" s="320">
        <f t="shared" si="92"/>
        <v>0</v>
      </c>
      <c r="AE63" s="320">
        <v>0</v>
      </c>
      <c r="AF63" s="321">
        <f t="shared" si="93"/>
        <v>0</v>
      </c>
      <c r="AG63" s="352"/>
      <c r="AH63" s="352"/>
      <c r="AI63" s="320"/>
      <c r="AJ63" s="320"/>
      <c r="AK63" s="323"/>
      <c r="AL63" s="320">
        <f t="shared" si="96"/>
        <v>15</v>
      </c>
      <c r="AM63" s="320">
        <f t="shared" si="96"/>
        <v>0</v>
      </c>
      <c r="AN63" s="323">
        <f t="shared" si="94"/>
        <v>0</v>
      </c>
      <c r="AO63" s="323">
        <f t="shared" si="94"/>
        <v>0</v>
      </c>
      <c r="AP63" s="54">
        <f t="shared" si="94"/>
        <v>0</v>
      </c>
      <c r="AQ63" s="351"/>
    </row>
    <row r="64" spans="1:46" s="316" customFormat="1" ht="27" customHeight="1" x14ac:dyDescent="0.25">
      <c r="A64" s="312">
        <v>6</v>
      </c>
      <c r="B64" s="313" t="s">
        <v>420</v>
      </c>
      <c r="C64" s="314">
        <v>4</v>
      </c>
      <c r="D64" s="314">
        <v>3</v>
      </c>
      <c r="E64" s="320">
        <f t="shared" si="99"/>
        <v>3</v>
      </c>
      <c r="F64" s="320">
        <v>3</v>
      </c>
      <c r="G64" s="321">
        <f t="shared" si="100"/>
        <v>0</v>
      </c>
      <c r="H64" s="314">
        <v>4</v>
      </c>
      <c r="I64" s="342"/>
      <c r="J64" s="320">
        <f t="shared" si="84"/>
        <v>0</v>
      </c>
      <c r="K64" s="320">
        <v>0</v>
      </c>
      <c r="L64" s="321">
        <f t="shared" si="85"/>
        <v>0</v>
      </c>
      <c r="M64" s="314">
        <v>2</v>
      </c>
      <c r="N64" s="342">
        <v>3</v>
      </c>
      <c r="O64" s="320">
        <f t="shared" si="97"/>
        <v>2</v>
      </c>
      <c r="P64" s="342">
        <v>2</v>
      </c>
      <c r="Q64" s="321">
        <f t="shared" si="98"/>
        <v>0</v>
      </c>
      <c r="R64" s="342">
        <v>19</v>
      </c>
      <c r="S64" s="342"/>
      <c r="T64" s="320">
        <f t="shared" si="88"/>
        <v>0</v>
      </c>
      <c r="U64" s="320">
        <v>0</v>
      </c>
      <c r="V64" s="321">
        <f t="shared" si="89"/>
        <v>0</v>
      </c>
      <c r="W64" s="352">
        <v>2</v>
      </c>
      <c r="X64" s="352"/>
      <c r="Y64" s="320">
        <f t="shared" si="90"/>
        <v>0</v>
      </c>
      <c r="Z64" s="320">
        <v>0</v>
      </c>
      <c r="AA64" s="321">
        <f t="shared" si="91"/>
        <v>0</v>
      </c>
      <c r="AB64" s="352">
        <v>3</v>
      </c>
      <c r="AC64" s="352"/>
      <c r="AD64" s="320">
        <f t="shared" si="92"/>
        <v>0</v>
      </c>
      <c r="AE64" s="320">
        <v>0</v>
      </c>
      <c r="AF64" s="321">
        <f t="shared" si="93"/>
        <v>0</v>
      </c>
      <c r="AG64" s="352"/>
      <c r="AH64" s="352"/>
      <c r="AI64" s="320"/>
      <c r="AJ64" s="320"/>
      <c r="AK64" s="323"/>
      <c r="AL64" s="320">
        <f t="shared" si="96"/>
        <v>34</v>
      </c>
      <c r="AM64" s="320">
        <f t="shared" si="96"/>
        <v>6</v>
      </c>
      <c r="AN64" s="323">
        <f t="shared" si="94"/>
        <v>5</v>
      </c>
      <c r="AO64" s="323">
        <f t="shared" si="94"/>
        <v>5</v>
      </c>
      <c r="AP64" s="54">
        <f t="shared" si="94"/>
        <v>0</v>
      </c>
      <c r="AQ64" s="351"/>
    </row>
    <row r="65" spans="1:43" x14ac:dyDescent="0.25">
      <c r="Q65" s="357"/>
    </row>
    <row r="67" spans="1:43" ht="41.25" customHeight="1" x14ac:dyDescent="0.25">
      <c r="AQ67" s="358"/>
    </row>
    <row r="68" spans="1:43" x14ac:dyDescent="0.25">
      <c r="AQ68" s="358"/>
    </row>
    <row r="69" spans="1:43" ht="23.25" x14ac:dyDescent="0.25">
      <c r="A69" s="458" t="s">
        <v>421</v>
      </c>
      <c r="B69" s="458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R69" s="458"/>
      <c r="S69" s="458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8"/>
      <c r="AG69" s="458"/>
      <c r="AH69" s="458"/>
      <c r="AI69" s="458"/>
      <c r="AJ69" s="458"/>
      <c r="AK69" s="458"/>
      <c r="AL69" s="458"/>
      <c r="AM69" s="458"/>
      <c r="AN69" s="458"/>
      <c r="AO69" s="458"/>
      <c r="AP69" s="458"/>
      <c r="AQ69" s="458"/>
    </row>
    <row r="70" spans="1:43" x14ac:dyDescent="0.25">
      <c r="Q70" s="356">
        <f>+Q20*0.05</f>
        <v>-440.95000000000005</v>
      </c>
      <c r="T70" s="316" t="s">
        <v>389</v>
      </c>
      <c r="V70" s="359">
        <f>+V9*0.6+V20*0.05+V31*0.15</f>
        <v>0</v>
      </c>
    </row>
    <row r="71" spans="1:43" x14ac:dyDescent="0.25">
      <c r="J71" s="355" t="s">
        <v>389</v>
      </c>
      <c r="L71" s="360">
        <f>+L9*0.6+L20*0.05+L31*0.15</f>
        <v>-266</v>
      </c>
      <c r="Q71" s="356">
        <f>+Q56*0.8</f>
        <v>0</v>
      </c>
      <c r="T71" s="316" t="s">
        <v>390</v>
      </c>
      <c r="V71" s="359">
        <f t="shared" ref="V71:V78" si="101">+V10*0.6+V21*0.05+V32*0.15</f>
        <v>0</v>
      </c>
      <c r="AA71" s="361">
        <f>+AA53*0.8</f>
        <v>0</v>
      </c>
      <c r="AF71" s="356">
        <f>+AF20*0.05+AF31*0.15</f>
        <v>0</v>
      </c>
      <c r="AG71" s="355">
        <f>+AK9*0.6</f>
        <v>0</v>
      </c>
    </row>
    <row r="72" spans="1:43" x14ac:dyDescent="0.25">
      <c r="J72" s="355" t="s">
        <v>390</v>
      </c>
      <c r="L72" s="360">
        <f t="shared" ref="L72:L79" si="102">+L10*0.6+L21*0.05+L32*0.15</f>
        <v>-53.6</v>
      </c>
      <c r="T72" s="316" t="s">
        <v>391</v>
      </c>
      <c r="V72" s="359">
        <f t="shared" si="101"/>
        <v>0</v>
      </c>
      <c r="Z72" s="362">
        <v>230896.8</v>
      </c>
      <c r="AF72" s="356">
        <f t="shared" ref="AF72:AF79" si="103">+AF21*0.05+AF32*0.15</f>
        <v>0</v>
      </c>
      <c r="AG72" s="355">
        <f>+AK10*0.6</f>
        <v>0</v>
      </c>
    </row>
    <row r="73" spans="1:43" x14ac:dyDescent="0.25">
      <c r="J73" s="355" t="s">
        <v>391</v>
      </c>
      <c r="L73" s="360">
        <f t="shared" si="102"/>
        <v>-42.1</v>
      </c>
      <c r="T73" s="316" t="s">
        <v>392</v>
      </c>
      <c r="V73" s="359">
        <f t="shared" si="101"/>
        <v>0</v>
      </c>
      <c r="Z73" s="362">
        <v>246019.8</v>
      </c>
      <c r="AF73" s="356">
        <f t="shared" si="103"/>
        <v>0</v>
      </c>
    </row>
    <row r="74" spans="1:43" x14ac:dyDescent="0.25">
      <c r="L74" s="360"/>
      <c r="T74" s="316" t="s">
        <v>393</v>
      </c>
      <c r="V74" s="359">
        <f t="shared" si="101"/>
        <v>0</v>
      </c>
      <c r="Z74" s="362">
        <v>115959.6</v>
      </c>
      <c r="AF74" s="356">
        <f t="shared" si="103"/>
        <v>0</v>
      </c>
    </row>
    <row r="75" spans="1:43" x14ac:dyDescent="0.25">
      <c r="J75" s="355" t="s">
        <v>393</v>
      </c>
      <c r="L75" s="360">
        <f t="shared" si="102"/>
        <v>-17.2</v>
      </c>
      <c r="T75" s="316" t="s">
        <v>394</v>
      </c>
      <c r="V75" s="359">
        <f t="shared" si="101"/>
        <v>0</v>
      </c>
      <c r="Z75" s="362">
        <v>165800.4</v>
      </c>
      <c r="AF75" s="356">
        <f t="shared" si="103"/>
        <v>0</v>
      </c>
    </row>
    <row r="76" spans="1:43" x14ac:dyDescent="0.25">
      <c r="J76" s="355" t="s">
        <v>394</v>
      </c>
      <c r="L76" s="360">
        <f t="shared" si="102"/>
        <v>-20.400000000000002</v>
      </c>
      <c r="T76" s="316" t="s">
        <v>395</v>
      </c>
      <c r="V76" s="359">
        <f t="shared" si="101"/>
        <v>0</v>
      </c>
      <c r="Z76" s="362">
        <v>526445.4</v>
      </c>
      <c r="AF76" s="356">
        <f t="shared" si="103"/>
        <v>0</v>
      </c>
    </row>
    <row r="77" spans="1:43" x14ac:dyDescent="0.25">
      <c r="J77" s="355" t="s">
        <v>395</v>
      </c>
      <c r="L77" s="360">
        <f t="shared" si="102"/>
        <v>-9.65</v>
      </c>
      <c r="T77" s="316" t="s">
        <v>396</v>
      </c>
      <c r="V77" s="359">
        <f t="shared" si="101"/>
        <v>0</v>
      </c>
      <c r="AF77" s="356">
        <f t="shared" si="103"/>
        <v>0</v>
      </c>
    </row>
    <row r="78" spans="1:43" x14ac:dyDescent="0.25">
      <c r="L78" s="360"/>
      <c r="T78" s="316" t="s">
        <v>397</v>
      </c>
      <c r="V78" s="359">
        <f t="shared" si="101"/>
        <v>0</v>
      </c>
      <c r="AF78" s="356">
        <f t="shared" si="103"/>
        <v>0</v>
      </c>
    </row>
    <row r="79" spans="1:43" x14ac:dyDescent="0.25">
      <c r="J79" s="355" t="s">
        <v>397</v>
      </c>
      <c r="L79" s="360">
        <f t="shared" si="102"/>
        <v>0</v>
      </c>
      <c r="V79" s="361">
        <f>+V53*0.8</f>
        <v>0</v>
      </c>
      <c r="Z79" s="362">
        <f>SUM(Z72:Z78)</f>
        <v>1285122</v>
      </c>
      <c r="AF79" s="356">
        <f t="shared" si="103"/>
        <v>0</v>
      </c>
    </row>
    <row r="81" spans="7:42" s="354" customFormat="1" x14ac:dyDescent="0.25">
      <c r="G81" s="363"/>
      <c r="L81" s="356">
        <f>+L53*0.8</f>
        <v>0</v>
      </c>
      <c r="Q81" s="363"/>
      <c r="V81" s="363"/>
      <c r="AA81" s="363"/>
      <c r="AF81" s="364">
        <f>+AF53*0.8</f>
        <v>0</v>
      </c>
      <c r="AP81" s="363"/>
    </row>
    <row r="82" spans="7:42" s="354" customFormat="1" x14ac:dyDescent="0.25">
      <c r="G82" s="363"/>
      <c r="L82" s="356">
        <f>+L54*0.8</f>
        <v>0</v>
      </c>
      <c r="Q82" s="363"/>
      <c r="V82" s="363"/>
      <c r="AA82" s="363"/>
      <c r="AF82" s="364">
        <f>+AF54*0.8</f>
        <v>0</v>
      </c>
      <c r="AP82" s="363"/>
    </row>
  </sheetData>
  <mergeCells count="29">
    <mergeCell ref="AG6:AK6"/>
    <mergeCell ref="AL6:AP7"/>
    <mergeCell ref="AG7:AK7"/>
    <mergeCell ref="A1:AQ1"/>
    <mergeCell ref="A2:AQ2"/>
    <mergeCell ref="A3:AQ3"/>
    <mergeCell ref="A4:AQ4"/>
    <mergeCell ref="A5:AP5"/>
    <mergeCell ref="A19:B19"/>
    <mergeCell ref="A29:B29"/>
    <mergeCell ref="R6:V6"/>
    <mergeCell ref="W6:AA6"/>
    <mergeCell ref="AB6:AF6"/>
    <mergeCell ref="A40:B40"/>
    <mergeCell ref="A51:B51"/>
    <mergeCell ref="A69:AQ69"/>
    <mergeCell ref="C7:G7"/>
    <mergeCell ref="H7:L7"/>
    <mergeCell ref="M7:Q7"/>
    <mergeCell ref="R7:V7"/>
    <mergeCell ref="W7:AA7"/>
    <mergeCell ref="AB7:AF7"/>
    <mergeCell ref="AQ6:AQ7"/>
    <mergeCell ref="A6:A7"/>
    <mergeCell ref="B6:B7"/>
    <mergeCell ref="C6:G6"/>
    <mergeCell ref="H6:L6"/>
    <mergeCell ref="M6:Q6"/>
    <mergeCell ref="A18:B18"/>
  </mergeCells>
  <conditionalFormatting sqref="C9:AQ17">
    <cfRule type="cellIs" dxfId="132" priority="5" operator="lessThan">
      <formula>0</formula>
    </cfRule>
  </conditionalFormatting>
  <conditionalFormatting sqref="C19:AQ28">
    <cfRule type="cellIs" dxfId="131" priority="1" operator="lessThan">
      <formula>0</formula>
    </cfRule>
  </conditionalFormatting>
  <conditionalFormatting sqref="C31:AQ39">
    <cfRule type="cellIs" dxfId="130" priority="4" operator="lessThan">
      <formula>0</formula>
    </cfRule>
  </conditionalFormatting>
  <conditionalFormatting sqref="C42:AQ50">
    <cfRule type="cellIs" dxfId="129" priority="2" operator="lessThan">
      <formula>0</formula>
    </cfRule>
  </conditionalFormatting>
  <conditionalFormatting sqref="E53:E56">
    <cfRule type="cellIs" dxfId="128" priority="16" operator="lessThan">
      <formula>0</formula>
    </cfRule>
  </conditionalFormatting>
  <conditionalFormatting sqref="E63:F64">
    <cfRule type="cellIs" dxfId="127" priority="13" operator="lessThan">
      <formula>0</formula>
    </cfRule>
  </conditionalFormatting>
  <conditionalFormatting sqref="F55:F56">
    <cfRule type="cellIs" dxfId="126" priority="15" operator="lessThan">
      <formula>0</formula>
    </cfRule>
  </conditionalFormatting>
  <conditionalFormatting sqref="G53:G56">
    <cfRule type="cellIs" dxfId="125" priority="17" operator="lessThan">
      <formula>0</formula>
    </cfRule>
  </conditionalFormatting>
  <conditionalFormatting sqref="G62:G64">
    <cfRule type="cellIs" dxfId="124" priority="14" operator="lessThan">
      <formula>0</formula>
    </cfRule>
  </conditionalFormatting>
  <conditionalFormatting sqref="J53:L64">
    <cfRule type="cellIs" dxfId="123" priority="11" operator="lessThan">
      <formula>0</formula>
    </cfRule>
  </conditionalFormatting>
  <conditionalFormatting sqref="O53:O55 Q53:Q55 O56:Q56">
    <cfRule type="cellIs" dxfId="122" priority="12" operator="lessThan">
      <formula>0</formula>
    </cfRule>
  </conditionalFormatting>
  <conditionalFormatting sqref="O62:O64 Q62:Q64">
    <cfRule type="cellIs" dxfId="121" priority="7" operator="lessThan">
      <formula>0</formula>
    </cfRule>
  </conditionalFormatting>
  <conditionalFormatting sqref="S53">
    <cfRule type="cellIs" dxfId="120" priority="18" operator="lessThan">
      <formula>0</formula>
    </cfRule>
  </conditionalFormatting>
  <conditionalFormatting sqref="T53:V64">
    <cfRule type="cellIs" dxfId="119" priority="10" operator="lessThan">
      <formula>0</formula>
    </cfRule>
  </conditionalFormatting>
  <conditionalFormatting sqref="Y53:AA64">
    <cfRule type="cellIs" dxfId="118" priority="9" operator="lessThan">
      <formula>0</formula>
    </cfRule>
  </conditionalFormatting>
  <conditionalFormatting sqref="AD53:AF64">
    <cfRule type="cellIs" dxfId="117" priority="8" operator="lessThan">
      <formula>0</formula>
    </cfRule>
  </conditionalFormatting>
  <conditionalFormatting sqref="AI53:AP64">
    <cfRule type="cellIs" dxfId="116" priority="3" operator="lessThan">
      <formula>0</formula>
    </cfRule>
  </conditionalFormatting>
  <conditionalFormatting sqref="AS1:AT1048576">
    <cfRule type="cellIs" dxfId="115" priority="6" operator="lessThan">
      <formula>0</formula>
    </cfRule>
  </conditionalFormatting>
  <printOptions horizontalCentered="1"/>
  <pageMargins left="0.31496062992125984" right="0.27559055118110237" top="0.23622047244094491" bottom="0.15748031496062992" header="0.19685039370078741" footer="0.11811023622047245"/>
  <pageSetup paperSize="8" scale="4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A115" workbookViewId="0">
      <selection activeCell="S17" sqref="S17"/>
    </sheetView>
  </sheetViews>
  <sheetFormatPr defaultColWidth="9" defaultRowHeight="15" x14ac:dyDescent="0.25"/>
  <cols>
    <col min="1" max="1" width="8.7109375" style="171" customWidth="1"/>
    <col min="2" max="2" width="53.42578125" style="171" customWidth="1"/>
    <col min="3" max="3" width="6.5703125" style="171" customWidth="1"/>
    <col min="4" max="4" width="15.42578125" style="187" customWidth="1"/>
    <col min="5" max="5" width="18.42578125" style="187" customWidth="1"/>
    <col min="6" max="7" width="16.28515625" style="187" customWidth="1"/>
    <col min="8" max="8" width="15.7109375" style="187" customWidth="1"/>
    <col min="9" max="9" width="15" style="188" hidden="1" customWidth="1"/>
    <col min="10" max="10" width="10.42578125" style="171" customWidth="1"/>
    <col min="11" max="11" width="12.5703125" style="189" hidden="1" customWidth="1"/>
    <col min="12" max="12" width="9.28515625" style="171" hidden="1" customWidth="1"/>
    <col min="13" max="13" width="11.140625" style="171" hidden="1" customWidth="1"/>
    <col min="14" max="14" width="7.5703125" style="190" hidden="1" customWidth="1"/>
    <col min="15" max="15" width="15.28515625" style="191" hidden="1" customWidth="1"/>
    <col min="16" max="16" width="12" style="171" hidden="1" customWidth="1"/>
    <col min="17" max="17" width="14" style="192" hidden="1" customWidth="1"/>
    <col min="18" max="16384" width="9" style="171"/>
  </cols>
  <sheetData>
    <row r="1" spans="1:19" s="136" customFormat="1" ht="22.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19" s="136" customFormat="1" ht="18.75" customHeight="1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  <c r="K2" s="8"/>
      <c r="L2" s="9"/>
      <c r="M2" s="9"/>
      <c r="N2" s="10"/>
      <c r="O2" s="11"/>
      <c r="P2" s="12"/>
      <c r="Q2" s="13"/>
      <c r="R2" s="12"/>
      <c r="S2" s="12"/>
    </row>
    <row r="3" spans="1:19" s="136" customFormat="1" ht="21.75" customHeight="1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  <c r="K3" s="14"/>
      <c r="L3" s="15"/>
      <c r="M3" s="9"/>
      <c r="N3" s="10"/>
      <c r="O3" s="11"/>
      <c r="P3" s="12"/>
      <c r="Q3" s="13"/>
      <c r="R3" s="12"/>
      <c r="S3" s="12"/>
    </row>
    <row r="4" spans="1:19" s="136" customFormat="1" ht="27.75" customHeight="1" x14ac:dyDescent="0.25">
      <c r="A4" s="16"/>
      <c r="B4" s="17" t="s">
        <v>178</v>
      </c>
      <c r="C4" s="18"/>
      <c r="D4" s="19" t="s">
        <v>5</v>
      </c>
      <c r="E4" s="20"/>
      <c r="F4" s="19" t="s">
        <v>6</v>
      </c>
      <c r="G4" s="505" t="s">
        <v>7</v>
      </c>
      <c r="H4" s="506"/>
      <c r="I4" s="506"/>
      <c r="J4" s="507"/>
      <c r="K4" s="23"/>
      <c r="L4" s="15"/>
      <c r="M4" s="9"/>
      <c r="N4" s="10"/>
      <c r="O4" s="11"/>
      <c r="P4" s="12"/>
      <c r="Q4" s="13"/>
      <c r="R4" s="12"/>
      <c r="S4" s="12"/>
    </row>
    <row r="5" spans="1:19" s="136" customFormat="1" ht="27.75" customHeight="1" x14ac:dyDescent="0.25">
      <c r="A5" s="16"/>
      <c r="B5" s="17" t="s">
        <v>8</v>
      </c>
      <c r="C5" s="24"/>
      <c r="D5" s="19" t="s">
        <v>9</v>
      </c>
      <c r="E5" s="25"/>
      <c r="F5" s="19" t="s">
        <v>10</v>
      </c>
      <c r="G5" s="505" t="s">
        <v>199</v>
      </c>
      <c r="H5" s="506"/>
      <c r="I5" s="506"/>
      <c r="J5" s="507"/>
      <c r="K5" s="23"/>
      <c r="L5" s="15"/>
      <c r="M5" s="9"/>
      <c r="N5" s="9"/>
      <c r="O5" s="11"/>
      <c r="P5" s="12"/>
      <c r="Q5" s="13"/>
      <c r="R5" s="12"/>
      <c r="S5" s="12"/>
    </row>
    <row r="6" spans="1:19" s="139" customFormat="1" ht="15" customHeight="1" x14ac:dyDescent="0.2">
      <c r="A6" s="508" t="s">
        <v>12</v>
      </c>
      <c r="B6" s="509" t="s">
        <v>13</v>
      </c>
      <c r="C6" s="510" t="s">
        <v>14</v>
      </c>
      <c r="D6" s="193"/>
      <c r="E6" s="508"/>
      <c r="F6" s="508"/>
      <c r="G6" s="508"/>
      <c r="H6" s="512" t="s">
        <v>15</v>
      </c>
      <c r="I6" s="194" t="s">
        <v>16</v>
      </c>
      <c r="J6" s="499" t="s">
        <v>17</v>
      </c>
      <c r="K6" s="500" t="s">
        <v>18</v>
      </c>
      <c r="L6" s="501"/>
      <c r="M6" s="501"/>
      <c r="N6" s="501"/>
      <c r="O6" s="501"/>
      <c r="Q6" s="140"/>
    </row>
    <row r="7" spans="1:19" s="139" customFormat="1" ht="42" customHeight="1" x14ac:dyDescent="0.2">
      <c r="A7" s="508"/>
      <c r="B7" s="509"/>
      <c r="C7" s="511"/>
      <c r="D7" s="195" t="s">
        <v>19</v>
      </c>
      <c r="E7" s="195" t="s">
        <v>20</v>
      </c>
      <c r="F7" s="195" t="s">
        <v>21</v>
      </c>
      <c r="G7" s="196" t="s">
        <v>22</v>
      </c>
      <c r="H7" s="513"/>
      <c r="I7" s="197"/>
      <c r="J7" s="499"/>
      <c r="K7" s="142" t="s">
        <v>23</v>
      </c>
      <c r="L7" s="142" t="s">
        <v>23</v>
      </c>
      <c r="M7" s="143" t="s">
        <v>23</v>
      </c>
      <c r="N7" s="144" t="s">
        <v>23</v>
      </c>
      <c r="O7" s="145" t="s">
        <v>24</v>
      </c>
      <c r="Q7" s="146" t="s">
        <v>25</v>
      </c>
    </row>
    <row r="8" spans="1:19" s="205" customFormat="1" ht="14.25" x14ac:dyDescent="0.2">
      <c r="A8" s="147" t="s">
        <v>26</v>
      </c>
      <c r="B8" s="148" t="s">
        <v>27</v>
      </c>
      <c r="C8" s="148"/>
      <c r="D8" s="198"/>
      <c r="E8" s="198"/>
      <c r="F8" s="198"/>
      <c r="G8" s="199"/>
      <c r="H8" s="198"/>
      <c r="I8" s="150"/>
      <c r="J8" s="200"/>
      <c r="K8" s="201" t="s">
        <v>28</v>
      </c>
      <c r="L8" s="201" t="s">
        <v>28</v>
      </c>
      <c r="M8" s="202" t="s">
        <v>28</v>
      </c>
      <c r="N8" s="203" t="s">
        <v>28</v>
      </c>
      <c r="O8" s="204"/>
      <c r="Q8" s="156"/>
    </row>
    <row r="9" spans="1:19" s="169" customFormat="1" ht="26.25" customHeight="1" x14ac:dyDescent="0.2">
      <c r="A9" s="168">
        <v>1</v>
      </c>
      <c r="B9" s="166" t="s">
        <v>29</v>
      </c>
      <c r="C9" s="52" t="s">
        <v>30</v>
      </c>
      <c r="D9" s="53"/>
      <c r="E9" s="53"/>
      <c r="F9" s="53"/>
      <c r="G9" s="55"/>
      <c r="H9" s="53"/>
      <c r="I9" s="56">
        <v>4474</v>
      </c>
      <c r="J9" s="57" t="s">
        <v>200</v>
      </c>
      <c r="K9" s="58"/>
      <c r="L9" s="59"/>
      <c r="M9" s="53"/>
      <c r="N9" s="60"/>
      <c r="O9" s="61">
        <f t="shared" ref="O9:O18" si="0">SUM(K9:N9)</f>
        <v>0</v>
      </c>
      <c r="P9" s="169">
        <v>1200000251</v>
      </c>
      <c r="Q9" s="63">
        <f>+O9-F9</f>
        <v>0</v>
      </c>
      <c r="R9" s="206"/>
    </row>
    <row r="10" spans="1:19" s="169" customFormat="1" ht="26.25" customHeight="1" x14ac:dyDescent="0.2">
      <c r="A10" s="168">
        <f>+A9+1</f>
        <v>2</v>
      </c>
      <c r="B10" s="166" t="s">
        <v>31</v>
      </c>
      <c r="C10" s="52" t="s">
        <v>30</v>
      </c>
      <c r="D10" s="53"/>
      <c r="E10" s="53"/>
      <c r="F10" s="53"/>
      <c r="G10" s="55"/>
      <c r="H10" s="53"/>
      <c r="I10" s="56"/>
      <c r="J10" s="57"/>
      <c r="K10" s="58"/>
      <c r="L10" s="59"/>
      <c r="M10" s="53"/>
      <c r="N10" s="60"/>
      <c r="O10" s="61">
        <f t="shared" si="0"/>
        <v>0</v>
      </c>
      <c r="P10" s="169">
        <v>1200000332</v>
      </c>
      <c r="Q10" s="63">
        <f>+O10-F10</f>
        <v>0</v>
      </c>
      <c r="R10" s="206"/>
    </row>
    <row r="11" spans="1:19" s="169" customFormat="1" ht="26.25" customHeight="1" x14ac:dyDescent="0.2">
      <c r="A11" s="168">
        <f t="shared" ref="A11:A18" si="1">+A10+1</f>
        <v>3</v>
      </c>
      <c r="B11" s="166" t="s">
        <v>32</v>
      </c>
      <c r="C11" s="52" t="s">
        <v>30</v>
      </c>
      <c r="D11" s="53"/>
      <c r="E11" s="53"/>
      <c r="F11" s="53"/>
      <c r="G11" s="55"/>
      <c r="H11" s="53"/>
      <c r="I11" s="56"/>
      <c r="J11" s="57"/>
      <c r="K11" s="58"/>
      <c r="L11" s="59"/>
      <c r="M11" s="53"/>
      <c r="N11" s="60"/>
      <c r="O11" s="61">
        <f t="shared" si="0"/>
        <v>0</v>
      </c>
      <c r="P11" s="169">
        <v>1200000333</v>
      </c>
      <c r="Q11" s="63">
        <f t="shared" ref="Q11:Q18" si="2">+O11-F11</f>
        <v>0</v>
      </c>
      <c r="R11" s="206"/>
    </row>
    <row r="12" spans="1:19" s="169" customFormat="1" ht="26.25" customHeight="1" x14ac:dyDescent="0.2">
      <c r="A12" s="168">
        <f t="shared" si="1"/>
        <v>4</v>
      </c>
      <c r="B12" s="166" t="s">
        <v>33</v>
      </c>
      <c r="C12" s="52" t="s">
        <v>30</v>
      </c>
      <c r="D12" s="53"/>
      <c r="E12" s="53"/>
      <c r="F12" s="53"/>
      <c r="G12" s="55"/>
      <c r="H12" s="53"/>
      <c r="I12" s="56"/>
      <c r="J12" s="57"/>
      <c r="K12" s="58"/>
      <c r="L12" s="59"/>
      <c r="M12" s="53"/>
      <c r="N12" s="60"/>
      <c r="O12" s="61">
        <f t="shared" si="0"/>
        <v>0</v>
      </c>
      <c r="P12" s="169">
        <v>1200000334</v>
      </c>
      <c r="Q12" s="63">
        <f t="shared" si="2"/>
        <v>0</v>
      </c>
      <c r="R12" s="206"/>
    </row>
    <row r="13" spans="1:19" s="169" customFormat="1" ht="26.25" customHeight="1" x14ac:dyDescent="0.2">
      <c r="A13" s="168">
        <f t="shared" si="1"/>
        <v>5</v>
      </c>
      <c r="B13" s="166" t="s">
        <v>34</v>
      </c>
      <c r="C13" s="52" t="s">
        <v>30</v>
      </c>
      <c r="D13" s="53"/>
      <c r="E13" s="53"/>
      <c r="F13" s="53"/>
      <c r="G13" s="55"/>
      <c r="H13" s="53"/>
      <c r="I13" s="56"/>
      <c r="J13" s="57"/>
      <c r="K13" s="58"/>
      <c r="L13" s="59"/>
      <c r="M13" s="53"/>
      <c r="N13" s="60"/>
      <c r="O13" s="61">
        <f t="shared" si="0"/>
        <v>0</v>
      </c>
      <c r="P13" s="169">
        <v>1200000252</v>
      </c>
      <c r="Q13" s="63">
        <f t="shared" si="2"/>
        <v>0</v>
      </c>
      <c r="R13" s="206"/>
    </row>
    <row r="14" spans="1:19" s="169" customFormat="1" ht="26.25" customHeight="1" x14ac:dyDescent="0.2">
      <c r="A14" s="168">
        <f t="shared" si="1"/>
        <v>6</v>
      </c>
      <c r="B14" s="166" t="s">
        <v>35</v>
      </c>
      <c r="C14" s="52" t="s">
        <v>30</v>
      </c>
      <c r="D14" s="53"/>
      <c r="E14" s="53"/>
      <c r="F14" s="53"/>
      <c r="G14" s="55"/>
      <c r="H14" s="53"/>
      <c r="I14" s="56"/>
      <c r="J14" s="57"/>
      <c r="K14" s="58"/>
      <c r="L14" s="59"/>
      <c r="M14" s="53"/>
      <c r="N14" s="60"/>
      <c r="O14" s="61">
        <f t="shared" si="0"/>
        <v>0</v>
      </c>
      <c r="P14" s="169">
        <v>1200000253</v>
      </c>
      <c r="Q14" s="63">
        <f t="shared" si="2"/>
        <v>0</v>
      </c>
      <c r="R14" s="206"/>
    </row>
    <row r="15" spans="1:19" s="169" customFormat="1" ht="26.25" customHeight="1" x14ac:dyDescent="0.2">
      <c r="A15" s="168">
        <f t="shared" si="1"/>
        <v>7</v>
      </c>
      <c r="B15" s="166" t="s">
        <v>36</v>
      </c>
      <c r="C15" s="52" t="s">
        <v>30</v>
      </c>
      <c r="D15" s="53"/>
      <c r="E15" s="53"/>
      <c r="F15" s="53"/>
      <c r="G15" s="55"/>
      <c r="H15" s="53"/>
      <c r="I15" s="56"/>
      <c r="J15" s="57"/>
      <c r="K15" s="58"/>
      <c r="L15" s="59"/>
      <c r="M15" s="53"/>
      <c r="N15" s="60"/>
      <c r="O15" s="61">
        <f t="shared" si="0"/>
        <v>0</v>
      </c>
      <c r="P15" s="169">
        <v>1200000335</v>
      </c>
      <c r="Q15" s="63">
        <f t="shared" si="2"/>
        <v>0</v>
      </c>
      <c r="R15" s="206"/>
    </row>
    <row r="16" spans="1:19" s="169" customFormat="1" ht="26.25" customHeight="1" x14ac:dyDescent="0.2">
      <c r="A16" s="168">
        <f t="shared" si="1"/>
        <v>8</v>
      </c>
      <c r="B16" s="166" t="s">
        <v>37</v>
      </c>
      <c r="C16" s="52" t="s">
        <v>30</v>
      </c>
      <c r="D16" s="53"/>
      <c r="E16" s="53"/>
      <c r="F16" s="53"/>
      <c r="G16" s="55"/>
      <c r="H16" s="53"/>
      <c r="I16" s="56"/>
      <c r="J16" s="57"/>
      <c r="K16" s="58"/>
      <c r="L16" s="59"/>
      <c r="M16" s="53"/>
      <c r="N16" s="60"/>
      <c r="O16" s="61">
        <f t="shared" si="0"/>
        <v>0</v>
      </c>
      <c r="P16" s="169">
        <v>1200000255</v>
      </c>
      <c r="Q16" s="63">
        <f t="shared" si="2"/>
        <v>0</v>
      </c>
      <c r="R16" s="206"/>
    </row>
    <row r="17" spans="1:21" s="169" customFormat="1" ht="26.25" customHeight="1" x14ac:dyDescent="0.2">
      <c r="A17" s="168">
        <f t="shared" si="1"/>
        <v>9</v>
      </c>
      <c r="B17" s="166" t="s">
        <v>38</v>
      </c>
      <c r="C17" s="52" t="s">
        <v>30</v>
      </c>
      <c r="D17" s="53"/>
      <c r="E17" s="53"/>
      <c r="F17" s="53"/>
      <c r="G17" s="55"/>
      <c r="H17" s="53"/>
      <c r="I17" s="56"/>
      <c r="J17" s="57"/>
      <c r="K17" s="58"/>
      <c r="L17" s="59"/>
      <c r="M17" s="53"/>
      <c r="N17" s="60"/>
      <c r="O17" s="61">
        <f t="shared" si="0"/>
        <v>0</v>
      </c>
      <c r="P17" s="169">
        <v>900007097</v>
      </c>
      <c r="Q17" s="63">
        <f t="shared" si="2"/>
        <v>0</v>
      </c>
    </row>
    <row r="18" spans="1:21" s="169" customFormat="1" ht="26.25" customHeight="1" x14ac:dyDescent="0.2">
      <c r="A18" s="168">
        <f t="shared" si="1"/>
        <v>10</v>
      </c>
      <c r="B18" s="166" t="s">
        <v>39</v>
      </c>
      <c r="C18" s="52" t="s">
        <v>30</v>
      </c>
      <c r="D18" s="53"/>
      <c r="E18" s="53"/>
      <c r="F18" s="53"/>
      <c r="G18" s="55"/>
      <c r="H18" s="53"/>
      <c r="I18" s="56"/>
      <c r="J18" s="57"/>
      <c r="K18" s="58"/>
      <c r="L18" s="59"/>
      <c r="M18" s="53"/>
      <c r="N18" s="60"/>
      <c r="O18" s="61">
        <f t="shared" si="0"/>
        <v>0</v>
      </c>
      <c r="P18" s="169">
        <v>1200000256</v>
      </c>
      <c r="Q18" s="63">
        <f t="shared" si="2"/>
        <v>0</v>
      </c>
    </row>
    <row r="19" spans="1:21" s="219" customFormat="1" ht="26.25" customHeight="1" x14ac:dyDescent="0.25">
      <c r="A19" s="207"/>
      <c r="B19" s="208" t="s">
        <v>40</v>
      </c>
      <c r="C19" s="208"/>
      <c r="D19" s="209"/>
      <c r="E19" s="210"/>
      <c r="F19" s="210"/>
      <c r="G19" s="211"/>
      <c r="H19" s="210"/>
      <c r="I19" s="212"/>
      <c r="J19" s="213"/>
      <c r="K19" s="214"/>
      <c r="L19" s="215"/>
      <c r="M19" s="216"/>
      <c r="N19" s="217"/>
      <c r="O19" s="218"/>
      <c r="Q19" s="220"/>
    </row>
    <row r="20" spans="1:21" s="155" customFormat="1" ht="26.25" customHeight="1" x14ac:dyDescent="0.25">
      <c r="A20" s="147" t="s">
        <v>41</v>
      </c>
      <c r="B20" s="148" t="s">
        <v>42</v>
      </c>
      <c r="C20" s="148"/>
      <c r="D20" s="149"/>
      <c r="E20" s="149"/>
      <c r="F20" s="149"/>
      <c r="G20" s="221"/>
      <c r="H20" s="149"/>
      <c r="I20" s="150"/>
      <c r="J20" s="200"/>
      <c r="K20" s="222"/>
      <c r="L20" s="152"/>
      <c r="M20" s="151"/>
      <c r="N20" s="153"/>
      <c r="O20" s="154"/>
      <c r="Q20" s="156"/>
    </row>
    <row r="21" spans="1:21" s="164" customFormat="1" ht="26.25" customHeight="1" x14ac:dyDescent="0.2">
      <c r="A21" s="157"/>
      <c r="B21" s="158" t="s">
        <v>43</v>
      </c>
      <c r="C21" s="158"/>
      <c r="D21" s="159"/>
      <c r="E21" s="159"/>
      <c r="F21" s="159"/>
      <c r="G21" s="221"/>
      <c r="H21" s="159"/>
      <c r="I21" s="160"/>
      <c r="J21" s="223"/>
      <c r="K21" s="224"/>
      <c r="L21" s="162"/>
      <c r="M21" s="161"/>
      <c r="N21" s="163"/>
      <c r="O21" s="61">
        <f t="shared" ref="O21:O29" si="3">SUM(K21:N21)</f>
        <v>0</v>
      </c>
      <c r="Q21" s="63">
        <f t="shared" ref="Q21:Q29" si="4">+O21-F21</f>
        <v>0</v>
      </c>
    </row>
    <row r="22" spans="1:21" s="167" customFormat="1" ht="26.25" customHeight="1" x14ac:dyDescent="0.2">
      <c r="A22" s="165">
        <v>1</v>
      </c>
      <c r="B22" s="166" t="s">
        <v>44</v>
      </c>
      <c r="C22" s="52" t="s">
        <v>45</v>
      </c>
      <c r="D22" s="53"/>
      <c r="E22" s="53">
        <v>50</v>
      </c>
      <c r="F22" s="53"/>
      <c r="G22" s="55">
        <v>50</v>
      </c>
      <c r="H22" s="53"/>
      <c r="I22" s="56">
        <v>4474</v>
      </c>
      <c r="J22" s="57"/>
      <c r="K22" s="58"/>
      <c r="L22" s="59"/>
      <c r="M22" s="53"/>
      <c r="N22" s="60"/>
      <c r="O22" s="98">
        <f t="shared" si="3"/>
        <v>0</v>
      </c>
      <c r="P22" s="167">
        <v>200030286</v>
      </c>
      <c r="Q22" s="53">
        <f t="shared" si="4"/>
        <v>0</v>
      </c>
    </row>
    <row r="23" spans="1:21" s="169" customFormat="1" ht="26.25" customHeight="1" x14ac:dyDescent="0.2">
      <c r="A23" s="168">
        <f>+A22+1</f>
        <v>2</v>
      </c>
      <c r="B23" s="166" t="s">
        <v>46</v>
      </c>
      <c r="C23" s="52" t="s">
        <v>45</v>
      </c>
      <c r="D23" s="53"/>
      <c r="E23" s="53"/>
      <c r="F23" s="53"/>
      <c r="G23" s="55"/>
      <c r="H23" s="53"/>
      <c r="I23" s="56"/>
      <c r="J23" s="57"/>
      <c r="K23" s="58"/>
      <c r="L23" s="59"/>
      <c r="M23" s="53"/>
      <c r="N23" s="60"/>
      <c r="O23" s="61">
        <f t="shared" si="3"/>
        <v>0</v>
      </c>
      <c r="P23" s="169">
        <v>200030287</v>
      </c>
      <c r="Q23" s="100">
        <f t="shared" si="4"/>
        <v>0</v>
      </c>
      <c r="U23" s="167"/>
    </row>
    <row r="24" spans="1:21" s="169" customFormat="1" ht="26.25" customHeight="1" x14ac:dyDescent="0.2">
      <c r="A24" s="168">
        <f t="shared" ref="A24:A29" si="5">+A23+1</f>
        <v>3</v>
      </c>
      <c r="B24" s="166" t="s">
        <v>47</v>
      </c>
      <c r="C24" s="52" t="s">
        <v>45</v>
      </c>
      <c r="D24" s="53">
        <v>10</v>
      </c>
      <c r="E24" s="53">
        <v>7</v>
      </c>
      <c r="F24" s="53"/>
      <c r="G24" s="55">
        <v>7</v>
      </c>
      <c r="H24" s="53"/>
      <c r="I24" s="56"/>
      <c r="J24" s="57"/>
      <c r="K24" s="58"/>
      <c r="L24" s="59"/>
      <c r="M24" s="53"/>
      <c r="N24" s="60"/>
      <c r="O24" s="61">
        <f t="shared" si="3"/>
        <v>0</v>
      </c>
      <c r="P24" s="169">
        <v>200030288</v>
      </c>
      <c r="Q24" s="100">
        <f t="shared" si="4"/>
        <v>0</v>
      </c>
      <c r="U24" s="167"/>
    </row>
    <row r="25" spans="1:21" s="169" customFormat="1" ht="26.25" customHeight="1" x14ac:dyDescent="0.2">
      <c r="A25" s="168">
        <f t="shared" si="5"/>
        <v>4</v>
      </c>
      <c r="B25" s="166" t="s">
        <v>48</v>
      </c>
      <c r="C25" s="52" t="s">
        <v>45</v>
      </c>
      <c r="D25" s="53"/>
      <c r="E25" s="53"/>
      <c r="F25" s="53"/>
      <c r="G25" s="55"/>
      <c r="H25" s="53"/>
      <c r="I25" s="56"/>
      <c r="J25" s="57"/>
      <c r="K25" s="58"/>
      <c r="L25" s="59"/>
      <c r="M25" s="53"/>
      <c r="N25" s="60"/>
      <c r="O25" s="61">
        <f t="shared" si="3"/>
        <v>0</v>
      </c>
      <c r="P25" s="169">
        <v>200030289</v>
      </c>
      <c r="Q25" s="100">
        <f t="shared" si="4"/>
        <v>0</v>
      </c>
      <c r="U25" s="167"/>
    </row>
    <row r="26" spans="1:21" s="169" customFormat="1" ht="26.25" customHeight="1" x14ac:dyDescent="0.2">
      <c r="A26" s="168">
        <f t="shared" si="5"/>
        <v>5</v>
      </c>
      <c r="B26" s="166" t="s">
        <v>49</v>
      </c>
      <c r="C26" s="52" t="s">
        <v>45</v>
      </c>
      <c r="D26" s="53">
        <v>4</v>
      </c>
      <c r="E26" s="53"/>
      <c r="F26" s="53"/>
      <c r="G26" s="55"/>
      <c r="H26" s="53"/>
      <c r="I26" s="56">
        <v>4474</v>
      </c>
      <c r="J26" s="57"/>
      <c r="K26" s="58"/>
      <c r="L26" s="59"/>
      <c r="M26" s="53"/>
      <c r="N26" s="60"/>
      <c r="O26" s="61">
        <f t="shared" si="3"/>
        <v>0</v>
      </c>
      <c r="P26" s="169">
        <v>200032212</v>
      </c>
      <c r="Q26" s="100">
        <f t="shared" si="4"/>
        <v>0</v>
      </c>
      <c r="U26" s="167"/>
    </row>
    <row r="27" spans="1:21" s="169" customFormat="1" ht="26.25" customHeight="1" x14ac:dyDescent="0.2">
      <c r="A27" s="168">
        <f t="shared" si="5"/>
        <v>6</v>
      </c>
      <c r="B27" s="166" t="s">
        <v>50</v>
      </c>
      <c r="C27" s="52" t="s">
        <v>45</v>
      </c>
      <c r="D27" s="53">
        <v>0</v>
      </c>
      <c r="E27" s="53">
        <v>4</v>
      </c>
      <c r="F27" s="53"/>
      <c r="G27" s="55">
        <v>4</v>
      </c>
      <c r="H27" s="53"/>
      <c r="I27" s="56"/>
      <c r="J27" s="57"/>
      <c r="K27" s="58"/>
      <c r="L27" s="59"/>
      <c r="M27" s="53"/>
      <c r="N27" s="60"/>
      <c r="O27" s="61">
        <f t="shared" si="3"/>
        <v>0</v>
      </c>
      <c r="P27" s="169">
        <v>200030291</v>
      </c>
      <c r="Q27" s="100">
        <f t="shared" si="4"/>
        <v>0</v>
      </c>
      <c r="U27" s="167"/>
    </row>
    <row r="28" spans="1:21" s="169" customFormat="1" ht="26.25" customHeight="1" x14ac:dyDescent="0.2">
      <c r="A28" s="168">
        <f t="shared" si="5"/>
        <v>7</v>
      </c>
      <c r="B28" s="166" t="s">
        <v>51</v>
      </c>
      <c r="C28" s="52" t="s">
        <v>45</v>
      </c>
      <c r="D28" s="53"/>
      <c r="E28" s="53"/>
      <c r="F28" s="53"/>
      <c r="G28" s="55"/>
      <c r="H28" s="53"/>
      <c r="I28" s="56"/>
      <c r="J28" s="57"/>
      <c r="K28" s="58"/>
      <c r="L28" s="59"/>
      <c r="M28" s="53"/>
      <c r="N28" s="60"/>
      <c r="O28" s="61">
        <f t="shared" si="3"/>
        <v>0</v>
      </c>
      <c r="P28" s="169">
        <v>200030293</v>
      </c>
      <c r="Q28" s="100">
        <f t="shared" si="4"/>
        <v>0</v>
      </c>
      <c r="U28" s="167"/>
    </row>
    <row r="29" spans="1:21" s="169" customFormat="1" ht="26.25" customHeight="1" x14ac:dyDescent="0.2">
      <c r="A29" s="168">
        <f t="shared" si="5"/>
        <v>8</v>
      </c>
      <c r="B29" s="166" t="s">
        <v>52</v>
      </c>
      <c r="C29" s="52" t="s">
        <v>45</v>
      </c>
      <c r="D29" s="53"/>
      <c r="E29" s="53"/>
      <c r="F29" s="53"/>
      <c r="G29" s="55"/>
      <c r="H29" s="53"/>
      <c r="I29" s="56"/>
      <c r="J29" s="57"/>
      <c r="K29" s="58"/>
      <c r="L29" s="59"/>
      <c r="M29" s="53"/>
      <c r="N29" s="60"/>
      <c r="O29" s="61">
        <f t="shared" si="3"/>
        <v>0</v>
      </c>
      <c r="P29" s="169">
        <v>200030300</v>
      </c>
      <c r="Q29" s="63">
        <f t="shared" si="4"/>
        <v>0</v>
      </c>
      <c r="U29" s="167"/>
    </row>
    <row r="30" spans="1:21" s="219" customFormat="1" ht="26.25" customHeight="1" x14ac:dyDescent="0.25">
      <c r="A30" s="207"/>
      <c r="B30" s="208" t="s">
        <v>40</v>
      </c>
      <c r="C30" s="208"/>
      <c r="D30" s="210">
        <f>SUM(D22:D29)</f>
        <v>14</v>
      </c>
      <c r="E30" s="210"/>
      <c r="F30" s="210"/>
      <c r="G30" s="211"/>
      <c r="H30" s="210"/>
      <c r="I30" s="212"/>
      <c r="J30" s="213"/>
      <c r="K30" s="214"/>
      <c r="L30" s="215"/>
      <c r="M30" s="216"/>
      <c r="N30" s="217"/>
      <c r="O30" s="218"/>
      <c r="Q30" s="220"/>
    </row>
    <row r="31" spans="1:21" ht="26.25" customHeight="1" x14ac:dyDescent="0.25">
      <c r="A31" s="157" t="s">
        <v>53</v>
      </c>
      <c r="B31" s="158" t="s">
        <v>54</v>
      </c>
      <c r="C31" s="158"/>
      <c r="D31" s="159"/>
      <c r="E31" s="159"/>
      <c r="F31" s="159"/>
      <c r="G31" s="221"/>
      <c r="H31" s="159"/>
      <c r="I31" s="160"/>
      <c r="J31" s="223"/>
      <c r="K31" s="224"/>
      <c r="L31" s="162"/>
      <c r="M31" s="161"/>
      <c r="N31" s="163"/>
      <c r="O31" s="170"/>
      <c r="Q31" s="63">
        <f t="shared" ref="Q31:Q64" si="6">+O31-F31</f>
        <v>0</v>
      </c>
    </row>
    <row r="32" spans="1:21" s="169" customFormat="1" ht="26.25" customHeight="1" x14ac:dyDescent="0.2">
      <c r="A32" s="168">
        <v>1</v>
      </c>
      <c r="B32" s="166" t="s">
        <v>55</v>
      </c>
      <c r="C32" s="52" t="s">
        <v>45</v>
      </c>
      <c r="D32" s="53"/>
      <c r="E32" s="53"/>
      <c r="F32" s="53"/>
      <c r="G32" s="55"/>
      <c r="H32" s="53"/>
      <c r="I32" s="56">
        <v>4474</v>
      </c>
      <c r="J32" s="57"/>
      <c r="K32" s="58"/>
      <c r="L32" s="59"/>
      <c r="M32" s="53"/>
      <c r="N32" s="60"/>
      <c r="O32" s="61">
        <f t="shared" ref="O32:O64" si="7">SUM(K32:N32)</f>
        <v>0</v>
      </c>
      <c r="P32" s="169">
        <v>200032593</v>
      </c>
      <c r="Q32" s="63">
        <f t="shared" si="6"/>
        <v>0</v>
      </c>
    </row>
    <row r="33" spans="1:17" s="169" customFormat="1" ht="26.25" customHeight="1" x14ac:dyDescent="0.2">
      <c r="A33" s="168">
        <f>+A32+1</f>
        <v>2</v>
      </c>
      <c r="B33" s="166" t="s">
        <v>56</v>
      </c>
      <c r="C33" s="52" t="s">
        <v>45</v>
      </c>
      <c r="D33" s="53"/>
      <c r="E33" s="53"/>
      <c r="F33" s="53"/>
      <c r="G33" s="55"/>
      <c r="H33" s="53"/>
      <c r="I33" s="56"/>
      <c r="J33" s="57"/>
      <c r="K33" s="58"/>
      <c r="L33" s="59"/>
      <c r="M33" s="53"/>
      <c r="N33" s="60"/>
      <c r="O33" s="61">
        <f t="shared" si="7"/>
        <v>0</v>
      </c>
      <c r="P33" s="169">
        <v>200032575</v>
      </c>
      <c r="Q33" s="63">
        <f t="shared" si="6"/>
        <v>0</v>
      </c>
    </row>
    <row r="34" spans="1:17" s="169" customFormat="1" ht="26.25" customHeight="1" x14ac:dyDescent="0.2">
      <c r="A34" s="168">
        <f t="shared" ref="A34:A64" si="8">+A33+1</f>
        <v>3</v>
      </c>
      <c r="B34" s="166" t="s">
        <v>57</v>
      </c>
      <c r="C34" s="52" t="s">
        <v>45</v>
      </c>
      <c r="D34" s="53"/>
      <c r="E34" s="53"/>
      <c r="F34" s="53"/>
      <c r="G34" s="55"/>
      <c r="H34" s="53"/>
      <c r="I34" s="56"/>
      <c r="J34" s="57"/>
      <c r="K34" s="58"/>
      <c r="L34" s="59"/>
      <c r="M34" s="53"/>
      <c r="N34" s="60"/>
      <c r="O34" s="61">
        <f t="shared" si="7"/>
        <v>0</v>
      </c>
      <c r="P34" s="169">
        <v>200032202</v>
      </c>
      <c r="Q34" s="63">
        <f t="shared" si="6"/>
        <v>0</v>
      </c>
    </row>
    <row r="35" spans="1:17" s="169" customFormat="1" ht="26.25" customHeight="1" x14ac:dyDescent="0.2">
      <c r="A35" s="168">
        <f t="shared" si="8"/>
        <v>4</v>
      </c>
      <c r="B35" s="166" t="s">
        <v>58</v>
      </c>
      <c r="C35" s="52" t="s">
        <v>45</v>
      </c>
      <c r="D35" s="53"/>
      <c r="E35" s="53"/>
      <c r="F35" s="53"/>
      <c r="G35" s="55"/>
      <c r="H35" s="53"/>
      <c r="I35" s="56">
        <v>4474</v>
      </c>
      <c r="J35" s="57"/>
      <c r="K35" s="58"/>
      <c r="L35" s="59"/>
      <c r="M35" s="53"/>
      <c r="N35" s="60"/>
      <c r="O35" s="61">
        <f t="shared" si="7"/>
        <v>0</v>
      </c>
      <c r="P35" s="169">
        <v>200032233</v>
      </c>
      <c r="Q35" s="63">
        <f t="shared" si="6"/>
        <v>0</v>
      </c>
    </row>
    <row r="36" spans="1:17" s="169" customFormat="1" ht="26.25" customHeight="1" x14ac:dyDescent="0.2">
      <c r="A36" s="168">
        <f t="shared" si="8"/>
        <v>5</v>
      </c>
      <c r="B36" s="166" t="s">
        <v>59</v>
      </c>
      <c r="C36" s="52" t="s">
        <v>45</v>
      </c>
      <c r="D36" s="53"/>
      <c r="E36" s="53"/>
      <c r="F36" s="53"/>
      <c r="G36" s="55"/>
      <c r="H36" s="53"/>
      <c r="I36" s="56"/>
      <c r="J36" s="57"/>
      <c r="K36" s="58"/>
      <c r="L36" s="59"/>
      <c r="M36" s="53"/>
      <c r="N36" s="60"/>
      <c r="O36" s="61">
        <f t="shared" si="7"/>
        <v>0</v>
      </c>
      <c r="P36" s="169">
        <v>200032203</v>
      </c>
      <c r="Q36" s="63">
        <f t="shared" si="6"/>
        <v>0</v>
      </c>
    </row>
    <row r="37" spans="1:17" s="169" customFormat="1" ht="26.25" customHeight="1" x14ac:dyDescent="0.2">
      <c r="A37" s="168">
        <f t="shared" si="8"/>
        <v>6</v>
      </c>
      <c r="B37" s="166" t="s">
        <v>60</v>
      </c>
      <c r="C37" s="52" t="s">
        <v>45</v>
      </c>
      <c r="D37" s="53"/>
      <c r="E37" s="53"/>
      <c r="F37" s="53"/>
      <c r="G37" s="55"/>
      <c r="H37" s="53"/>
      <c r="I37" s="56"/>
      <c r="J37" s="57"/>
      <c r="K37" s="58"/>
      <c r="L37" s="59"/>
      <c r="M37" s="53"/>
      <c r="N37" s="60"/>
      <c r="O37" s="61">
        <f t="shared" si="7"/>
        <v>0</v>
      </c>
      <c r="P37" s="169">
        <v>200032204</v>
      </c>
      <c r="Q37" s="63">
        <f t="shared" si="6"/>
        <v>0</v>
      </c>
    </row>
    <row r="38" spans="1:17" s="169" customFormat="1" ht="26.25" customHeight="1" x14ac:dyDescent="0.2">
      <c r="A38" s="168">
        <f t="shared" si="8"/>
        <v>7</v>
      </c>
      <c r="B38" s="166" t="s">
        <v>61</v>
      </c>
      <c r="C38" s="52" t="s">
        <v>45</v>
      </c>
      <c r="D38" s="53"/>
      <c r="E38" s="53"/>
      <c r="F38" s="53"/>
      <c r="G38" s="55"/>
      <c r="H38" s="53"/>
      <c r="I38" s="56">
        <v>4474</v>
      </c>
      <c r="J38" s="57"/>
      <c r="K38" s="58"/>
      <c r="L38" s="59"/>
      <c r="M38" s="53"/>
      <c r="N38" s="60"/>
      <c r="O38" s="61">
        <f t="shared" si="7"/>
        <v>0</v>
      </c>
      <c r="P38" s="169">
        <v>200032234</v>
      </c>
      <c r="Q38" s="63">
        <f t="shared" si="6"/>
        <v>0</v>
      </c>
    </row>
    <row r="39" spans="1:17" s="169" customFormat="1" ht="26.25" customHeight="1" x14ac:dyDescent="0.2">
      <c r="A39" s="168">
        <f t="shared" si="8"/>
        <v>8</v>
      </c>
      <c r="B39" s="166" t="s">
        <v>62</v>
      </c>
      <c r="C39" s="52" t="s">
        <v>45</v>
      </c>
      <c r="D39" s="53"/>
      <c r="E39" s="53"/>
      <c r="F39" s="53"/>
      <c r="G39" s="55"/>
      <c r="H39" s="53"/>
      <c r="I39" s="56"/>
      <c r="J39" s="57"/>
      <c r="K39" s="58"/>
      <c r="L39" s="59"/>
      <c r="M39" s="53"/>
      <c r="N39" s="60"/>
      <c r="O39" s="61">
        <f t="shared" si="7"/>
        <v>0</v>
      </c>
      <c r="P39" s="169">
        <v>200032205</v>
      </c>
      <c r="Q39" s="63">
        <f t="shared" si="6"/>
        <v>0</v>
      </c>
    </row>
    <row r="40" spans="1:17" s="169" customFormat="1" ht="26.25" customHeight="1" x14ac:dyDescent="0.2">
      <c r="A40" s="168">
        <f t="shared" si="8"/>
        <v>9</v>
      </c>
      <c r="B40" s="166" t="s">
        <v>63</v>
      </c>
      <c r="C40" s="52" t="s">
        <v>45</v>
      </c>
      <c r="D40" s="53"/>
      <c r="E40" s="53"/>
      <c r="F40" s="53"/>
      <c r="G40" s="55"/>
      <c r="H40" s="53"/>
      <c r="I40" s="56"/>
      <c r="J40" s="57"/>
      <c r="K40" s="58"/>
      <c r="L40" s="59"/>
      <c r="M40" s="53"/>
      <c r="N40" s="60"/>
      <c r="O40" s="61">
        <f t="shared" si="7"/>
        <v>0</v>
      </c>
      <c r="P40" s="169">
        <v>200032206</v>
      </c>
      <c r="Q40" s="63">
        <f t="shared" si="6"/>
        <v>0</v>
      </c>
    </row>
    <row r="41" spans="1:17" s="169" customFormat="1" ht="26.25" customHeight="1" x14ac:dyDescent="0.2">
      <c r="A41" s="168">
        <f t="shared" si="8"/>
        <v>10</v>
      </c>
      <c r="B41" s="166" t="s">
        <v>64</v>
      </c>
      <c r="C41" s="52" t="s">
        <v>45</v>
      </c>
      <c r="D41" s="53"/>
      <c r="E41" s="53"/>
      <c r="F41" s="53"/>
      <c r="G41" s="55"/>
      <c r="H41" s="53"/>
      <c r="I41" s="56">
        <v>4474</v>
      </c>
      <c r="J41" s="57"/>
      <c r="K41" s="58"/>
      <c r="L41" s="59"/>
      <c r="M41" s="53"/>
      <c r="N41" s="60"/>
      <c r="O41" s="61">
        <f t="shared" si="7"/>
        <v>0</v>
      </c>
      <c r="P41" s="169">
        <v>200032207</v>
      </c>
      <c r="Q41" s="63">
        <f t="shared" si="6"/>
        <v>0</v>
      </c>
    </row>
    <row r="42" spans="1:17" s="169" customFormat="1" ht="26.25" customHeight="1" x14ac:dyDescent="0.2">
      <c r="A42" s="168">
        <f t="shared" si="8"/>
        <v>11</v>
      </c>
      <c r="B42" s="166" t="s">
        <v>65</v>
      </c>
      <c r="C42" s="52" t="s">
        <v>45</v>
      </c>
      <c r="D42" s="53"/>
      <c r="E42" s="53"/>
      <c r="F42" s="53"/>
      <c r="G42" s="55"/>
      <c r="H42" s="53"/>
      <c r="I42" s="56"/>
      <c r="J42" s="57"/>
      <c r="K42" s="58"/>
      <c r="L42" s="59"/>
      <c r="M42" s="53"/>
      <c r="N42" s="60"/>
      <c r="O42" s="61">
        <f t="shared" si="7"/>
        <v>0</v>
      </c>
      <c r="P42" s="169">
        <v>200032235</v>
      </c>
      <c r="Q42" s="63">
        <f t="shared" si="6"/>
        <v>0</v>
      </c>
    </row>
    <row r="43" spans="1:17" s="169" customFormat="1" ht="26.25" customHeight="1" x14ac:dyDescent="0.2">
      <c r="A43" s="168">
        <f t="shared" si="8"/>
        <v>12</v>
      </c>
      <c r="B43" s="166" t="s">
        <v>66</v>
      </c>
      <c r="C43" s="52" t="s">
        <v>45</v>
      </c>
      <c r="D43" s="53"/>
      <c r="E43" s="53"/>
      <c r="F43" s="53"/>
      <c r="G43" s="55"/>
      <c r="H43" s="53"/>
      <c r="I43" s="56"/>
      <c r="J43" s="57"/>
      <c r="K43" s="58"/>
      <c r="L43" s="59"/>
      <c r="M43" s="53"/>
      <c r="N43" s="60"/>
      <c r="O43" s="61">
        <f t="shared" si="7"/>
        <v>0</v>
      </c>
      <c r="P43" s="169">
        <v>200032208</v>
      </c>
      <c r="Q43" s="63">
        <f t="shared" si="6"/>
        <v>0</v>
      </c>
    </row>
    <row r="44" spans="1:17" s="169" customFormat="1" ht="26.25" customHeight="1" x14ac:dyDescent="0.2">
      <c r="A44" s="168">
        <f t="shared" si="8"/>
        <v>13</v>
      </c>
      <c r="B44" s="166" t="s">
        <v>67</v>
      </c>
      <c r="C44" s="52" t="s">
        <v>45</v>
      </c>
      <c r="D44" s="53"/>
      <c r="E44" s="53"/>
      <c r="F44" s="53"/>
      <c r="G44" s="55"/>
      <c r="H44" s="53"/>
      <c r="I44" s="56">
        <v>4474</v>
      </c>
      <c r="J44" s="57"/>
      <c r="K44" s="58"/>
      <c r="L44" s="59"/>
      <c r="M44" s="53"/>
      <c r="N44" s="60"/>
      <c r="O44" s="61">
        <f t="shared" si="7"/>
        <v>0</v>
      </c>
      <c r="P44" s="169">
        <v>200032209</v>
      </c>
      <c r="Q44" s="63">
        <f t="shared" si="6"/>
        <v>0</v>
      </c>
    </row>
    <row r="45" spans="1:17" s="169" customFormat="1" ht="26.25" customHeight="1" x14ac:dyDescent="0.2">
      <c r="A45" s="168">
        <f t="shared" si="8"/>
        <v>14</v>
      </c>
      <c r="B45" s="166" t="s">
        <v>68</v>
      </c>
      <c r="C45" s="52" t="s">
        <v>45</v>
      </c>
      <c r="D45" s="53">
        <v>1</v>
      </c>
      <c r="E45" s="53"/>
      <c r="F45" s="53"/>
      <c r="G45" s="55"/>
      <c r="H45" s="53"/>
      <c r="I45" s="56"/>
      <c r="J45" s="57"/>
      <c r="K45" s="58"/>
      <c r="L45" s="59"/>
      <c r="M45" s="53"/>
      <c r="N45" s="60"/>
      <c r="O45" s="61">
        <f t="shared" si="7"/>
        <v>0</v>
      </c>
      <c r="P45" s="169">
        <v>200032210</v>
      </c>
      <c r="Q45" s="63">
        <f t="shared" si="6"/>
        <v>0</v>
      </c>
    </row>
    <row r="46" spans="1:17" s="169" customFormat="1" ht="26.25" customHeight="1" x14ac:dyDescent="0.2">
      <c r="A46" s="168">
        <f t="shared" si="8"/>
        <v>15</v>
      </c>
      <c r="B46" s="166" t="s">
        <v>69</v>
      </c>
      <c r="C46" s="52" t="s">
        <v>45</v>
      </c>
      <c r="D46" s="53"/>
      <c r="E46" s="53"/>
      <c r="F46" s="53"/>
      <c r="G46" s="55"/>
      <c r="H46" s="53"/>
      <c r="I46" s="56"/>
      <c r="J46" s="57"/>
      <c r="K46" s="58"/>
      <c r="L46" s="59"/>
      <c r="M46" s="53"/>
      <c r="N46" s="60"/>
      <c r="O46" s="61">
        <f t="shared" si="7"/>
        <v>0</v>
      </c>
      <c r="P46" s="169">
        <v>200032211</v>
      </c>
      <c r="Q46" s="63">
        <f t="shared" si="6"/>
        <v>0</v>
      </c>
    </row>
    <row r="47" spans="1:17" s="169" customFormat="1" ht="26.25" customHeight="1" x14ac:dyDescent="0.2">
      <c r="A47" s="168">
        <f t="shared" si="8"/>
        <v>16</v>
      </c>
      <c r="B47" s="166" t="s">
        <v>70</v>
      </c>
      <c r="C47" s="52" t="s">
        <v>45</v>
      </c>
      <c r="D47" s="53"/>
      <c r="E47" s="53"/>
      <c r="F47" s="53"/>
      <c r="G47" s="55"/>
      <c r="H47" s="53"/>
      <c r="I47" s="56">
        <v>4474</v>
      </c>
      <c r="J47" s="57"/>
      <c r="K47" s="58"/>
      <c r="L47" s="59"/>
      <c r="M47" s="53"/>
      <c r="N47" s="60"/>
      <c r="O47" s="61">
        <f t="shared" si="7"/>
        <v>0</v>
      </c>
      <c r="P47" s="169">
        <v>200032236</v>
      </c>
      <c r="Q47" s="63">
        <f t="shared" si="6"/>
        <v>0</v>
      </c>
    </row>
    <row r="48" spans="1:17" s="169" customFormat="1" ht="26.25" customHeight="1" x14ac:dyDescent="0.2">
      <c r="A48" s="168">
        <f t="shared" si="8"/>
        <v>17</v>
      </c>
      <c r="B48" s="166" t="s">
        <v>71</v>
      </c>
      <c r="C48" s="52" t="s">
        <v>45</v>
      </c>
      <c r="D48" s="53"/>
      <c r="E48" s="53"/>
      <c r="F48" s="53"/>
      <c r="G48" s="55"/>
      <c r="H48" s="53"/>
      <c r="I48" s="56"/>
      <c r="J48" s="57"/>
      <c r="K48" s="58"/>
      <c r="L48" s="59"/>
      <c r="M48" s="53"/>
      <c r="N48" s="60"/>
      <c r="O48" s="61">
        <f t="shared" si="7"/>
        <v>0</v>
      </c>
      <c r="P48" s="169">
        <v>200032213</v>
      </c>
      <c r="Q48" s="100">
        <f t="shared" si="6"/>
        <v>0</v>
      </c>
    </row>
    <row r="49" spans="1:17" s="169" customFormat="1" ht="26.25" customHeight="1" x14ac:dyDescent="0.2">
      <c r="A49" s="168">
        <f t="shared" si="8"/>
        <v>18</v>
      </c>
      <c r="B49" s="166" t="s">
        <v>72</v>
      </c>
      <c r="C49" s="52" t="s">
        <v>45</v>
      </c>
      <c r="D49" s="53"/>
      <c r="E49" s="53"/>
      <c r="F49" s="53"/>
      <c r="G49" s="55"/>
      <c r="H49" s="53"/>
      <c r="I49" s="56"/>
      <c r="J49" s="57"/>
      <c r="K49" s="58"/>
      <c r="L49" s="59"/>
      <c r="M49" s="53"/>
      <c r="N49" s="60"/>
      <c r="O49" s="61">
        <f t="shared" si="7"/>
        <v>0</v>
      </c>
      <c r="P49" s="169">
        <v>200032214</v>
      </c>
      <c r="Q49" s="63">
        <f t="shared" si="6"/>
        <v>0</v>
      </c>
    </row>
    <row r="50" spans="1:17" s="169" customFormat="1" ht="26.25" customHeight="1" x14ac:dyDescent="0.2">
      <c r="A50" s="168">
        <f t="shared" si="8"/>
        <v>19</v>
      </c>
      <c r="B50" s="166" t="s">
        <v>73</v>
      </c>
      <c r="C50" s="52" t="s">
        <v>45</v>
      </c>
      <c r="D50" s="53"/>
      <c r="E50" s="53"/>
      <c r="F50" s="53"/>
      <c r="G50" s="55"/>
      <c r="H50" s="53"/>
      <c r="I50" s="56">
        <v>4474</v>
      </c>
      <c r="J50" s="57"/>
      <c r="K50" s="58"/>
      <c r="L50" s="59"/>
      <c r="M50" s="53"/>
      <c r="N50" s="60"/>
      <c r="O50" s="61">
        <f t="shared" si="7"/>
        <v>0</v>
      </c>
      <c r="P50" s="169">
        <v>200032215</v>
      </c>
      <c r="Q50" s="63">
        <f t="shared" si="6"/>
        <v>0</v>
      </c>
    </row>
    <row r="51" spans="1:17" s="169" customFormat="1" ht="26.25" customHeight="1" x14ac:dyDescent="0.2">
      <c r="A51" s="168">
        <f t="shared" si="8"/>
        <v>20</v>
      </c>
      <c r="B51" s="166" t="s">
        <v>74</v>
      </c>
      <c r="C51" s="52" t="s">
        <v>45</v>
      </c>
      <c r="D51" s="53"/>
      <c r="E51" s="53"/>
      <c r="F51" s="53"/>
      <c r="G51" s="55"/>
      <c r="H51" s="53"/>
      <c r="I51" s="56"/>
      <c r="J51" s="57"/>
      <c r="K51" s="58"/>
      <c r="L51" s="59"/>
      <c r="M51" s="53"/>
      <c r="N51" s="60"/>
      <c r="O51" s="61">
        <f t="shared" si="7"/>
        <v>0</v>
      </c>
      <c r="P51" s="169">
        <v>200032216</v>
      </c>
      <c r="Q51" s="63">
        <f t="shared" si="6"/>
        <v>0</v>
      </c>
    </row>
    <row r="52" spans="1:17" s="169" customFormat="1" ht="26.25" customHeight="1" x14ac:dyDescent="0.2">
      <c r="A52" s="168">
        <f t="shared" si="8"/>
        <v>21</v>
      </c>
      <c r="B52" s="166" t="s">
        <v>75</v>
      </c>
      <c r="C52" s="52" t="s">
        <v>45</v>
      </c>
      <c r="D52" s="53"/>
      <c r="E52" s="53"/>
      <c r="F52" s="53"/>
      <c r="G52" s="55"/>
      <c r="H52" s="53"/>
      <c r="I52" s="56"/>
      <c r="J52" s="57"/>
      <c r="K52" s="58"/>
      <c r="L52" s="59"/>
      <c r="M52" s="53"/>
      <c r="N52" s="60"/>
      <c r="O52" s="61">
        <f t="shared" si="7"/>
        <v>0</v>
      </c>
      <c r="P52" s="169">
        <v>200030290</v>
      </c>
      <c r="Q52" s="63">
        <f t="shared" si="6"/>
        <v>0</v>
      </c>
    </row>
    <row r="53" spans="1:17" s="169" customFormat="1" ht="26.25" customHeight="1" x14ac:dyDescent="0.2">
      <c r="A53" s="168">
        <f t="shared" si="8"/>
        <v>22</v>
      </c>
      <c r="B53" s="166" t="s">
        <v>76</v>
      </c>
      <c r="C53" s="52" t="s">
        <v>45</v>
      </c>
      <c r="D53" s="53"/>
      <c r="E53" s="53"/>
      <c r="F53" s="53"/>
      <c r="G53" s="55"/>
      <c r="H53" s="53"/>
      <c r="I53" s="56">
        <v>4474</v>
      </c>
      <c r="J53" s="57"/>
      <c r="K53" s="58"/>
      <c r="L53" s="59"/>
      <c r="M53" s="53"/>
      <c r="N53" s="60"/>
      <c r="O53" s="61">
        <f t="shared" si="7"/>
        <v>0</v>
      </c>
      <c r="P53" s="169">
        <v>200032237</v>
      </c>
      <c r="Q53" s="63">
        <f t="shared" si="6"/>
        <v>0</v>
      </c>
    </row>
    <row r="54" spans="1:17" s="169" customFormat="1" ht="26.25" customHeight="1" x14ac:dyDescent="0.2">
      <c r="A54" s="168">
        <f t="shared" si="8"/>
        <v>23</v>
      </c>
      <c r="B54" s="166" t="s">
        <v>77</v>
      </c>
      <c r="C54" s="52" t="s">
        <v>45</v>
      </c>
      <c r="D54" s="53"/>
      <c r="E54" s="53"/>
      <c r="F54" s="53"/>
      <c r="G54" s="55"/>
      <c r="H54" s="53"/>
      <c r="I54" s="56"/>
      <c r="J54" s="57"/>
      <c r="K54" s="58"/>
      <c r="L54" s="59"/>
      <c r="M54" s="53"/>
      <c r="N54" s="60"/>
      <c r="O54" s="61">
        <f t="shared" si="7"/>
        <v>0</v>
      </c>
      <c r="P54" s="169">
        <v>200032217</v>
      </c>
      <c r="Q54" s="63">
        <f t="shared" si="6"/>
        <v>0</v>
      </c>
    </row>
    <row r="55" spans="1:17" s="169" customFormat="1" ht="26.25" customHeight="1" x14ac:dyDescent="0.2">
      <c r="A55" s="168">
        <f t="shared" si="8"/>
        <v>24</v>
      </c>
      <c r="B55" s="166" t="s">
        <v>78</v>
      </c>
      <c r="C55" s="52" t="s">
        <v>45</v>
      </c>
      <c r="D55" s="53"/>
      <c r="E55" s="53"/>
      <c r="F55" s="53"/>
      <c r="G55" s="55"/>
      <c r="H55" s="53"/>
      <c r="I55" s="56"/>
      <c r="J55" s="57"/>
      <c r="K55" s="58"/>
      <c r="L55" s="59"/>
      <c r="M55" s="53"/>
      <c r="N55" s="60"/>
      <c r="O55" s="61">
        <f t="shared" si="7"/>
        <v>0</v>
      </c>
      <c r="P55" s="169">
        <v>200032218</v>
      </c>
      <c r="Q55" s="63">
        <f t="shared" si="6"/>
        <v>0</v>
      </c>
    </row>
    <row r="56" spans="1:17" s="169" customFormat="1" ht="26.25" customHeight="1" x14ac:dyDescent="0.2">
      <c r="A56" s="168">
        <f t="shared" si="8"/>
        <v>25</v>
      </c>
      <c r="B56" s="166" t="s">
        <v>79</v>
      </c>
      <c r="C56" s="52" t="s">
        <v>45</v>
      </c>
      <c r="D56" s="53"/>
      <c r="E56" s="53"/>
      <c r="F56" s="53"/>
      <c r="G56" s="55"/>
      <c r="H56" s="53"/>
      <c r="I56" s="56">
        <v>4474</v>
      </c>
      <c r="J56" s="57"/>
      <c r="K56" s="58"/>
      <c r="L56" s="59"/>
      <c r="M56" s="53"/>
      <c r="N56" s="60"/>
      <c r="O56" s="61">
        <f t="shared" si="7"/>
        <v>0</v>
      </c>
      <c r="P56" s="169">
        <v>200032219</v>
      </c>
      <c r="Q56" s="63">
        <f t="shared" si="6"/>
        <v>0</v>
      </c>
    </row>
    <row r="57" spans="1:17" s="169" customFormat="1" ht="26.25" customHeight="1" x14ac:dyDescent="0.2">
      <c r="A57" s="168">
        <f t="shared" si="8"/>
        <v>26</v>
      </c>
      <c r="B57" s="166" t="s">
        <v>80</v>
      </c>
      <c r="C57" s="52" t="s">
        <v>45</v>
      </c>
      <c r="D57" s="53"/>
      <c r="E57" s="53"/>
      <c r="F57" s="53"/>
      <c r="G57" s="55"/>
      <c r="H57" s="53"/>
      <c r="I57" s="56"/>
      <c r="J57" s="57"/>
      <c r="K57" s="58"/>
      <c r="L57" s="59"/>
      <c r="M57" s="53"/>
      <c r="N57" s="60"/>
      <c r="O57" s="61">
        <f t="shared" si="7"/>
        <v>0</v>
      </c>
      <c r="P57" s="169">
        <v>200030292</v>
      </c>
      <c r="Q57" s="63">
        <f t="shared" si="6"/>
        <v>0</v>
      </c>
    </row>
    <row r="58" spans="1:17" s="169" customFormat="1" ht="26.25" customHeight="1" x14ac:dyDescent="0.2">
      <c r="A58" s="168">
        <f t="shared" si="8"/>
        <v>27</v>
      </c>
      <c r="B58" s="166" t="s">
        <v>81</v>
      </c>
      <c r="C58" s="52" t="s">
        <v>45</v>
      </c>
      <c r="D58" s="53"/>
      <c r="E58" s="53"/>
      <c r="F58" s="53"/>
      <c r="G58" s="55"/>
      <c r="H58" s="53"/>
      <c r="I58" s="56"/>
      <c r="J58" s="57"/>
      <c r="K58" s="58"/>
      <c r="L58" s="59"/>
      <c r="M58" s="53"/>
      <c r="N58" s="60"/>
      <c r="O58" s="61">
        <f t="shared" si="7"/>
        <v>0</v>
      </c>
      <c r="P58" s="169">
        <v>200032220</v>
      </c>
      <c r="Q58" s="63">
        <f t="shared" si="6"/>
        <v>0</v>
      </c>
    </row>
    <row r="59" spans="1:17" s="169" customFormat="1" ht="26.25" customHeight="1" x14ac:dyDescent="0.2">
      <c r="A59" s="168">
        <f t="shared" si="8"/>
        <v>28</v>
      </c>
      <c r="B59" s="166" t="s">
        <v>82</v>
      </c>
      <c r="C59" s="52" t="s">
        <v>45</v>
      </c>
      <c r="D59" s="53"/>
      <c r="E59" s="53"/>
      <c r="F59" s="53"/>
      <c r="G59" s="55"/>
      <c r="H59" s="53"/>
      <c r="I59" s="56">
        <v>4474</v>
      </c>
      <c r="J59" s="57"/>
      <c r="K59" s="58"/>
      <c r="L59" s="59"/>
      <c r="M59" s="53"/>
      <c r="N59" s="60"/>
      <c r="O59" s="61">
        <f t="shared" si="7"/>
        <v>0</v>
      </c>
      <c r="P59" s="169">
        <v>200032222</v>
      </c>
      <c r="Q59" s="63">
        <f t="shared" si="6"/>
        <v>0</v>
      </c>
    </row>
    <row r="60" spans="1:17" s="169" customFormat="1" ht="26.25" customHeight="1" x14ac:dyDescent="0.2">
      <c r="A60" s="168">
        <f t="shared" si="8"/>
        <v>29</v>
      </c>
      <c r="B60" s="166" t="s">
        <v>83</v>
      </c>
      <c r="C60" s="52" t="s">
        <v>45</v>
      </c>
      <c r="D60" s="53"/>
      <c r="E60" s="53"/>
      <c r="F60" s="53"/>
      <c r="G60" s="55"/>
      <c r="H60" s="53"/>
      <c r="I60" s="56"/>
      <c r="J60" s="57"/>
      <c r="K60" s="58"/>
      <c r="L60" s="59"/>
      <c r="M60" s="53"/>
      <c r="N60" s="60"/>
      <c r="O60" s="61">
        <f t="shared" si="7"/>
        <v>0</v>
      </c>
      <c r="P60" s="169">
        <v>200030297</v>
      </c>
      <c r="Q60" s="63">
        <f t="shared" si="6"/>
        <v>0</v>
      </c>
    </row>
    <row r="61" spans="1:17" s="169" customFormat="1" ht="26.25" customHeight="1" x14ac:dyDescent="0.2">
      <c r="A61" s="168">
        <f t="shared" si="8"/>
        <v>30</v>
      </c>
      <c r="B61" s="166" t="s">
        <v>84</v>
      </c>
      <c r="C61" s="52" t="s">
        <v>45</v>
      </c>
      <c r="D61" s="53"/>
      <c r="E61" s="53"/>
      <c r="F61" s="53"/>
      <c r="G61" s="55"/>
      <c r="H61" s="53"/>
      <c r="I61" s="56"/>
      <c r="J61" s="57"/>
      <c r="K61" s="58"/>
      <c r="L61" s="59"/>
      <c r="M61" s="53"/>
      <c r="N61" s="60"/>
      <c r="O61" s="61">
        <f t="shared" si="7"/>
        <v>0</v>
      </c>
      <c r="P61" s="169">
        <v>200030298</v>
      </c>
      <c r="Q61" s="63">
        <f t="shared" si="6"/>
        <v>0</v>
      </c>
    </row>
    <row r="62" spans="1:17" s="169" customFormat="1" ht="26.25" customHeight="1" x14ac:dyDescent="0.2">
      <c r="A62" s="168">
        <f t="shared" si="8"/>
        <v>31</v>
      </c>
      <c r="B62" s="166" t="s">
        <v>85</v>
      </c>
      <c r="C62" s="52" t="s">
        <v>45</v>
      </c>
      <c r="D62" s="53"/>
      <c r="E62" s="53"/>
      <c r="F62" s="53"/>
      <c r="G62" s="55"/>
      <c r="H62" s="53"/>
      <c r="I62" s="56"/>
      <c r="J62" s="57"/>
      <c r="K62" s="58"/>
      <c r="L62" s="59"/>
      <c r="M62" s="53"/>
      <c r="N62" s="60"/>
      <c r="O62" s="61">
        <f t="shared" si="7"/>
        <v>0</v>
      </c>
      <c r="P62" s="169">
        <v>200032223</v>
      </c>
      <c r="Q62" s="63">
        <f t="shared" si="6"/>
        <v>0</v>
      </c>
    </row>
    <row r="63" spans="1:17" s="169" customFormat="1" ht="26.25" customHeight="1" x14ac:dyDescent="0.2">
      <c r="A63" s="168">
        <f t="shared" si="8"/>
        <v>32</v>
      </c>
      <c r="B63" s="166" t="s">
        <v>86</v>
      </c>
      <c r="C63" s="52" t="s">
        <v>45</v>
      </c>
      <c r="D63" s="53"/>
      <c r="E63" s="53"/>
      <c r="F63" s="53"/>
      <c r="G63" s="55"/>
      <c r="H63" s="53"/>
      <c r="I63" s="56"/>
      <c r="J63" s="57"/>
      <c r="K63" s="58"/>
      <c r="L63" s="59"/>
      <c r="M63" s="53"/>
      <c r="N63" s="60"/>
      <c r="O63" s="61">
        <f t="shared" si="7"/>
        <v>0</v>
      </c>
      <c r="P63" s="169">
        <v>200032225</v>
      </c>
      <c r="Q63" s="63">
        <f t="shared" si="6"/>
        <v>0</v>
      </c>
    </row>
    <row r="64" spans="1:17" s="169" customFormat="1" ht="26.25" customHeight="1" x14ac:dyDescent="0.2">
      <c r="A64" s="168">
        <f t="shared" si="8"/>
        <v>33</v>
      </c>
      <c r="B64" s="166" t="s">
        <v>87</v>
      </c>
      <c r="C64" s="52" t="s">
        <v>45</v>
      </c>
      <c r="D64" s="53"/>
      <c r="E64" s="53"/>
      <c r="F64" s="53"/>
      <c r="G64" s="55"/>
      <c r="H64" s="53"/>
      <c r="I64" s="56"/>
      <c r="J64" s="57"/>
      <c r="K64" s="58"/>
      <c r="L64" s="59"/>
      <c r="M64" s="53"/>
      <c r="N64" s="60"/>
      <c r="O64" s="61">
        <f t="shared" si="7"/>
        <v>0</v>
      </c>
      <c r="P64" s="169">
        <v>200032228</v>
      </c>
      <c r="Q64" s="63">
        <f t="shared" si="6"/>
        <v>0</v>
      </c>
    </row>
    <row r="65" spans="1:17" s="219" customFormat="1" ht="26.25" customHeight="1" x14ac:dyDescent="0.25">
      <c r="A65" s="207"/>
      <c r="B65" s="208" t="s">
        <v>40</v>
      </c>
      <c r="C65" s="208"/>
      <c r="D65" s="210">
        <f>SUM(D32:D64)</f>
        <v>1</v>
      </c>
      <c r="E65" s="210"/>
      <c r="F65" s="210"/>
      <c r="G65" s="211"/>
      <c r="H65" s="210"/>
      <c r="I65" s="212"/>
      <c r="J65" s="213"/>
      <c r="K65" s="214"/>
      <c r="L65" s="215"/>
      <c r="M65" s="216"/>
      <c r="N65" s="217"/>
      <c r="O65" s="218"/>
      <c r="Q65" s="220"/>
    </row>
    <row r="66" spans="1:17" ht="26.25" customHeight="1" x14ac:dyDescent="0.25">
      <c r="A66" s="157" t="s">
        <v>88</v>
      </c>
      <c r="B66" s="158" t="s">
        <v>89</v>
      </c>
      <c r="C66" s="158"/>
      <c r="D66" s="159"/>
      <c r="E66" s="159"/>
      <c r="F66" s="159"/>
      <c r="G66" s="221"/>
      <c r="H66" s="159"/>
      <c r="I66" s="160"/>
      <c r="J66" s="223"/>
      <c r="K66" s="224"/>
      <c r="L66" s="162"/>
      <c r="M66" s="161"/>
      <c r="N66" s="163"/>
      <c r="O66" s="170"/>
      <c r="P66" s="169"/>
      <c r="Q66" s="63">
        <f t="shared" ref="Q66:Q74" si="9">+O66-F66</f>
        <v>0</v>
      </c>
    </row>
    <row r="67" spans="1:17" s="169" customFormat="1" ht="26.25" customHeight="1" x14ac:dyDescent="0.2">
      <c r="A67" s="168">
        <v>1</v>
      </c>
      <c r="B67" s="166" t="s">
        <v>90</v>
      </c>
      <c r="C67" s="52" t="s">
        <v>45</v>
      </c>
      <c r="D67" s="53"/>
      <c r="E67" s="53"/>
      <c r="F67" s="53"/>
      <c r="G67" s="55"/>
      <c r="H67" s="53"/>
      <c r="I67" s="56">
        <v>4474</v>
      </c>
      <c r="J67" s="57"/>
      <c r="K67" s="58"/>
      <c r="L67" s="59"/>
      <c r="M67" s="53"/>
      <c r="N67" s="60"/>
      <c r="O67" s="61">
        <f t="shared" ref="O67:O74" si="10">SUM(K67:N67)</f>
        <v>0</v>
      </c>
      <c r="P67" s="169">
        <v>200030301</v>
      </c>
      <c r="Q67" s="63">
        <f t="shared" si="9"/>
        <v>0</v>
      </c>
    </row>
    <row r="68" spans="1:17" s="169" customFormat="1" ht="26.25" customHeight="1" x14ac:dyDescent="0.2">
      <c r="A68" s="168">
        <f>+A67+1</f>
        <v>2</v>
      </c>
      <c r="B68" s="166" t="s">
        <v>91</v>
      </c>
      <c r="C68" s="52" t="s">
        <v>45</v>
      </c>
      <c r="D68" s="53"/>
      <c r="E68" s="53"/>
      <c r="F68" s="53"/>
      <c r="G68" s="55"/>
      <c r="H68" s="53"/>
      <c r="I68" s="56"/>
      <c r="J68" s="57"/>
      <c r="K68" s="58"/>
      <c r="L68" s="59"/>
      <c r="M68" s="53"/>
      <c r="N68" s="60"/>
      <c r="O68" s="61">
        <f t="shared" si="10"/>
        <v>0</v>
      </c>
      <c r="P68" s="169">
        <v>200030302</v>
      </c>
      <c r="Q68" s="63">
        <f t="shared" si="9"/>
        <v>0</v>
      </c>
    </row>
    <row r="69" spans="1:17" s="169" customFormat="1" ht="26.25" customHeight="1" x14ac:dyDescent="0.2">
      <c r="A69" s="168">
        <f t="shared" ref="A69:A74" si="11">+A68+1</f>
        <v>3</v>
      </c>
      <c r="B69" s="166" t="s">
        <v>92</v>
      </c>
      <c r="C69" s="52" t="s">
        <v>45</v>
      </c>
      <c r="D69" s="53"/>
      <c r="E69" s="53"/>
      <c r="F69" s="53"/>
      <c r="G69" s="55"/>
      <c r="H69" s="53"/>
      <c r="I69" s="56">
        <v>4474</v>
      </c>
      <c r="J69" s="57"/>
      <c r="K69" s="58"/>
      <c r="L69" s="59"/>
      <c r="M69" s="53"/>
      <c r="N69" s="60"/>
      <c r="O69" s="61">
        <f t="shared" si="10"/>
        <v>0</v>
      </c>
      <c r="P69" s="169">
        <v>200030303</v>
      </c>
      <c r="Q69" s="63">
        <f t="shared" si="9"/>
        <v>0</v>
      </c>
    </row>
    <row r="70" spans="1:17" s="169" customFormat="1" ht="26.25" customHeight="1" x14ac:dyDescent="0.2">
      <c r="A70" s="168">
        <f t="shared" si="11"/>
        <v>4</v>
      </c>
      <c r="B70" s="166" t="s">
        <v>93</v>
      </c>
      <c r="C70" s="52" t="s">
        <v>45</v>
      </c>
      <c r="D70" s="53"/>
      <c r="E70" s="53"/>
      <c r="F70" s="53"/>
      <c r="G70" s="55"/>
      <c r="H70" s="53"/>
      <c r="I70" s="56"/>
      <c r="J70" s="57"/>
      <c r="K70" s="58"/>
      <c r="L70" s="59"/>
      <c r="M70" s="53"/>
      <c r="N70" s="60"/>
      <c r="O70" s="61">
        <f t="shared" si="10"/>
        <v>0</v>
      </c>
      <c r="P70" s="169">
        <v>200030304</v>
      </c>
      <c r="Q70" s="63">
        <f t="shared" si="9"/>
        <v>0</v>
      </c>
    </row>
    <row r="71" spans="1:17" s="169" customFormat="1" ht="26.25" customHeight="1" x14ac:dyDescent="0.2">
      <c r="A71" s="168">
        <f t="shared" si="11"/>
        <v>5</v>
      </c>
      <c r="B71" s="166" t="s">
        <v>94</v>
      </c>
      <c r="C71" s="52" t="s">
        <v>45</v>
      </c>
      <c r="D71" s="53"/>
      <c r="E71" s="53"/>
      <c r="F71" s="53"/>
      <c r="G71" s="55"/>
      <c r="H71" s="53"/>
      <c r="I71" s="56">
        <v>4474</v>
      </c>
      <c r="J71" s="57"/>
      <c r="K71" s="58"/>
      <c r="L71" s="59"/>
      <c r="M71" s="53"/>
      <c r="N71" s="60"/>
      <c r="O71" s="61">
        <f t="shared" si="10"/>
        <v>0</v>
      </c>
      <c r="P71" s="169">
        <v>200032584</v>
      </c>
      <c r="Q71" s="63">
        <f t="shared" si="9"/>
        <v>0</v>
      </c>
    </row>
    <row r="72" spans="1:17" s="169" customFormat="1" ht="26.25" customHeight="1" x14ac:dyDescent="0.2">
      <c r="A72" s="168">
        <f t="shared" si="11"/>
        <v>6</v>
      </c>
      <c r="B72" s="166" t="s">
        <v>95</v>
      </c>
      <c r="C72" s="52" t="s">
        <v>45</v>
      </c>
      <c r="D72" s="53"/>
      <c r="E72" s="53"/>
      <c r="F72" s="53"/>
      <c r="G72" s="55"/>
      <c r="H72" s="53"/>
      <c r="I72" s="56"/>
      <c r="J72" s="57"/>
      <c r="K72" s="58"/>
      <c r="L72" s="59"/>
      <c r="M72" s="53"/>
      <c r="N72" s="60"/>
      <c r="O72" s="61">
        <f t="shared" si="10"/>
        <v>0</v>
      </c>
      <c r="P72" s="169">
        <v>200030305</v>
      </c>
      <c r="Q72" s="63">
        <f t="shared" si="9"/>
        <v>0</v>
      </c>
    </row>
    <row r="73" spans="1:17" s="169" customFormat="1" ht="26.25" customHeight="1" x14ac:dyDescent="0.2">
      <c r="A73" s="168">
        <f t="shared" si="11"/>
        <v>7</v>
      </c>
      <c r="B73" s="166" t="s">
        <v>96</v>
      </c>
      <c r="C73" s="52" t="s">
        <v>45</v>
      </c>
      <c r="D73" s="53"/>
      <c r="E73" s="53"/>
      <c r="F73" s="53"/>
      <c r="G73" s="55"/>
      <c r="H73" s="53"/>
      <c r="I73" s="56">
        <v>4474</v>
      </c>
      <c r="J73" s="57"/>
      <c r="K73" s="58"/>
      <c r="L73" s="59"/>
      <c r="M73" s="53"/>
      <c r="N73" s="60"/>
      <c r="O73" s="61">
        <f t="shared" si="10"/>
        <v>0</v>
      </c>
      <c r="P73" s="169">
        <v>200030306</v>
      </c>
      <c r="Q73" s="63">
        <f t="shared" si="9"/>
        <v>0</v>
      </c>
    </row>
    <row r="74" spans="1:17" s="169" customFormat="1" ht="26.25" customHeight="1" x14ac:dyDescent="0.2">
      <c r="A74" s="168">
        <f t="shared" si="11"/>
        <v>8</v>
      </c>
      <c r="B74" s="166" t="s">
        <v>97</v>
      </c>
      <c r="C74" s="52" t="s">
        <v>45</v>
      </c>
      <c r="D74" s="53"/>
      <c r="E74" s="53"/>
      <c r="F74" s="53"/>
      <c r="G74" s="55"/>
      <c r="H74" s="53"/>
      <c r="I74" s="56"/>
      <c r="J74" s="57"/>
      <c r="K74" s="58"/>
      <c r="L74" s="59"/>
      <c r="M74" s="53"/>
      <c r="N74" s="60"/>
      <c r="O74" s="61">
        <f t="shared" si="10"/>
        <v>0</v>
      </c>
      <c r="P74" s="169">
        <v>200030308</v>
      </c>
      <c r="Q74" s="63">
        <f t="shared" si="9"/>
        <v>0</v>
      </c>
    </row>
    <row r="75" spans="1:17" s="219" customFormat="1" ht="26.25" customHeight="1" x14ac:dyDescent="0.25">
      <c r="A75" s="207"/>
      <c r="B75" s="208" t="s">
        <v>98</v>
      </c>
      <c r="C75" s="208"/>
      <c r="D75" s="210"/>
      <c r="E75" s="210"/>
      <c r="F75" s="210"/>
      <c r="G75" s="211"/>
      <c r="H75" s="210"/>
      <c r="I75" s="212"/>
      <c r="J75" s="213"/>
      <c r="K75" s="214"/>
      <c r="L75" s="215"/>
      <c r="M75" s="216"/>
      <c r="N75" s="217"/>
      <c r="O75" s="218"/>
      <c r="Q75" s="220"/>
    </row>
    <row r="76" spans="1:17" ht="26.25" customHeight="1" x14ac:dyDescent="0.25">
      <c r="A76" s="157" t="s">
        <v>99</v>
      </c>
      <c r="B76" s="158" t="s">
        <v>100</v>
      </c>
      <c r="C76" s="158"/>
      <c r="D76" s="159"/>
      <c r="E76" s="159"/>
      <c r="F76" s="159"/>
      <c r="G76" s="221"/>
      <c r="H76" s="159"/>
      <c r="I76" s="160"/>
      <c r="J76" s="223"/>
      <c r="K76" s="224"/>
      <c r="L76" s="162"/>
      <c r="M76" s="161"/>
      <c r="N76" s="163"/>
      <c r="O76" s="170"/>
      <c r="Q76" s="156"/>
    </row>
    <row r="77" spans="1:17" s="169" customFormat="1" ht="26.25" customHeight="1" x14ac:dyDescent="0.2">
      <c r="A77" s="168">
        <v>1</v>
      </c>
      <c r="B77" s="166" t="s">
        <v>101</v>
      </c>
      <c r="C77" s="52" t="s">
        <v>45</v>
      </c>
      <c r="D77" s="53"/>
      <c r="E77" s="53"/>
      <c r="F77" s="53"/>
      <c r="G77" s="55"/>
      <c r="H77" s="53"/>
      <c r="I77" s="56">
        <v>4474</v>
      </c>
      <c r="J77" s="57"/>
      <c r="K77" s="58"/>
      <c r="L77" s="59"/>
      <c r="M77" s="53"/>
      <c r="N77" s="60"/>
      <c r="O77" s="61">
        <f>SUM(K77:N77)</f>
        <v>0</v>
      </c>
      <c r="P77" s="169">
        <v>200030309</v>
      </c>
      <c r="Q77" s="63">
        <f>+O77-F77</f>
        <v>0</v>
      </c>
    </row>
    <row r="78" spans="1:17" s="169" customFormat="1" ht="26.25" customHeight="1" x14ac:dyDescent="0.2">
      <c r="A78" s="168">
        <f>+A77+1</f>
        <v>2</v>
      </c>
      <c r="B78" s="166" t="s">
        <v>102</v>
      </c>
      <c r="C78" s="52" t="s">
        <v>45</v>
      </c>
      <c r="D78" s="53">
        <v>10</v>
      </c>
      <c r="E78" s="53">
        <v>9</v>
      </c>
      <c r="F78" s="53"/>
      <c r="G78" s="55">
        <v>9</v>
      </c>
      <c r="H78" s="53"/>
      <c r="I78" s="56"/>
      <c r="J78" s="57"/>
      <c r="K78" s="58"/>
      <c r="L78" s="59"/>
      <c r="M78" s="53"/>
      <c r="N78" s="60"/>
      <c r="O78" s="61">
        <f>SUM(K78:N78)</f>
        <v>0</v>
      </c>
      <c r="P78" s="169">
        <v>200030311</v>
      </c>
      <c r="Q78" s="100">
        <f>+O78-F78</f>
        <v>0</v>
      </c>
    </row>
    <row r="79" spans="1:17" s="169" customFormat="1" ht="26.25" customHeight="1" x14ac:dyDescent="0.2">
      <c r="A79" s="168">
        <f>+A78+1</f>
        <v>3</v>
      </c>
      <c r="B79" s="166" t="s">
        <v>103</v>
      </c>
      <c r="C79" s="52" t="s">
        <v>45</v>
      </c>
      <c r="D79" s="53"/>
      <c r="E79" s="53"/>
      <c r="F79" s="53"/>
      <c r="G79" s="55"/>
      <c r="H79" s="53"/>
      <c r="I79" s="56"/>
      <c r="J79" s="57"/>
      <c r="K79" s="58"/>
      <c r="L79" s="59"/>
      <c r="M79" s="53"/>
      <c r="N79" s="60"/>
      <c r="O79" s="61">
        <f>SUM(K79:N79)</f>
        <v>0</v>
      </c>
      <c r="P79" s="169">
        <v>200030310</v>
      </c>
      <c r="Q79" s="63">
        <f>+O79-F79</f>
        <v>0</v>
      </c>
    </row>
    <row r="80" spans="1:17" s="169" customFormat="1" ht="26.25" customHeight="1" x14ac:dyDescent="0.2">
      <c r="A80" s="168">
        <f t="shared" ref="A80:A104" si="12">+A79+1</f>
        <v>4</v>
      </c>
      <c r="B80" s="166" t="s">
        <v>104</v>
      </c>
      <c r="C80" s="52" t="s">
        <v>45</v>
      </c>
      <c r="D80" s="53">
        <v>1</v>
      </c>
      <c r="E80" s="53"/>
      <c r="F80" s="53"/>
      <c r="G80" s="55"/>
      <c r="H80" s="53"/>
      <c r="I80" s="56">
        <v>4474</v>
      </c>
      <c r="J80" s="57"/>
      <c r="K80" s="58"/>
      <c r="L80" s="59"/>
      <c r="M80" s="53"/>
      <c r="N80" s="60"/>
      <c r="O80" s="61">
        <f t="shared" ref="O80:O104" si="13">SUM(K80:N80)</f>
        <v>0</v>
      </c>
      <c r="P80" s="169">
        <v>200030314</v>
      </c>
      <c r="Q80" s="63">
        <f t="shared" ref="Q80:Q104" si="14">+O80-F80</f>
        <v>0</v>
      </c>
    </row>
    <row r="81" spans="1:17" s="169" customFormat="1" ht="26.25" customHeight="1" x14ac:dyDescent="0.2">
      <c r="A81" s="168">
        <f t="shared" si="12"/>
        <v>5</v>
      </c>
      <c r="B81" s="166" t="s">
        <v>105</v>
      </c>
      <c r="C81" s="52" t="s">
        <v>45</v>
      </c>
      <c r="D81" s="53"/>
      <c r="E81" s="53"/>
      <c r="F81" s="53"/>
      <c r="G81" s="55"/>
      <c r="H81" s="53"/>
      <c r="I81" s="56"/>
      <c r="J81" s="57"/>
      <c r="K81" s="58"/>
      <c r="L81" s="59"/>
      <c r="M81" s="53"/>
      <c r="N81" s="60"/>
      <c r="O81" s="61">
        <f t="shared" si="13"/>
        <v>0</v>
      </c>
      <c r="P81" s="169">
        <v>200030312</v>
      </c>
      <c r="Q81" s="63">
        <f t="shared" si="14"/>
        <v>0</v>
      </c>
    </row>
    <row r="82" spans="1:17" s="169" customFormat="1" ht="26.25" customHeight="1" x14ac:dyDescent="0.2">
      <c r="A82" s="168">
        <f t="shared" si="12"/>
        <v>6</v>
      </c>
      <c r="B82" s="166" t="s">
        <v>106</v>
      </c>
      <c r="C82" s="52" t="s">
        <v>45</v>
      </c>
      <c r="D82" s="53"/>
      <c r="E82" s="53"/>
      <c r="F82" s="53"/>
      <c r="G82" s="55"/>
      <c r="H82" s="53"/>
      <c r="I82" s="56"/>
      <c r="J82" s="57"/>
      <c r="K82" s="58"/>
      <c r="L82" s="59"/>
      <c r="M82" s="53"/>
      <c r="N82" s="60"/>
      <c r="O82" s="61">
        <f t="shared" si="13"/>
        <v>0</v>
      </c>
      <c r="P82" s="169">
        <v>200030313</v>
      </c>
      <c r="Q82" s="63">
        <f t="shared" si="14"/>
        <v>0</v>
      </c>
    </row>
    <row r="83" spans="1:17" s="169" customFormat="1" ht="26.25" customHeight="1" x14ac:dyDescent="0.2">
      <c r="A83" s="168">
        <f t="shared" si="12"/>
        <v>7</v>
      </c>
      <c r="B83" s="166" t="s">
        <v>107</v>
      </c>
      <c r="C83" s="52" t="s">
        <v>45</v>
      </c>
      <c r="D83" s="53">
        <f>4+1</f>
        <v>5</v>
      </c>
      <c r="E83" s="53">
        <v>3</v>
      </c>
      <c r="F83" s="53"/>
      <c r="G83" s="55">
        <v>3</v>
      </c>
      <c r="H83" s="53"/>
      <c r="I83" s="56">
        <v>4474</v>
      </c>
      <c r="J83" s="57"/>
      <c r="K83" s="58"/>
      <c r="L83" s="59"/>
      <c r="M83" s="53"/>
      <c r="N83" s="60"/>
      <c r="O83" s="61">
        <f t="shared" si="13"/>
        <v>0</v>
      </c>
      <c r="P83" s="169">
        <v>200032241</v>
      </c>
      <c r="Q83" s="63">
        <f t="shared" si="14"/>
        <v>0</v>
      </c>
    </row>
    <row r="84" spans="1:17" s="169" customFormat="1" ht="26.25" customHeight="1" x14ac:dyDescent="0.2">
      <c r="A84" s="168">
        <f t="shared" si="12"/>
        <v>8</v>
      </c>
      <c r="B84" s="166" t="s">
        <v>108</v>
      </c>
      <c r="C84" s="52" t="s">
        <v>45</v>
      </c>
      <c r="D84" s="53"/>
      <c r="E84" s="53"/>
      <c r="F84" s="53"/>
      <c r="G84" s="55"/>
      <c r="H84" s="53"/>
      <c r="I84" s="56"/>
      <c r="J84" s="57"/>
      <c r="K84" s="58"/>
      <c r="L84" s="59"/>
      <c r="M84" s="53"/>
      <c r="N84" s="60"/>
      <c r="O84" s="61">
        <f t="shared" si="13"/>
        <v>0</v>
      </c>
      <c r="P84" s="169">
        <v>200032239</v>
      </c>
      <c r="Q84" s="63">
        <f t="shared" si="14"/>
        <v>0</v>
      </c>
    </row>
    <row r="85" spans="1:17" s="169" customFormat="1" ht="26.25" customHeight="1" x14ac:dyDescent="0.2">
      <c r="A85" s="168">
        <f t="shared" si="12"/>
        <v>9</v>
      </c>
      <c r="B85" s="166" t="s">
        <v>109</v>
      </c>
      <c r="C85" s="52" t="s">
        <v>45</v>
      </c>
      <c r="D85" s="53"/>
      <c r="E85" s="53"/>
      <c r="F85" s="53"/>
      <c r="G85" s="55"/>
      <c r="H85" s="53"/>
      <c r="I85" s="56"/>
      <c r="J85" s="57"/>
      <c r="K85" s="58"/>
      <c r="L85" s="59"/>
      <c r="M85" s="53"/>
      <c r="N85" s="60"/>
      <c r="O85" s="61">
        <f t="shared" si="13"/>
        <v>0</v>
      </c>
      <c r="P85" s="169">
        <v>200032240</v>
      </c>
      <c r="Q85" s="63">
        <f t="shared" si="14"/>
        <v>0</v>
      </c>
    </row>
    <row r="86" spans="1:17" s="169" customFormat="1" ht="26.25" customHeight="1" x14ac:dyDescent="0.2">
      <c r="A86" s="168">
        <f t="shared" si="12"/>
        <v>10</v>
      </c>
      <c r="B86" s="166" t="s">
        <v>110</v>
      </c>
      <c r="C86" s="52" t="s">
        <v>45</v>
      </c>
      <c r="D86" s="53">
        <v>1</v>
      </c>
      <c r="E86" s="53"/>
      <c r="F86" s="53"/>
      <c r="G86" s="55"/>
      <c r="H86" s="53"/>
      <c r="I86" s="56">
        <v>4474</v>
      </c>
      <c r="J86" s="57"/>
      <c r="K86" s="58"/>
      <c r="L86" s="59"/>
      <c r="M86" s="53"/>
      <c r="N86" s="60"/>
      <c r="O86" s="61">
        <f t="shared" si="13"/>
        <v>0</v>
      </c>
      <c r="P86" s="169">
        <v>200032242</v>
      </c>
      <c r="Q86" s="63">
        <f t="shared" si="14"/>
        <v>0</v>
      </c>
    </row>
    <row r="87" spans="1:17" s="169" customFormat="1" ht="26.25" customHeight="1" x14ac:dyDescent="0.2">
      <c r="A87" s="168">
        <f t="shared" si="12"/>
        <v>11</v>
      </c>
      <c r="B87" s="166" t="s">
        <v>111</v>
      </c>
      <c r="C87" s="52" t="s">
        <v>45</v>
      </c>
      <c r="D87" s="53">
        <v>4</v>
      </c>
      <c r="E87" s="53">
        <v>7</v>
      </c>
      <c r="F87" s="53"/>
      <c r="G87" s="55">
        <v>7</v>
      </c>
      <c r="H87" s="53"/>
      <c r="I87" s="56"/>
      <c r="J87" s="57"/>
      <c r="K87" s="58"/>
      <c r="L87" s="59"/>
      <c r="M87" s="53"/>
      <c r="N87" s="60"/>
      <c r="O87" s="61">
        <f t="shared" si="13"/>
        <v>0</v>
      </c>
      <c r="P87" s="169">
        <v>200030320</v>
      </c>
      <c r="Q87" s="63">
        <f t="shared" si="14"/>
        <v>0</v>
      </c>
    </row>
    <row r="88" spans="1:17" s="169" customFormat="1" ht="26.25" customHeight="1" x14ac:dyDescent="0.2">
      <c r="A88" s="168">
        <f t="shared" si="12"/>
        <v>12</v>
      </c>
      <c r="B88" s="166" t="s">
        <v>112</v>
      </c>
      <c r="C88" s="52" t="s">
        <v>45</v>
      </c>
      <c r="D88" s="53"/>
      <c r="E88" s="53"/>
      <c r="F88" s="53"/>
      <c r="G88" s="55"/>
      <c r="H88" s="53"/>
      <c r="I88" s="56"/>
      <c r="J88" s="57"/>
      <c r="K88" s="58"/>
      <c r="L88" s="59"/>
      <c r="M88" s="53"/>
      <c r="N88" s="60"/>
      <c r="O88" s="61">
        <f t="shared" si="13"/>
        <v>0</v>
      </c>
      <c r="P88" s="169">
        <v>200032243</v>
      </c>
      <c r="Q88" s="63">
        <f t="shared" si="14"/>
        <v>0</v>
      </c>
    </row>
    <row r="89" spans="1:17" s="169" customFormat="1" ht="26.25" customHeight="1" x14ac:dyDescent="0.2">
      <c r="A89" s="168">
        <f t="shared" si="12"/>
        <v>13</v>
      </c>
      <c r="B89" s="166" t="s">
        <v>113</v>
      </c>
      <c r="C89" s="52" t="s">
        <v>45</v>
      </c>
      <c r="D89" s="53">
        <v>1</v>
      </c>
      <c r="E89" s="53">
        <v>1</v>
      </c>
      <c r="F89" s="53"/>
      <c r="G89" s="55">
        <v>1</v>
      </c>
      <c r="H89" s="53"/>
      <c r="I89" s="56">
        <v>4474</v>
      </c>
      <c r="J89" s="57"/>
      <c r="K89" s="58"/>
      <c r="L89" s="59"/>
      <c r="M89" s="53"/>
      <c r="N89" s="60"/>
      <c r="O89" s="61">
        <f t="shared" si="13"/>
        <v>0</v>
      </c>
      <c r="P89" s="169">
        <v>200030317</v>
      </c>
      <c r="Q89" s="63">
        <f t="shared" si="14"/>
        <v>0</v>
      </c>
    </row>
    <row r="90" spans="1:17" s="169" customFormat="1" ht="26.25" customHeight="1" x14ac:dyDescent="0.2">
      <c r="A90" s="168">
        <f t="shared" si="12"/>
        <v>14</v>
      </c>
      <c r="B90" s="166" t="s">
        <v>114</v>
      </c>
      <c r="C90" s="52" t="s">
        <v>45</v>
      </c>
      <c r="D90" s="53"/>
      <c r="E90" s="53"/>
      <c r="F90" s="53"/>
      <c r="G90" s="55"/>
      <c r="H90" s="53"/>
      <c r="I90" s="56"/>
      <c r="J90" s="57"/>
      <c r="K90" s="58"/>
      <c r="L90" s="59"/>
      <c r="M90" s="53"/>
      <c r="N90" s="60"/>
      <c r="O90" s="61">
        <f t="shared" si="13"/>
        <v>0</v>
      </c>
      <c r="P90" s="169">
        <v>200030315</v>
      </c>
      <c r="Q90" s="63">
        <f t="shared" si="14"/>
        <v>0</v>
      </c>
    </row>
    <row r="91" spans="1:17" s="169" customFormat="1" ht="26.25" customHeight="1" x14ac:dyDescent="0.2">
      <c r="A91" s="168">
        <f t="shared" si="12"/>
        <v>15</v>
      </c>
      <c r="B91" s="166" t="s">
        <v>115</v>
      </c>
      <c r="C91" s="52" t="s">
        <v>45</v>
      </c>
      <c r="D91" s="53">
        <v>1</v>
      </c>
      <c r="E91" s="53"/>
      <c r="F91" s="53"/>
      <c r="G91" s="55"/>
      <c r="H91" s="53"/>
      <c r="I91" s="56"/>
      <c r="J91" s="57"/>
      <c r="K91" s="58"/>
      <c r="L91" s="59"/>
      <c r="M91" s="53"/>
      <c r="N91" s="60"/>
      <c r="O91" s="61">
        <f t="shared" si="13"/>
        <v>0</v>
      </c>
      <c r="P91" s="169">
        <v>200030316</v>
      </c>
      <c r="Q91" s="63">
        <f t="shared" si="14"/>
        <v>0</v>
      </c>
    </row>
    <row r="92" spans="1:17" s="169" customFormat="1" ht="26.25" customHeight="1" x14ac:dyDescent="0.2">
      <c r="A92" s="168">
        <f t="shared" si="12"/>
        <v>16</v>
      </c>
      <c r="B92" s="166" t="s">
        <v>116</v>
      </c>
      <c r="C92" s="52" t="s">
        <v>45</v>
      </c>
      <c r="D92" s="53"/>
      <c r="E92" s="53"/>
      <c r="F92" s="53"/>
      <c r="G92" s="55"/>
      <c r="H92" s="53"/>
      <c r="I92" s="56">
        <v>4474</v>
      </c>
      <c r="J92" s="57"/>
      <c r="K92" s="58"/>
      <c r="L92" s="59"/>
      <c r="M92" s="53"/>
      <c r="N92" s="60"/>
      <c r="O92" s="61">
        <f t="shared" si="13"/>
        <v>0</v>
      </c>
      <c r="P92" s="169">
        <v>200032247</v>
      </c>
      <c r="Q92" s="63">
        <f t="shared" si="14"/>
        <v>0</v>
      </c>
    </row>
    <row r="93" spans="1:17" s="169" customFormat="1" ht="26.25" customHeight="1" x14ac:dyDescent="0.2">
      <c r="A93" s="168">
        <f t="shared" si="12"/>
        <v>17</v>
      </c>
      <c r="B93" s="166" t="s">
        <v>117</v>
      </c>
      <c r="C93" s="52" t="s">
        <v>45</v>
      </c>
      <c r="D93" s="53"/>
      <c r="E93" s="53"/>
      <c r="F93" s="53"/>
      <c r="G93" s="55"/>
      <c r="H93" s="53"/>
      <c r="I93" s="56"/>
      <c r="J93" s="57"/>
      <c r="K93" s="58"/>
      <c r="L93" s="59"/>
      <c r="M93" s="53"/>
      <c r="N93" s="60"/>
      <c r="O93" s="61">
        <f t="shared" si="13"/>
        <v>0</v>
      </c>
      <c r="P93" s="169">
        <v>200032246</v>
      </c>
      <c r="Q93" s="63">
        <f t="shared" si="14"/>
        <v>0</v>
      </c>
    </row>
    <row r="94" spans="1:17" s="169" customFormat="1" ht="26.25" customHeight="1" x14ac:dyDescent="0.2">
      <c r="A94" s="168">
        <f t="shared" si="12"/>
        <v>18</v>
      </c>
      <c r="B94" s="166" t="s">
        <v>118</v>
      </c>
      <c r="C94" s="52" t="s">
        <v>45</v>
      </c>
      <c r="D94" s="53"/>
      <c r="E94" s="53"/>
      <c r="F94" s="53"/>
      <c r="G94" s="55"/>
      <c r="H94" s="53"/>
      <c r="I94" s="56"/>
      <c r="J94" s="57"/>
      <c r="K94" s="58"/>
      <c r="L94" s="59"/>
      <c r="M94" s="53"/>
      <c r="N94" s="60"/>
      <c r="O94" s="61">
        <f t="shared" si="13"/>
        <v>0</v>
      </c>
      <c r="P94" s="169">
        <v>200032245</v>
      </c>
      <c r="Q94" s="63">
        <f t="shared" si="14"/>
        <v>0</v>
      </c>
    </row>
    <row r="95" spans="1:17" s="169" customFormat="1" ht="26.25" customHeight="1" x14ac:dyDescent="0.2">
      <c r="A95" s="168">
        <f t="shared" si="12"/>
        <v>19</v>
      </c>
      <c r="B95" s="166" t="s">
        <v>119</v>
      </c>
      <c r="C95" s="52" t="s">
        <v>45</v>
      </c>
      <c r="D95" s="53"/>
      <c r="E95" s="53"/>
      <c r="F95" s="53"/>
      <c r="G95" s="55"/>
      <c r="H95" s="53"/>
      <c r="I95" s="56">
        <v>4474</v>
      </c>
      <c r="J95" s="57"/>
      <c r="K95" s="58"/>
      <c r="L95" s="59"/>
      <c r="M95" s="53"/>
      <c r="N95" s="60"/>
      <c r="O95" s="61">
        <f t="shared" si="13"/>
        <v>0</v>
      </c>
      <c r="P95" s="169">
        <v>200030319</v>
      </c>
      <c r="Q95" s="63">
        <f t="shared" si="14"/>
        <v>0</v>
      </c>
    </row>
    <row r="96" spans="1:17" s="169" customFormat="1" ht="26.25" customHeight="1" x14ac:dyDescent="0.2">
      <c r="A96" s="168">
        <f t="shared" si="12"/>
        <v>20</v>
      </c>
      <c r="B96" s="166" t="s">
        <v>120</v>
      </c>
      <c r="C96" s="52" t="s">
        <v>45</v>
      </c>
      <c r="D96" s="53"/>
      <c r="E96" s="53"/>
      <c r="F96" s="53"/>
      <c r="G96" s="55"/>
      <c r="H96" s="53"/>
      <c r="I96" s="56"/>
      <c r="J96" s="57"/>
      <c r="K96" s="58"/>
      <c r="L96" s="59"/>
      <c r="M96" s="53"/>
      <c r="N96" s="60"/>
      <c r="O96" s="61">
        <f t="shared" si="13"/>
        <v>0</v>
      </c>
      <c r="P96" s="169">
        <v>200032244</v>
      </c>
      <c r="Q96" s="63">
        <f t="shared" si="14"/>
        <v>0</v>
      </c>
    </row>
    <row r="97" spans="1:17" s="169" customFormat="1" ht="26.25" customHeight="1" x14ac:dyDescent="0.2">
      <c r="A97" s="168">
        <f t="shared" si="12"/>
        <v>21</v>
      </c>
      <c r="B97" s="166" t="s">
        <v>121</v>
      </c>
      <c r="C97" s="52" t="s">
        <v>45</v>
      </c>
      <c r="D97" s="53"/>
      <c r="E97" s="53"/>
      <c r="F97" s="53"/>
      <c r="G97" s="55"/>
      <c r="H97" s="53"/>
      <c r="I97" s="56"/>
      <c r="J97" s="57"/>
      <c r="K97" s="58"/>
      <c r="L97" s="59"/>
      <c r="M97" s="53"/>
      <c r="N97" s="60"/>
      <c r="O97" s="61">
        <f t="shared" si="13"/>
        <v>0</v>
      </c>
      <c r="P97" s="169">
        <v>200030318</v>
      </c>
      <c r="Q97" s="63">
        <f t="shared" si="14"/>
        <v>0</v>
      </c>
    </row>
    <row r="98" spans="1:17" s="169" customFormat="1" ht="26.25" customHeight="1" x14ac:dyDescent="0.2">
      <c r="A98" s="168">
        <f t="shared" si="12"/>
        <v>22</v>
      </c>
      <c r="B98" s="166" t="s">
        <v>122</v>
      </c>
      <c r="C98" s="52" t="s">
        <v>45</v>
      </c>
      <c r="D98" s="53"/>
      <c r="E98" s="53"/>
      <c r="F98" s="53"/>
      <c r="G98" s="55"/>
      <c r="H98" s="53"/>
      <c r="I98" s="56">
        <v>4474</v>
      </c>
      <c r="J98" s="57"/>
      <c r="K98" s="58"/>
      <c r="L98" s="59"/>
      <c r="M98" s="53"/>
      <c r="N98" s="60"/>
      <c r="O98" s="61">
        <f t="shared" si="13"/>
        <v>0</v>
      </c>
      <c r="P98" s="169">
        <v>200032249</v>
      </c>
      <c r="Q98" s="63">
        <f t="shared" si="14"/>
        <v>0</v>
      </c>
    </row>
    <row r="99" spans="1:17" s="169" customFormat="1" ht="26.25" customHeight="1" x14ac:dyDescent="0.2">
      <c r="A99" s="168">
        <f t="shared" si="12"/>
        <v>23</v>
      </c>
      <c r="B99" s="166" t="s">
        <v>123</v>
      </c>
      <c r="C99" s="52" t="s">
        <v>45</v>
      </c>
      <c r="D99" s="53"/>
      <c r="E99" s="53"/>
      <c r="F99" s="53"/>
      <c r="G99" s="55"/>
      <c r="H99" s="53"/>
      <c r="I99" s="56"/>
      <c r="J99" s="57"/>
      <c r="K99" s="58"/>
      <c r="L99" s="59"/>
      <c r="M99" s="53"/>
      <c r="N99" s="60"/>
      <c r="O99" s="61">
        <f t="shared" si="13"/>
        <v>0</v>
      </c>
      <c r="P99" s="169">
        <v>200030326</v>
      </c>
      <c r="Q99" s="63">
        <f t="shared" si="14"/>
        <v>0</v>
      </c>
    </row>
    <row r="100" spans="1:17" s="169" customFormat="1" ht="26.25" customHeight="1" x14ac:dyDescent="0.2">
      <c r="A100" s="168">
        <f t="shared" si="12"/>
        <v>24</v>
      </c>
      <c r="B100" s="166" t="s">
        <v>124</v>
      </c>
      <c r="C100" s="52" t="s">
        <v>45</v>
      </c>
      <c r="D100" s="53"/>
      <c r="E100" s="53"/>
      <c r="F100" s="53"/>
      <c r="G100" s="55"/>
      <c r="H100" s="53"/>
      <c r="I100" s="56"/>
      <c r="J100" s="57"/>
      <c r="K100" s="58"/>
      <c r="L100" s="59"/>
      <c r="M100" s="53"/>
      <c r="N100" s="60"/>
      <c r="O100" s="61">
        <f t="shared" si="13"/>
        <v>0</v>
      </c>
      <c r="P100" s="169">
        <v>200032248</v>
      </c>
      <c r="Q100" s="63">
        <f t="shared" si="14"/>
        <v>0</v>
      </c>
    </row>
    <row r="101" spans="1:17" s="169" customFormat="1" ht="26.25" customHeight="1" x14ac:dyDescent="0.2">
      <c r="A101" s="168">
        <f t="shared" si="12"/>
        <v>25</v>
      </c>
      <c r="B101" s="166" t="s">
        <v>125</v>
      </c>
      <c r="C101" s="52" t="s">
        <v>45</v>
      </c>
      <c r="D101" s="53"/>
      <c r="E101" s="53"/>
      <c r="F101" s="53"/>
      <c r="G101" s="55"/>
      <c r="H101" s="53"/>
      <c r="I101" s="56">
        <v>4474</v>
      </c>
      <c r="J101" s="57"/>
      <c r="K101" s="58"/>
      <c r="L101" s="59"/>
      <c r="M101" s="53"/>
      <c r="N101" s="60"/>
      <c r="O101" s="61">
        <f t="shared" si="13"/>
        <v>0</v>
      </c>
      <c r="P101" s="169">
        <v>200030325</v>
      </c>
      <c r="Q101" s="63">
        <f t="shared" si="14"/>
        <v>0</v>
      </c>
    </row>
    <row r="102" spans="1:17" s="169" customFormat="1" ht="26.25" customHeight="1" x14ac:dyDescent="0.2">
      <c r="A102" s="168">
        <f t="shared" si="12"/>
        <v>26</v>
      </c>
      <c r="B102" s="166" t="s">
        <v>126</v>
      </c>
      <c r="C102" s="52" t="s">
        <v>45</v>
      </c>
      <c r="D102" s="53"/>
      <c r="E102" s="53"/>
      <c r="F102" s="53"/>
      <c r="G102" s="55"/>
      <c r="H102" s="53"/>
      <c r="I102" s="56"/>
      <c r="J102" s="57"/>
      <c r="K102" s="58"/>
      <c r="L102" s="59"/>
      <c r="M102" s="53"/>
      <c r="N102" s="60"/>
      <c r="O102" s="61">
        <f t="shared" si="13"/>
        <v>0</v>
      </c>
      <c r="P102" s="169">
        <v>200030328</v>
      </c>
      <c r="Q102" s="63">
        <f t="shared" si="14"/>
        <v>0</v>
      </c>
    </row>
    <row r="103" spans="1:17" s="169" customFormat="1" ht="26.25" customHeight="1" x14ac:dyDescent="0.2">
      <c r="A103" s="168">
        <f t="shared" si="12"/>
        <v>27</v>
      </c>
      <c r="B103" s="166" t="s">
        <v>127</v>
      </c>
      <c r="C103" s="52" t="s">
        <v>45</v>
      </c>
      <c r="D103" s="53"/>
      <c r="E103" s="53"/>
      <c r="F103" s="53"/>
      <c r="G103" s="55"/>
      <c r="H103" s="53"/>
      <c r="I103" s="56"/>
      <c r="J103" s="57"/>
      <c r="K103" s="58"/>
      <c r="L103" s="59"/>
      <c r="M103" s="53"/>
      <c r="N103" s="60"/>
      <c r="O103" s="61">
        <f t="shared" si="13"/>
        <v>0</v>
      </c>
      <c r="P103" s="169">
        <v>200030327</v>
      </c>
      <c r="Q103" s="63">
        <f t="shared" si="14"/>
        <v>0</v>
      </c>
    </row>
    <row r="104" spans="1:17" s="169" customFormat="1" ht="26.25" customHeight="1" x14ac:dyDescent="0.2">
      <c r="A104" s="168">
        <f t="shared" si="12"/>
        <v>28</v>
      </c>
      <c r="B104" s="166" t="s">
        <v>128</v>
      </c>
      <c r="C104" s="52" t="s">
        <v>45</v>
      </c>
      <c r="D104" s="53"/>
      <c r="E104" s="53"/>
      <c r="F104" s="53"/>
      <c r="G104" s="55"/>
      <c r="H104" s="53"/>
      <c r="I104" s="56">
        <v>4474</v>
      </c>
      <c r="J104" s="57"/>
      <c r="K104" s="58"/>
      <c r="L104" s="59"/>
      <c r="M104" s="53"/>
      <c r="N104" s="60"/>
      <c r="O104" s="61">
        <f t="shared" si="13"/>
        <v>0</v>
      </c>
      <c r="P104" s="169">
        <v>200034192</v>
      </c>
      <c r="Q104" s="63">
        <f t="shared" si="14"/>
        <v>0</v>
      </c>
    </row>
    <row r="105" spans="1:17" s="219" customFormat="1" ht="26.25" customHeight="1" x14ac:dyDescent="0.25">
      <c r="A105" s="207"/>
      <c r="B105" s="208" t="s">
        <v>98</v>
      </c>
      <c r="C105" s="208"/>
      <c r="D105" s="210"/>
      <c r="E105" s="210"/>
      <c r="F105" s="210"/>
      <c r="G105" s="211"/>
      <c r="H105" s="210"/>
      <c r="I105" s="212"/>
      <c r="J105" s="213"/>
      <c r="K105" s="214"/>
      <c r="L105" s="215"/>
      <c r="M105" s="216"/>
      <c r="N105" s="217"/>
      <c r="O105" s="218"/>
      <c r="Q105" s="220"/>
    </row>
    <row r="106" spans="1:17" ht="26.25" customHeight="1" x14ac:dyDescent="0.25">
      <c r="A106" s="157" t="s">
        <v>129</v>
      </c>
      <c r="B106" s="158" t="s">
        <v>130</v>
      </c>
      <c r="C106" s="158"/>
      <c r="D106" s="159"/>
      <c r="E106" s="159"/>
      <c r="F106" s="159"/>
      <c r="G106" s="221"/>
      <c r="H106" s="103"/>
      <c r="I106" s="104"/>
      <c r="J106" s="223"/>
      <c r="K106" s="224"/>
      <c r="L106" s="162"/>
      <c r="M106" s="161"/>
      <c r="N106" s="163"/>
      <c r="O106" s="170"/>
      <c r="Q106" s="156"/>
    </row>
    <row r="107" spans="1:17" s="169" customFormat="1" ht="26.25" customHeight="1" x14ac:dyDescent="0.2">
      <c r="A107" s="168">
        <v>1</v>
      </c>
      <c r="B107" s="166" t="s">
        <v>131</v>
      </c>
      <c r="C107" s="52" t="s">
        <v>45</v>
      </c>
      <c r="D107" s="53"/>
      <c r="E107" s="53"/>
      <c r="F107" s="53"/>
      <c r="G107" s="55"/>
      <c r="H107" s="53"/>
      <c r="I107" s="56">
        <v>4474</v>
      </c>
      <c r="J107" s="57"/>
      <c r="K107" s="58"/>
      <c r="L107" s="59"/>
      <c r="M107" s="53"/>
      <c r="N107" s="60"/>
      <c r="O107" s="61">
        <f t="shared" ref="O107:O114" si="15">SUM(K107:N107)</f>
        <v>0</v>
      </c>
      <c r="P107" s="169">
        <v>200032193</v>
      </c>
      <c r="Q107" s="63">
        <f t="shared" ref="Q107:Q114" si="16">+O107-F107</f>
        <v>0</v>
      </c>
    </row>
    <row r="108" spans="1:17" s="169" customFormat="1" ht="26.25" customHeight="1" x14ac:dyDescent="0.2">
      <c r="A108" s="168">
        <f>+A107+1</f>
        <v>2</v>
      </c>
      <c r="B108" s="166" t="s">
        <v>132</v>
      </c>
      <c r="C108" s="52" t="s">
        <v>45</v>
      </c>
      <c r="D108" s="53"/>
      <c r="E108" s="53"/>
      <c r="F108" s="53"/>
      <c r="G108" s="55"/>
      <c r="H108" s="53"/>
      <c r="I108" s="56"/>
      <c r="J108" s="57"/>
      <c r="K108" s="58"/>
      <c r="L108" s="59"/>
      <c r="M108" s="53"/>
      <c r="N108" s="60"/>
      <c r="O108" s="61">
        <f t="shared" si="15"/>
        <v>0</v>
      </c>
      <c r="P108" s="169">
        <v>200032195</v>
      </c>
      <c r="Q108" s="63">
        <f t="shared" si="16"/>
        <v>0</v>
      </c>
    </row>
    <row r="109" spans="1:17" s="169" customFormat="1" ht="26.25" customHeight="1" x14ac:dyDescent="0.2">
      <c r="A109" s="168">
        <f t="shared" ref="A109:A114" si="17">+A108+1</f>
        <v>3</v>
      </c>
      <c r="B109" s="166" t="s">
        <v>133</v>
      </c>
      <c r="C109" s="52" t="s">
        <v>45</v>
      </c>
      <c r="D109" s="53"/>
      <c r="E109" s="53"/>
      <c r="F109" s="53"/>
      <c r="G109" s="55"/>
      <c r="H109" s="53"/>
      <c r="I109" s="56"/>
      <c r="J109" s="57"/>
      <c r="K109" s="58"/>
      <c r="L109" s="59"/>
      <c r="M109" s="53"/>
      <c r="N109" s="60"/>
      <c r="O109" s="61">
        <f t="shared" si="15"/>
        <v>0</v>
      </c>
      <c r="P109" s="169">
        <v>200032196</v>
      </c>
      <c r="Q109" s="63">
        <f t="shared" si="16"/>
        <v>0</v>
      </c>
    </row>
    <row r="110" spans="1:17" s="169" customFormat="1" ht="26.25" customHeight="1" x14ac:dyDescent="0.2">
      <c r="A110" s="168">
        <f t="shared" si="17"/>
        <v>4</v>
      </c>
      <c r="B110" s="166" t="s">
        <v>134</v>
      </c>
      <c r="C110" s="52" t="s">
        <v>45</v>
      </c>
      <c r="D110" s="53"/>
      <c r="E110" s="53"/>
      <c r="F110" s="53"/>
      <c r="G110" s="55"/>
      <c r="H110" s="53"/>
      <c r="I110" s="56">
        <v>4474</v>
      </c>
      <c r="J110" s="57"/>
      <c r="K110" s="58"/>
      <c r="L110" s="59"/>
      <c r="M110" s="53"/>
      <c r="N110" s="60"/>
      <c r="O110" s="61">
        <f t="shared" si="15"/>
        <v>0</v>
      </c>
      <c r="P110" s="169">
        <v>200032194</v>
      </c>
      <c r="Q110" s="63">
        <f t="shared" si="16"/>
        <v>0</v>
      </c>
    </row>
    <row r="111" spans="1:17" s="169" customFormat="1" ht="26.25" customHeight="1" x14ac:dyDescent="0.2">
      <c r="A111" s="168">
        <f t="shared" si="17"/>
        <v>5</v>
      </c>
      <c r="B111" s="166" t="s">
        <v>135</v>
      </c>
      <c r="C111" s="52" t="s">
        <v>45</v>
      </c>
      <c r="D111" s="53"/>
      <c r="E111" s="53"/>
      <c r="F111" s="53"/>
      <c r="G111" s="55"/>
      <c r="H111" s="53"/>
      <c r="I111" s="56"/>
      <c r="J111" s="57"/>
      <c r="K111" s="58"/>
      <c r="L111" s="59"/>
      <c r="M111" s="53"/>
      <c r="N111" s="60"/>
      <c r="O111" s="61">
        <f t="shared" si="15"/>
        <v>0</v>
      </c>
      <c r="P111" s="169">
        <v>200030270</v>
      </c>
      <c r="Q111" s="63">
        <f t="shared" si="16"/>
        <v>0</v>
      </c>
    </row>
    <row r="112" spans="1:17" s="169" customFormat="1" ht="26.25" customHeight="1" x14ac:dyDescent="0.2">
      <c r="A112" s="168">
        <f t="shared" si="17"/>
        <v>6</v>
      </c>
      <c r="B112" s="166" t="s">
        <v>136</v>
      </c>
      <c r="C112" s="52" t="s">
        <v>45</v>
      </c>
      <c r="D112" s="53"/>
      <c r="E112" s="53"/>
      <c r="F112" s="53"/>
      <c r="G112" s="55"/>
      <c r="H112" s="53"/>
      <c r="I112" s="56"/>
      <c r="J112" s="57"/>
      <c r="K112" s="58"/>
      <c r="L112" s="59"/>
      <c r="M112" s="53"/>
      <c r="N112" s="60"/>
      <c r="O112" s="61">
        <f t="shared" si="15"/>
        <v>0</v>
      </c>
      <c r="P112" s="169">
        <v>200032197</v>
      </c>
      <c r="Q112" s="63">
        <f t="shared" si="16"/>
        <v>0</v>
      </c>
    </row>
    <row r="113" spans="1:17" s="169" customFormat="1" ht="26.25" customHeight="1" x14ac:dyDescent="0.2">
      <c r="A113" s="168">
        <f t="shared" si="17"/>
        <v>7</v>
      </c>
      <c r="B113" s="166" t="s">
        <v>137</v>
      </c>
      <c r="C113" s="52" t="s">
        <v>45</v>
      </c>
      <c r="D113" s="53"/>
      <c r="E113" s="53"/>
      <c r="F113" s="53"/>
      <c r="G113" s="55"/>
      <c r="H113" s="53"/>
      <c r="I113" s="56">
        <v>4474</v>
      </c>
      <c r="J113" s="57"/>
      <c r="K113" s="58"/>
      <c r="L113" s="59"/>
      <c r="M113" s="53"/>
      <c r="N113" s="60"/>
      <c r="O113" s="61">
        <f t="shared" si="15"/>
        <v>0</v>
      </c>
      <c r="P113" s="169">
        <v>200030275</v>
      </c>
      <c r="Q113" s="63">
        <f t="shared" si="16"/>
        <v>0</v>
      </c>
    </row>
    <row r="114" spans="1:17" s="169" customFormat="1" ht="26.25" customHeight="1" x14ac:dyDescent="0.2">
      <c r="A114" s="168">
        <f t="shared" si="17"/>
        <v>8</v>
      </c>
      <c r="B114" s="166" t="s">
        <v>138</v>
      </c>
      <c r="C114" s="52" t="s">
        <v>45</v>
      </c>
      <c r="D114" s="53"/>
      <c r="E114" s="53"/>
      <c r="F114" s="53"/>
      <c r="G114" s="55"/>
      <c r="H114" s="53"/>
      <c r="I114" s="56"/>
      <c r="J114" s="57"/>
      <c r="K114" s="58"/>
      <c r="L114" s="59"/>
      <c r="M114" s="53"/>
      <c r="N114" s="60"/>
      <c r="O114" s="61">
        <f t="shared" si="15"/>
        <v>0</v>
      </c>
      <c r="P114" s="169">
        <v>200030276</v>
      </c>
      <c r="Q114" s="63">
        <f t="shared" si="16"/>
        <v>0</v>
      </c>
    </row>
    <row r="115" spans="1:17" s="219" customFormat="1" ht="26.25" customHeight="1" x14ac:dyDescent="0.25">
      <c r="A115" s="207"/>
      <c r="B115" s="208" t="s">
        <v>98</v>
      </c>
      <c r="C115" s="208"/>
      <c r="D115" s="210"/>
      <c r="E115" s="210"/>
      <c r="F115" s="210"/>
      <c r="G115" s="211"/>
      <c r="H115" s="210"/>
      <c r="I115" s="212"/>
      <c r="J115" s="213"/>
      <c r="K115" s="214"/>
      <c r="L115" s="215"/>
      <c r="M115" s="216"/>
      <c r="N115" s="217"/>
      <c r="O115" s="218"/>
      <c r="Q115" s="220"/>
    </row>
    <row r="116" spans="1:17" ht="26.25" customHeight="1" x14ac:dyDescent="0.25">
      <c r="A116" s="157" t="s">
        <v>139</v>
      </c>
      <c r="B116" s="158" t="s">
        <v>140</v>
      </c>
      <c r="C116" s="158"/>
      <c r="D116" s="159"/>
      <c r="E116" s="159"/>
      <c r="F116" s="159"/>
      <c r="G116" s="221"/>
      <c r="H116" s="159"/>
      <c r="I116" s="160"/>
      <c r="J116" s="223"/>
      <c r="K116" s="224"/>
      <c r="L116" s="162"/>
      <c r="M116" s="161"/>
      <c r="N116" s="163"/>
      <c r="O116" s="170"/>
      <c r="Q116" s="156"/>
    </row>
    <row r="117" spans="1:17" s="169" customFormat="1" ht="26.25" customHeight="1" x14ac:dyDescent="0.2">
      <c r="A117" s="168">
        <v>1</v>
      </c>
      <c r="B117" s="166" t="s">
        <v>141</v>
      </c>
      <c r="C117" s="52" t="s">
        <v>45</v>
      </c>
      <c r="D117" s="53"/>
      <c r="E117" s="53"/>
      <c r="F117" s="53"/>
      <c r="G117" s="55"/>
      <c r="H117" s="53"/>
      <c r="I117" s="56">
        <v>4474</v>
      </c>
      <c r="J117" s="57"/>
      <c r="K117" s="58"/>
      <c r="L117" s="59"/>
      <c r="M117" s="53"/>
      <c r="N117" s="60"/>
      <c r="O117" s="61">
        <f t="shared" ref="O117:O123" si="18">SUM(K117:N117)</f>
        <v>0</v>
      </c>
      <c r="P117" s="169">
        <v>200030266</v>
      </c>
      <c r="Q117" s="63">
        <f t="shared" ref="Q117:Q123" si="19">+O117-F117</f>
        <v>0</v>
      </c>
    </row>
    <row r="118" spans="1:17" s="169" customFormat="1" ht="26.25" customHeight="1" x14ac:dyDescent="0.2">
      <c r="A118" s="168">
        <f t="shared" ref="A118:A123" si="20">+A117+1</f>
        <v>2</v>
      </c>
      <c r="B118" s="166" t="s">
        <v>142</v>
      </c>
      <c r="C118" s="52" t="s">
        <v>45</v>
      </c>
      <c r="D118" s="53"/>
      <c r="E118" s="53"/>
      <c r="F118" s="53"/>
      <c r="G118" s="55"/>
      <c r="H118" s="53"/>
      <c r="I118" s="56"/>
      <c r="J118" s="57"/>
      <c r="K118" s="58"/>
      <c r="L118" s="59"/>
      <c r="M118" s="53"/>
      <c r="N118" s="60"/>
      <c r="O118" s="61">
        <f t="shared" si="18"/>
        <v>0</v>
      </c>
      <c r="P118" s="169">
        <v>200030267</v>
      </c>
      <c r="Q118" s="63">
        <f t="shared" si="19"/>
        <v>0</v>
      </c>
    </row>
    <row r="119" spans="1:17" s="169" customFormat="1" ht="26.25" customHeight="1" x14ac:dyDescent="0.2">
      <c r="A119" s="168">
        <f t="shared" si="20"/>
        <v>3</v>
      </c>
      <c r="B119" s="166" t="s">
        <v>143</v>
      </c>
      <c r="C119" s="52" t="s">
        <v>45</v>
      </c>
      <c r="D119" s="53"/>
      <c r="E119" s="53"/>
      <c r="F119" s="53"/>
      <c r="G119" s="55"/>
      <c r="H119" s="53"/>
      <c r="I119" s="56"/>
      <c r="J119" s="57"/>
      <c r="K119" s="58"/>
      <c r="L119" s="59"/>
      <c r="M119" s="53"/>
      <c r="N119" s="60"/>
      <c r="O119" s="61">
        <f t="shared" si="18"/>
        <v>0</v>
      </c>
      <c r="P119" s="169">
        <v>200030268</v>
      </c>
      <c r="Q119" s="63">
        <f t="shared" si="19"/>
        <v>0</v>
      </c>
    </row>
    <row r="120" spans="1:17" s="169" customFormat="1" ht="26.25" customHeight="1" x14ac:dyDescent="0.2">
      <c r="A120" s="168">
        <f t="shared" si="20"/>
        <v>4</v>
      </c>
      <c r="B120" s="166" t="s">
        <v>144</v>
      </c>
      <c r="C120" s="52" t="s">
        <v>45</v>
      </c>
      <c r="D120" s="53"/>
      <c r="E120" s="53"/>
      <c r="F120" s="53"/>
      <c r="G120" s="55"/>
      <c r="H120" s="53"/>
      <c r="I120" s="56">
        <v>4474</v>
      </c>
      <c r="J120" s="57"/>
      <c r="K120" s="58"/>
      <c r="L120" s="59"/>
      <c r="M120" s="53"/>
      <c r="N120" s="60"/>
      <c r="O120" s="61">
        <f t="shared" si="18"/>
        <v>0</v>
      </c>
      <c r="P120" s="169">
        <v>200030269</v>
      </c>
      <c r="Q120" s="63">
        <f t="shared" si="19"/>
        <v>0</v>
      </c>
    </row>
    <row r="121" spans="1:17" s="169" customFormat="1" ht="26.25" customHeight="1" x14ac:dyDescent="0.2">
      <c r="A121" s="168">
        <f t="shared" si="20"/>
        <v>5</v>
      </c>
      <c r="B121" s="166" t="s">
        <v>145</v>
      </c>
      <c r="C121" s="52" t="s">
        <v>45</v>
      </c>
      <c r="D121" s="53"/>
      <c r="E121" s="53"/>
      <c r="F121" s="53"/>
      <c r="G121" s="55"/>
      <c r="H121" s="53"/>
      <c r="I121" s="56"/>
      <c r="J121" s="57"/>
      <c r="K121" s="58"/>
      <c r="L121" s="59"/>
      <c r="M121" s="53"/>
      <c r="N121" s="60"/>
      <c r="O121" s="61">
        <f t="shared" si="18"/>
        <v>0</v>
      </c>
      <c r="P121" s="169">
        <v>200030271</v>
      </c>
      <c r="Q121" s="63">
        <f t="shared" si="19"/>
        <v>0</v>
      </c>
    </row>
    <row r="122" spans="1:17" s="169" customFormat="1" ht="26.25" customHeight="1" x14ac:dyDescent="0.2">
      <c r="A122" s="168">
        <f t="shared" si="20"/>
        <v>6</v>
      </c>
      <c r="B122" s="166" t="s">
        <v>146</v>
      </c>
      <c r="C122" s="52" t="s">
        <v>45</v>
      </c>
      <c r="D122" s="53"/>
      <c r="E122" s="53"/>
      <c r="F122" s="53"/>
      <c r="G122" s="55"/>
      <c r="H122" s="53"/>
      <c r="I122" s="56"/>
      <c r="J122" s="57"/>
      <c r="K122" s="58"/>
      <c r="L122" s="59"/>
      <c r="M122" s="53"/>
      <c r="N122" s="60"/>
      <c r="O122" s="61">
        <f t="shared" si="18"/>
        <v>0</v>
      </c>
      <c r="P122" s="169">
        <v>200030272</v>
      </c>
      <c r="Q122" s="63">
        <f t="shared" si="19"/>
        <v>0</v>
      </c>
    </row>
    <row r="123" spans="1:17" s="169" customFormat="1" ht="26.25" customHeight="1" x14ac:dyDescent="0.2">
      <c r="A123" s="168">
        <f t="shared" si="20"/>
        <v>7</v>
      </c>
      <c r="B123" s="166" t="s">
        <v>147</v>
      </c>
      <c r="C123" s="52" t="s">
        <v>45</v>
      </c>
      <c r="D123" s="53"/>
      <c r="E123" s="53"/>
      <c r="F123" s="53"/>
      <c r="G123" s="55"/>
      <c r="H123" s="53"/>
      <c r="I123" s="56">
        <v>4474</v>
      </c>
      <c r="J123" s="57"/>
      <c r="K123" s="58"/>
      <c r="L123" s="59"/>
      <c r="M123" s="53"/>
      <c r="N123" s="60"/>
      <c r="O123" s="61">
        <f t="shared" si="18"/>
        <v>0</v>
      </c>
      <c r="P123" s="169">
        <v>200030274</v>
      </c>
      <c r="Q123" s="63">
        <f t="shared" si="19"/>
        <v>0</v>
      </c>
    </row>
    <row r="124" spans="1:17" s="219" customFormat="1" ht="26.25" customHeight="1" x14ac:dyDescent="0.25">
      <c r="A124" s="207"/>
      <c r="B124" s="208" t="s">
        <v>98</v>
      </c>
      <c r="C124" s="208"/>
      <c r="D124" s="210"/>
      <c r="E124" s="210"/>
      <c r="F124" s="210"/>
      <c r="G124" s="211"/>
      <c r="H124" s="210"/>
      <c r="I124" s="212"/>
      <c r="J124" s="213"/>
      <c r="K124" s="214"/>
      <c r="L124" s="215"/>
      <c r="M124" s="216"/>
      <c r="N124" s="217"/>
      <c r="O124" s="218"/>
      <c r="Q124" s="220"/>
    </row>
    <row r="125" spans="1:17" ht="26.25" customHeight="1" x14ac:dyDescent="0.25">
      <c r="A125" s="157" t="s">
        <v>148</v>
      </c>
      <c r="B125" s="158" t="s">
        <v>149</v>
      </c>
      <c r="C125" s="158"/>
      <c r="D125" s="159"/>
      <c r="E125" s="159"/>
      <c r="F125" s="159"/>
      <c r="G125" s="221"/>
      <c r="H125" s="159"/>
      <c r="I125" s="160"/>
      <c r="J125" s="223"/>
      <c r="K125" s="224"/>
      <c r="L125" s="162"/>
      <c r="M125" s="161"/>
      <c r="N125" s="163"/>
      <c r="O125" s="170"/>
      <c r="Q125" s="156"/>
    </row>
    <row r="126" spans="1:17" s="167" customFormat="1" ht="26.25" customHeight="1" x14ac:dyDescent="0.2">
      <c r="A126" s="172">
        <v>1</v>
      </c>
      <c r="B126" s="166" t="s">
        <v>150</v>
      </c>
      <c r="C126" s="52" t="s">
        <v>45</v>
      </c>
      <c r="D126" s="53">
        <v>50</v>
      </c>
      <c r="E126" s="53">
        <v>31</v>
      </c>
      <c r="F126" s="53"/>
      <c r="G126" s="55">
        <v>31</v>
      </c>
      <c r="H126" s="53"/>
      <c r="I126" s="56">
        <v>4474</v>
      </c>
      <c r="J126" s="57"/>
      <c r="K126" s="58"/>
      <c r="L126" s="59"/>
      <c r="M126" s="53"/>
      <c r="N126" s="60"/>
      <c r="O126" s="98">
        <f>SUM(K126:N126)</f>
        <v>0</v>
      </c>
      <c r="P126" s="167">
        <v>200030277</v>
      </c>
      <c r="Q126" s="63">
        <f>+O126-F126</f>
        <v>0</v>
      </c>
    </row>
    <row r="127" spans="1:17" s="169" customFormat="1" ht="26.25" customHeight="1" x14ac:dyDescent="0.2">
      <c r="A127" s="168">
        <f>+A126+1</f>
        <v>2</v>
      </c>
      <c r="B127" s="166" t="s">
        <v>151</v>
      </c>
      <c r="C127" s="52" t="s">
        <v>45</v>
      </c>
      <c r="D127" s="53"/>
      <c r="E127" s="53"/>
      <c r="F127" s="53"/>
      <c r="G127" s="55"/>
      <c r="H127" s="53"/>
      <c r="I127" s="56"/>
      <c r="J127" s="57"/>
      <c r="K127" s="58"/>
      <c r="L127" s="59"/>
      <c r="M127" s="53"/>
      <c r="N127" s="60"/>
      <c r="O127" s="61">
        <f>SUM(K127:N127)</f>
        <v>0</v>
      </c>
      <c r="P127" s="169">
        <v>200030278</v>
      </c>
      <c r="Q127" s="63">
        <f>+O127-F127</f>
        <v>0</v>
      </c>
    </row>
    <row r="128" spans="1:17" s="169" customFormat="1" ht="26.25" customHeight="1" x14ac:dyDescent="0.2">
      <c r="A128" s="168">
        <f>+A127+1</f>
        <v>3</v>
      </c>
      <c r="B128" s="166" t="s">
        <v>152</v>
      </c>
      <c r="C128" s="52" t="s">
        <v>45</v>
      </c>
      <c r="D128" s="53"/>
      <c r="E128" s="53"/>
      <c r="F128" s="53"/>
      <c r="G128" s="55"/>
      <c r="H128" s="53"/>
      <c r="I128" s="56"/>
      <c r="J128" s="57"/>
      <c r="K128" s="58"/>
      <c r="L128" s="59"/>
      <c r="M128" s="53"/>
      <c r="N128" s="60"/>
      <c r="O128" s="61">
        <f>SUM(K128:N128)</f>
        <v>0</v>
      </c>
      <c r="P128" s="169">
        <v>200030279</v>
      </c>
      <c r="Q128" s="63">
        <f>+O128-F128</f>
        <v>0</v>
      </c>
    </row>
    <row r="129" spans="1:17" s="169" customFormat="1" ht="26.25" customHeight="1" x14ac:dyDescent="0.2">
      <c r="A129" s="168">
        <f>+A128+1</f>
        <v>4</v>
      </c>
      <c r="B129" s="166" t="s">
        <v>153</v>
      </c>
      <c r="C129" s="52" t="s">
        <v>45</v>
      </c>
      <c r="D129" s="53"/>
      <c r="E129" s="53"/>
      <c r="F129" s="53"/>
      <c r="G129" s="55"/>
      <c r="H129" s="53"/>
      <c r="I129" s="56">
        <v>4474</v>
      </c>
      <c r="J129" s="57"/>
      <c r="K129" s="58"/>
      <c r="L129" s="59"/>
      <c r="M129" s="53"/>
      <c r="N129" s="60"/>
      <c r="O129" s="61">
        <f>SUM(K129:N129)</f>
        <v>0</v>
      </c>
      <c r="P129" s="169">
        <v>200030280</v>
      </c>
      <c r="Q129" s="63">
        <f>+O129-F129</f>
        <v>0</v>
      </c>
    </row>
    <row r="130" spans="1:17" s="169" customFormat="1" ht="26.25" customHeight="1" x14ac:dyDescent="0.2">
      <c r="A130" s="168">
        <f>+A129+1</f>
        <v>5</v>
      </c>
      <c r="B130" s="166" t="s">
        <v>154</v>
      </c>
      <c r="C130" s="52" t="s">
        <v>45</v>
      </c>
      <c r="D130" s="53"/>
      <c r="E130" s="53"/>
      <c r="F130" s="53"/>
      <c r="G130" s="55"/>
      <c r="H130" s="53"/>
      <c r="I130" s="56"/>
      <c r="J130" s="57"/>
      <c r="K130" s="58"/>
      <c r="L130" s="59"/>
      <c r="M130" s="53"/>
      <c r="N130" s="60"/>
      <c r="O130" s="61">
        <f>SUM(K130:N130)</f>
        <v>0</v>
      </c>
      <c r="P130" s="169">
        <v>200030282</v>
      </c>
      <c r="Q130" s="63">
        <f>+O130-F130</f>
        <v>0</v>
      </c>
    </row>
    <row r="131" spans="1:17" s="219" customFormat="1" ht="26.25" customHeight="1" x14ac:dyDescent="0.25">
      <c r="A131" s="207"/>
      <c r="B131" s="208" t="s">
        <v>98</v>
      </c>
      <c r="C131" s="208"/>
      <c r="D131" s="210"/>
      <c r="E131" s="210"/>
      <c r="F131" s="210"/>
      <c r="G131" s="211"/>
      <c r="H131" s="210"/>
      <c r="I131" s="212"/>
      <c r="J131" s="213"/>
      <c r="K131" s="214"/>
      <c r="L131" s="215"/>
      <c r="M131" s="216"/>
      <c r="N131" s="217"/>
      <c r="O131" s="218"/>
      <c r="Q131" s="220"/>
    </row>
    <row r="132" spans="1:17" s="205" customFormat="1" ht="26.25" customHeight="1" x14ac:dyDescent="0.2">
      <c r="A132" s="147">
        <v>1</v>
      </c>
      <c r="B132" s="148" t="s">
        <v>1</v>
      </c>
      <c r="C132" s="148"/>
      <c r="D132" s="198"/>
      <c r="E132" s="198"/>
      <c r="F132" s="198"/>
      <c r="G132" s="199"/>
      <c r="H132" s="198"/>
      <c r="I132" s="198"/>
      <c r="J132" s="225"/>
      <c r="K132" s="226"/>
      <c r="L132" s="227"/>
      <c r="M132" s="198"/>
      <c r="N132" s="228"/>
      <c r="O132" s="229"/>
      <c r="Q132" s="230"/>
    </row>
    <row r="133" spans="1:17" s="167" customFormat="1" ht="26.25" customHeight="1" x14ac:dyDescent="0.2">
      <c r="A133" s="165">
        <v>1</v>
      </c>
      <c r="B133" s="166" t="s">
        <v>155</v>
      </c>
      <c r="C133" s="52" t="s">
        <v>30</v>
      </c>
      <c r="D133" s="53"/>
      <c r="E133" s="53"/>
      <c r="F133" s="53"/>
      <c r="G133" s="55"/>
      <c r="H133" s="53"/>
      <c r="I133" s="56">
        <v>4474</v>
      </c>
      <c r="J133" s="57"/>
      <c r="K133" s="53">
        <f>+K3</f>
        <v>0</v>
      </c>
      <c r="L133" s="53">
        <f>+L3</f>
        <v>0</v>
      </c>
      <c r="M133" s="53"/>
      <c r="N133" s="60"/>
      <c r="O133" s="98">
        <f t="shared" ref="O133:O154" si="21">SUM(K133:N133)</f>
        <v>0</v>
      </c>
      <c r="P133" s="167">
        <v>1200000409</v>
      </c>
      <c r="Q133" s="53">
        <f t="shared" ref="Q133:Q154" si="22">+O133-F133</f>
        <v>0</v>
      </c>
    </row>
    <row r="134" spans="1:17" s="169" customFormat="1" ht="26.25" customHeight="1" x14ac:dyDescent="0.2">
      <c r="A134" s="168">
        <f>+A133+1</f>
        <v>2</v>
      </c>
      <c r="B134" s="166" t="s">
        <v>156</v>
      </c>
      <c r="C134" s="52" t="s">
        <v>30</v>
      </c>
      <c r="D134" s="53"/>
      <c r="E134" s="53"/>
      <c r="F134" s="53"/>
      <c r="G134" s="55"/>
      <c r="H134" s="53"/>
      <c r="I134" s="56"/>
      <c r="J134" s="57"/>
      <c r="K134" s="53">
        <f>+K3*5</f>
        <v>0</v>
      </c>
      <c r="L134" s="53">
        <f>+L3*5</f>
        <v>0</v>
      </c>
      <c r="M134" s="53"/>
      <c r="N134" s="60"/>
      <c r="O134" s="61">
        <f t="shared" si="21"/>
        <v>0</v>
      </c>
      <c r="P134" s="169">
        <v>1200000408</v>
      </c>
      <c r="Q134" s="63">
        <f t="shared" si="22"/>
        <v>0</v>
      </c>
    </row>
    <row r="135" spans="1:17" s="169" customFormat="1" ht="26.25" customHeight="1" x14ac:dyDescent="0.2">
      <c r="A135" s="168">
        <f t="shared" ref="A135:A154" si="23">+A134+1</f>
        <v>3</v>
      </c>
      <c r="B135" s="166" t="s">
        <v>157</v>
      </c>
      <c r="C135" s="52" t="s">
        <v>45</v>
      </c>
      <c r="D135" s="53"/>
      <c r="E135" s="53"/>
      <c r="F135" s="53"/>
      <c r="G135" s="55"/>
      <c r="H135" s="53"/>
      <c r="I135" s="56">
        <v>4474</v>
      </c>
      <c r="J135" s="57"/>
      <c r="K135" s="53">
        <f>+K3</f>
        <v>0</v>
      </c>
      <c r="L135" s="53">
        <f>+L3</f>
        <v>0</v>
      </c>
      <c r="M135" s="53"/>
      <c r="N135" s="60"/>
      <c r="O135" s="61">
        <f t="shared" si="21"/>
        <v>0</v>
      </c>
      <c r="P135" s="169">
        <v>1200000231</v>
      </c>
      <c r="Q135" s="63">
        <f t="shared" si="22"/>
        <v>0</v>
      </c>
    </row>
    <row r="136" spans="1:17" s="169" customFormat="1" ht="26.25" customHeight="1" x14ac:dyDescent="0.2">
      <c r="A136" s="168">
        <f t="shared" si="23"/>
        <v>4</v>
      </c>
      <c r="B136" s="166" t="s">
        <v>158</v>
      </c>
      <c r="C136" s="52" t="s">
        <v>45</v>
      </c>
      <c r="D136" s="53"/>
      <c r="E136" s="53"/>
      <c r="F136" s="53"/>
      <c r="G136" s="55"/>
      <c r="H136" s="53"/>
      <c r="I136" s="56"/>
      <c r="J136" s="57"/>
      <c r="K136" s="53">
        <f>+ROUND(K3*0.9,0)</f>
        <v>0</v>
      </c>
      <c r="L136" s="53"/>
      <c r="M136" s="53"/>
      <c r="N136" s="60"/>
      <c r="O136" s="61">
        <f t="shared" si="21"/>
        <v>0</v>
      </c>
      <c r="P136" s="169">
        <v>1200000410</v>
      </c>
      <c r="Q136" s="63">
        <f t="shared" si="22"/>
        <v>0</v>
      </c>
    </row>
    <row r="137" spans="1:17" s="169" customFormat="1" ht="26.25" customHeight="1" x14ac:dyDescent="0.2">
      <c r="A137" s="168">
        <f t="shared" si="23"/>
        <v>5</v>
      </c>
      <c r="B137" s="166" t="s">
        <v>159</v>
      </c>
      <c r="C137" s="52" t="s">
        <v>45</v>
      </c>
      <c r="D137" s="53"/>
      <c r="E137" s="53"/>
      <c r="F137" s="53"/>
      <c r="G137" s="55"/>
      <c r="H137" s="53"/>
      <c r="I137" s="56"/>
      <c r="J137" s="57"/>
      <c r="K137" s="53"/>
      <c r="L137" s="53"/>
      <c r="M137" s="53"/>
      <c r="N137" s="60"/>
      <c r="O137" s="61">
        <f t="shared" si="21"/>
        <v>0</v>
      </c>
      <c r="P137" s="169">
        <v>1200000425</v>
      </c>
      <c r="Q137" s="63">
        <f t="shared" si="22"/>
        <v>0</v>
      </c>
    </row>
    <row r="138" spans="1:17" s="169" customFormat="1" ht="26.25" customHeight="1" x14ac:dyDescent="0.2">
      <c r="A138" s="168">
        <f t="shared" si="23"/>
        <v>6</v>
      </c>
      <c r="B138" s="231" t="s">
        <v>160</v>
      </c>
      <c r="C138" s="52" t="s">
        <v>45</v>
      </c>
      <c r="D138" s="53"/>
      <c r="E138" s="53"/>
      <c r="F138" s="53"/>
      <c r="G138" s="55"/>
      <c r="H138" s="53"/>
      <c r="I138" s="56">
        <v>4474</v>
      </c>
      <c r="J138" s="57"/>
      <c r="K138" s="53"/>
      <c r="L138" s="53"/>
      <c r="M138" s="53"/>
      <c r="N138" s="60"/>
      <c r="O138" s="61">
        <f t="shared" si="21"/>
        <v>0</v>
      </c>
      <c r="P138" s="169">
        <v>1200000411</v>
      </c>
      <c r="Q138" s="63">
        <f t="shared" si="22"/>
        <v>0</v>
      </c>
    </row>
    <row r="139" spans="1:17" s="169" customFormat="1" ht="26.25" customHeight="1" x14ac:dyDescent="0.2">
      <c r="A139" s="168">
        <f t="shared" si="23"/>
        <v>7</v>
      </c>
      <c r="B139" s="231" t="s">
        <v>161</v>
      </c>
      <c r="C139" s="52" t="s">
        <v>45</v>
      </c>
      <c r="D139" s="53"/>
      <c r="E139" s="53"/>
      <c r="F139" s="53"/>
      <c r="G139" s="55"/>
      <c r="H139" s="53"/>
      <c r="I139" s="56"/>
      <c r="J139" s="57"/>
      <c r="K139" s="53"/>
      <c r="L139" s="53"/>
      <c r="M139" s="53"/>
      <c r="N139" s="60"/>
      <c r="O139" s="61">
        <f t="shared" si="21"/>
        <v>0</v>
      </c>
      <c r="P139" s="169">
        <v>900008156</v>
      </c>
      <c r="Q139" s="63">
        <f t="shared" si="22"/>
        <v>0</v>
      </c>
    </row>
    <row r="140" spans="1:17" s="169" customFormat="1" ht="26.25" customHeight="1" x14ac:dyDescent="0.2">
      <c r="A140" s="168">
        <f t="shared" si="23"/>
        <v>8</v>
      </c>
      <c r="B140" s="231" t="s">
        <v>162</v>
      </c>
      <c r="C140" s="52" t="s">
        <v>45</v>
      </c>
      <c r="D140" s="53"/>
      <c r="E140" s="53"/>
      <c r="F140" s="53"/>
      <c r="G140" s="55"/>
      <c r="H140" s="53"/>
      <c r="I140" s="56"/>
      <c r="J140" s="57"/>
      <c r="K140" s="53"/>
      <c r="L140" s="53"/>
      <c r="M140" s="53"/>
      <c r="N140" s="60"/>
      <c r="O140" s="61">
        <f t="shared" si="21"/>
        <v>0</v>
      </c>
      <c r="P140" s="169">
        <v>900008157</v>
      </c>
      <c r="Q140" s="63">
        <f t="shared" si="22"/>
        <v>0</v>
      </c>
    </row>
    <row r="141" spans="1:17" s="169" customFormat="1" ht="26.25" customHeight="1" x14ac:dyDescent="0.2">
      <c r="A141" s="168">
        <f t="shared" si="23"/>
        <v>9</v>
      </c>
      <c r="B141" s="231" t="s">
        <v>163</v>
      </c>
      <c r="C141" s="52" t="s">
        <v>45</v>
      </c>
      <c r="D141" s="53"/>
      <c r="E141" s="53"/>
      <c r="F141" s="53"/>
      <c r="G141" s="55"/>
      <c r="H141" s="53"/>
      <c r="I141" s="56">
        <v>4474</v>
      </c>
      <c r="J141" s="57"/>
      <c r="K141" s="53"/>
      <c r="L141" s="53"/>
      <c r="M141" s="53"/>
      <c r="N141" s="60"/>
      <c r="O141" s="61">
        <f t="shared" si="21"/>
        <v>0</v>
      </c>
      <c r="P141" s="169">
        <v>900008159</v>
      </c>
      <c r="Q141" s="63">
        <f t="shared" si="22"/>
        <v>0</v>
      </c>
    </row>
    <row r="142" spans="1:17" s="169" customFormat="1" ht="26.25" customHeight="1" x14ac:dyDescent="0.2">
      <c r="A142" s="168">
        <f t="shared" si="23"/>
        <v>10</v>
      </c>
      <c r="B142" s="166" t="s">
        <v>164</v>
      </c>
      <c r="C142" s="52" t="s">
        <v>45</v>
      </c>
      <c r="D142" s="53"/>
      <c r="E142" s="53"/>
      <c r="F142" s="53"/>
      <c r="G142" s="55"/>
      <c r="H142" s="53"/>
      <c r="I142" s="56"/>
      <c r="J142" s="57"/>
      <c r="K142" s="53"/>
      <c r="L142" s="53"/>
      <c r="M142" s="53"/>
      <c r="N142" s="60"/>
      <c r="O142" s="61">
        <f t="shared" si="21"/>
        <v>0</v>
      </c>
      <c r="P142" s="169">
        <v>900008617</v>
      </c>
      <c r="Q142" s="63">
        <f t="shared" si="22"/>
        <v>0</v>
      </c>
    </row>
    <row r="143" spans="1:17" s="169" customFormat="1" ht="26.25" customHeight="1" x14ac:dyDescent="0.2">
      <c r="A143" s="168">
        <f t="shared" si="23"/>
        <v>11</v>
      </c>
      <c r="B143" s="166" t="s">
        <v>165</v>
      </c>
      <c r="C143" s="52" t="s">
        <v>45</v>
      </c>
      <c r="D143" s="53"/>
      <c r="E143" s="53"/>
      <c r="F143" s="53"/>
      <c r="G143" s="55"/>
      <c r="H143" s="53"/>
      <c r="I143" s="56"/>
      <c r="J143" s="57"/>
      <c r="K143" s="53"/>
      <c r="L143" s="53"/>
      <c r="M143" s="53"/>
      <c r="N143" s="60"/>
      <c r="O143" s="61">
        <f t="shared" si="21"/>
        <v>0</v>
      </c>
      <c r="P143" s="169">
        <v>900007416</v>
      </c>
      <c r="Q143" s="63">
        <f t="shared" si="22"/>
        <v>0</v>
      </c>
    </row>
    <row r="144" spans="1:17" s="169" customFormat="1" ht="26.25" customHeight="1" x14ac:dyDescent="0.2">
      <c r="A144" s="168">
        <f t="shared" si="23"/>
        <v>12</v>
      </c>
      <c r="B144" s="166" t="s">
        <v>166</v>
      </c>
      <c r="C144" s="52" t="s">
        <v>45</v>
      </c>
      <c r="D144" s="53"/>
      <c r="E144" s="53"/>
      <c r="F144" s="53"/>
      <c r="G144" s="55"/>
      <c r="H144" s="53"/>
      <c r="I144" s="56"/>
      <c r="J144" s="57"/>
      <c r="K144" s="53">
        <f>+K3*2</f>
        <v>0</v>
      </c>
      <c r="L144" s="53">
        <f>+L3*2</f>
        <v>0</v>
      </c>
      <c r="M144" s="53"/>
      <c r="N144" s="60"/>
      <c r="O144" s="61">
        <f t="shared" si="21"/>
        <v>0</v>
      </c>
      <c r="P144" s="169">
        <v>1200000419</v>
      </c>
      <c r="Q144" s="63">
        <f t="shared" si="22"/>
        <v>0</v>
      </c>
    </row>
    <row r="145" spans="1:17" s="169" customFormat="1" ht="26.25" customHeight="1" x14ac:dyDescent="0.2">
      <c r="A145" s="168">
        <f t="shared" si="23"/>
        <v>13</v>
      </c>
      <c r="B145" s="166" t="s">
        <v>167</v>
      </c>
      <c r="C145" s="52" t="s">
        <v>45</v>
      </c>
      <c r="D145" s="53"/>
      <c r="E145" s="53"/>
      <c r="F145" s="53"/>
      <c r="G145" s="55"/>
      <c r="H145" s="53"/>
      <c r="I145" s="56"/>
      <c r="J145" s="57"/>
      <c r="K145" s="53">
        <f>+K3</f>
        <v>0</v>
      </c>
      <c r="L145" s="53">
        <f>+L3</f>
        <v>0</v>
      </c>
      <c r="M145" s="53"/>
      <c r="N145" s="60"/>
      <c r="O145" s="61">
        <f t="shared" si="21"/>
        <v>0</v>
      </c>
      <c r="P145" s="169">
        <v>1200000416</v>
      </c>
      <c r="Q145" s="63">
        <f t="shared" si="22"/>
        <v>0</v>
      </c>
    </row>
    <row r="146" spans="1:17" s="169" customFormat="1" ht="26.25" customHeight="1" x14ac:dyDescent="0.2">
      <c r="A146" s="168">
        <f t="shared" si="23"/>
        <v>14</v>
      </c>
      <c r="B146" s="166" t="s">
        <v>168</v>
      </c>
      <c r="C146" s="52" t="s">
        <v>45</v>
      </c>
      <c r="D146" s="53"/>
      <c r="E146" s="53"/>
      <c r="F146" s="53"/>
      <c r="G146" s="55"/>
      <c r="H146" s="53"/>
      <c r="I146" s="56">
        <v>4474</v>
      </c>
      <c r="J146" s="57"/>
      <c r="K146" s="53"/>
      <c r="L146" s="53"/>
      <c r="M146" s="53"/>
      <c r="N146" s="60"/>
      <c r="O146" s="61">
        <f t="shared" si="21"/>
        <v>0</v>
      </c>
      <c r="P146" s="169">
        <v>1200000418</v>
      </c>
      <c r="Q146" s="63">
        <f t="shared" si="22"/>
        <v>0</v>
      </c>
    </row>
    <row r="147" spans="1:17" s="169" customFormat="1" ht="26.25" customHeight="1" x14ac:dyDescent="0.2">
      <c r="A147" s="168">
        <f t="shared" si="23"/>
        <v>15</v>
      </c>
      <c r="B147" s="166" t="s">
        <v>169</v>
      </c>
      <c r="C147" s="52" t="s">
        <v>45</v>
      </c>
      <c r="D147" s="53"/>
      <c r="E147" s="53"/>
      <c r="F147" s="53"/>
      <c r="G147" s="55"/>
      <c r="H147" s="53"/>
      <c r="I147" s="56"/>
      <c r="J147" s="57"/>
      <c r="K147" s="53">
        <f>+K3</f>
        <v>0</v>
      </c>
      <c r="L147" s="53">
        <f>+L3</f>
        <v>0</v>
      </c>
      <c r="M147" s="53"/>
      <c r="N147" s="60"/>
      <c r="O147" s="61">
        <f t="shared" si="21"/>
        <v>0</v>
      </c>
      <c r="P147" s="169">
        <v>1200000450</v>
      </c>
      <c r="Q147" s="63">
        <f t="shared" si="22"/>
        <v>0</v>
      </c>
    </row>
    <row r="148" spans="1:17" s="169" customFormat="1" ht="26.25" customHeight="1" x14ac:dyDescent="0.2">
      <c r="A148" s="168">
        <f t="shared" si="23"/>
        <v>16</v>
      </c>
      <c r="B148" s="166" t="s">
        <v>170</v>
      </c>
      <c r="C148" s="52" t="s">
        <v>45</v>
      </c>
      <c r="D148" s="53"/>
      <c r="E148" s="53"/>
      <c r="F148" s="53"/>
      <c r="G148" s="55"/>
      <c r="H148" s="53"/>
      <c r="I148" s="56"/>
      <c r="J148" s="57"/>
      <c r="K148" s="53">
        <f>+K3</f>
        <v>0</v>
      </c>
      <c r="L148" s="53">
        <f>+L3</f>
        <v>0</v>
      </c>
      <c r="M148" s="53"/>
      <c r="N148" s="60"/>
      <c r="O148" s="61">
        <f t="shared" si="21"/>
        <v>0</v>
      </c>
      <c r="P148" s="169">
        <v>1200000451</v>
      </c>
      <c r="Q148" s="63">
        <f t="shared" si="22"/>
        <v>0</v>
      </c>
    </row>
    <row r="149" spans="1:17" s="169" customFormat="1" ht="26.25" customHeight="1" x14ac:dyDescent="0.2">
      <c r="A149" s="168">
        <f t="shared" si="23"/>
        <v>17</v>
      </c>
      <c r="B149" s="166" t="s">
        <v>171</v>
      </c>
      <c r="C149" s="52" t="s">
        <v>45</v>
      </c>
      <c r="D149" s="53"/>
      <c r="E149" s="53"/>
      <c r="F149" s="53"/>
      <c r="G149" s="55"/>
      <c r="H149" s="53"/>
      <c r="I149" s="56"/>
      <c r="J149" s="57"/>
      <c r="K149" s="53">
        <f>+K3</f>
        <v>0</v>
      </c>
      <c r="L149" s="53">
        <f>+L3</f>
        <v>0</v>
      </c>
      <c r="M149" s="53"/>
      <c r="N149" s="60"/>
      <c r="O149" s="61">
        <f t="shared" si="21"/>
        <v>0</v>
      </c>
      <c r="P149" s="169">
        <v>1200000448</v>
      </c>
      <c r="Q149" s="63">
        <f t="shared" si="22"/>
        <v>0</v>
      </c>
    </row>
    <row r="150" spans="1:17" s="169" customFormat="1" ht="26.25" customHeight="1" x14ac:dyDescent="0.2">
      <c r="A150" s="168">
        <f t="shared" si="23"/>
        <v>18</v>
      </c>
      <c r="B150" s="166" t="s">
        <v>172</v>
      </c>
      <c r="C150" s="52" t="s">
        <v>45</v>
      </c>
      <c r="D150" s="53"/>
      <c r="E150" s="53"/>
      <c r="F150" s="53"/>
      <c r="G150" s="55"/>
      <c r="H150" s="53"/>
      <c r="I150" s="56">
        <v>4474</v>
      </c>
      <c r="J150" s="57"/>
      <c r="K150" s="53">
        <f>+K3</f>
        <v>0</v>
      </c>
      <c r="L150" s="53">
        <f>+L3</f>
        <v>0</v>
      </c>
      <c r="M150" s="53"/>
      <c r="N150" s="60"/>
      <c r="O150" s="61">
        <f t="shared" si="21"/>
        <v>0</v>
      </c>
      <c r="P150" s="169">
        <v>1200000417</v>
      </c>
      <c r="Q150" s="63">
        <f t="shared" si="22"/>
        <v>0</v>
      </c>
    </row>
    <row r="151" spans="1:17" s="169" customFormat="1" ht="26.25" customHeight="1" x14ac:dyDescent="0.2">
      <c r="A151" s="168">
        <f t="shared" si="23"/>
        <v>19</v>
      </c>
      <c r="B151" s="166" t="s">
        <v>173</v>
      </c>
      <c r="C151" s="52" t="s">
        <v>45</v>
      </c>
      <c r="D151" s="53"/>
      <c r="E151" s="53"/>
      <c r="F151" s="53"/>
      <c r="G151" s="55"/>
      <c r="H151" s="53"/>
      <c r="I151" s="56"/>
      <c r="J151" s="57"/>
      <c r="K151" s="53">
        <f>+K3</f>
        <v>0</v>
      </c>
      <c r="L151" s="53">
        <f>+L3</f>
        <v>0</v>
      </c>
      <c r="M151" s="53"/>
      <c r="N151" s="60"/>
      <c r="O151" s="61">
        <f t="shared" si="21"/>
        <v>0</v>
      </c>
      <c r="P151" s="169">
        <v>1200000414</v>
      </c>
      <c r="Q151" s="63">
        <f t="shared" si="22"/>
        <v>0</v>
      </c>
    </row>
    <row r="152" spans="1:17" s="169" customFormat="1" ht="26.25" customHeight="1" x14ac:dyDescent="0.2">
      <c r="A152" s="168">
        <f t="shared" si="23"/>
        <v>20</v>
      </c>
      <c r="B152" s="166" t="s">
        <v>174</v>
      </c>
      <c r="C152" s="52" t="s">
        <v>45</v>
      </c>
      <c r="D152" s="53"/>
      <c r="E152" s="53"/>
      <c r="F152" s="53"/>
      <c r="G152" s="55"/>
      <c r="H152" s="53"/>
      <c r="I152" s="56"/>
      <c r="J152" s="57"/>
      <c r="K152" s="58"/>
      <c r="L152" s="53"/>
      <c r="M152" s="53"/>
      <c r="N152" s="60"/>
      <c r="O152" s="61">
        <f t="shared" si="21"/>
        <v>0</v>
      </c>
      <c r="P152" s="169">
        <v>1200000415</v>
      </c>
      <c r="Q152" s="63">
        <f t="shared" si="22"/>
        <v>0</v>
      </c>
    </row>
    <row r="153" spans="1:17" s="169" customFormat="1" ht="26.25" customHeight="1" x14ac:dyDescent="0.2">
      <c r="A153" s="168">
        <f t="shared" si="23"/>
        <v>21</v>
      </c>
      <c r="B153" s="166" t="s">
        <v>175</v>
      </c>
      <c r="C153" s="52" t="s">
        <v>45</v>
      </c>
      <c r="D153" s="53"/>
      <c r="E153" s="53"/>
      <c r="F153" s="53"/>
      <c r="G153" s="55">
        <f>+E153-F153</f>
        <v>0</v>
      </c>
      <c r="H153" s="53">
        <f>D153-E153</f>
        <v>0</v>
      </c>
      <c r="I153" s="56"/>
      <c r="J153" s="57"/>
      <c r="K153" s="58"/>
      <c r="L153" s="53"/>
      <c r="M153" s="53"/>
      <c r="N153" s="60"/>
      <c r="O153" s="61">
        <f t="shared" si="21"/>
        <v>0</v>
      </c>
      <c r="P153" s="169">
        <v>200001364</v>
      </c>
      <c r="Q153" s="63">
        <f t="shared" si="22"/>
        <v>0</v>
      </c>
    </row>
    <row r="154" spans="1:17" s="169" customFormat="1" ht="26.25" customHeight="1" x14ac:dyDescent="0.2">
      <c r="A154" s="232">
        <f t="shared" si="23"/>
        <v>22</v>
      </c>
      <c r="B154" s="233"/>
      <c r="C154" s="53"/>
      <c r="D154" s="53"/>
      <c r="E154" s="53"/>
      <c r="F154" s="53"/>
      <c r="G154" s="55"/>
      <c r="H154" s="53">
        <f>D154-E154</f>
        <v>0</v>
      </c>
      <c r="I154" s="56"/>
      <c r="J154" s="57"/>
      <c r="K154" s="58"/>
      <c r="L154" s="59"/>
      <c r="M154" s="53"/>
      <c r="N154" s="60"/>
      <c r="O154" s="61">
        <f t="shared" si="21"/>
        <v>0</v>
      </c>
      <c r="P154" s="169" t="e">
        <v>#N/A</v>
      </c>
      <c r="Q154" s="63">
        <f t="shared" si="22"/>
        <v>0</v>
      </c>
    </row>
    <row r="155" spans="1:17" s="219" customFormat="1" ht="26.25" customHeight="1" x14ac:dyDescent="0.25">
      <c r="A155" s="234"/>
      <c r="B155" s="216" t="s">
        <v>98</v>
      </c>
      <c r="C155" s="216"/>
      <c r="D155" s="210"/>
      <c r="E155" s="210"/>
      <c r="F155" s="210"/>
      <c r="G155" s="211"/>
      <c r="H155" s="210"/>
      <c r="I155" s="212"/>
      <c r="J155" s="213"/>
      <c r="K155" s="214"/>
      <c r="L155" s="215"/>
      <c r="M155" s="216"/>
      <c r="N155" s="217"/>
      <c r="O155" s="218"/>
      <c r="Q155" s="220"/>
    </row>
    <row r="156" spans="1:17" x14ac:dyDescent="0.25">
      <c r="A156" s="173"/>
      <c r="B156" s="174"/>
      <c r="C156" s="174"/>
      <c r="D156" s="173"/>
      <c r="E156" s="173"/>
      <c r="F156" s="173"/>
      <c r="G156" s="173"/>
      <c r="H156" s="173"/>
      <c r="I156" s="175"/>
      <c r="J156" s="174"/>
      <c r="K156" s="176"/>
      <c r="L156" s="174"/>
      <c r="M156" s="174"/>
      <c r="N156" s="177"/>
      <c r="O156" s="174"/>
      <c r="Q156" s="178"/>
    </row>
    <row r="157" spans="1:17" x14ac:dyDescent="0.25">
      <c r="A157" s="173"/>
      <c r="B157" s="174"/>
      <c r="C157" s="174"/>
      <c r="D157" s="173"/>
      <c r="E157" s="173"/>
      <c r="F157" s="173"/>
      <c r="G157" s="173"/>
      <c r="H157" s="173"/>
      <c r="I157" s="175"/>
      <c r="J157" s="174"/>
      <c r="K157" s="176"/>
      <c r="L157" s="174"/>
      <c r="M157" s="174"/>
      <c r="N157" s="177"/>
      <c r="O157" s="174"/>
      <c r="Q157" s="178"/>
    </row>
    <row r="158" spans="1:17" x14ac:dyDescent="0.25">
      <c r="A158" s="173"/>
      <c r="B158" s="174"/>
      <c r="C158" s="174"/>
      <c r="D158" s="173"/>
      <c r="E158" s="173"/>
      <c r="F158" s="173"/>
      <c r="G158" s="173"/>
      <c r="H158" s="173"/>
      <c r="I158" s="175"/>
      <c r="J158" s="174"/>
      <c r="K158" s="176"/>
      <c r="L158" s="174"/>
      <c r="M158" s="174"/>
      <c r="N158" s="177"/>
      <c r="O158" s="174"/>
      <c r="Q158" s="178"/>
    </row>
    <row r="159" spans="1:17" s="183" customFormat="1" ht="14.25" x14ac:dyDescent="0.25">
      <c r="A159" s="502" t="s">
        <v>176</v>
      </c>
      <c r="B159" s="502"/>
      <c r="C159" s="502"/>
      <c r="D159" s="502"/>
      <c r="E159" s="502"/>
      <c r="F159" s="502"/>
      <c r="G159" s="502"/>
      <c r="H159" s="502"/>
      <c r="I159" s="502"/>
      <c r="J159" s="502"/>
      <c r="K159" s="179"/>
      <c r="L159" s="180"/>
      <c r="M159" s="180"/>
      <c r="N159" s="181"/>
      <c r="O159" s="182"/>
      <c r="Q159" s="184"/>
    </row>
    <row r="162" spans="2:17" x14ac:dyDescent="0.25">
      <c r="B162" s="185"/>
      <c r="D162" s="171"/>
      <c r="E162" s="171"/>
      <c r="F162" s="171"/>
      <c r="G162" s="171"/>
      <c r="H162" s="171"/>
      <c r="I162" s="171"/>
      <c r="K162" s="171"/>
      <c r="N162" s="171"/>
      <c r="O162" s="171"/>
      <c r="Q162" s="171"/>
    </row>
    <row r="163" spans="2:17" ht="15.75" x14ac:dyDescent="0.25">
      <c r="B163" s="186" t="s">
        <v>177</v>
      </c>
      <c r="D163" s="171"/>
      <c r="E163" s="171"/>
      <c r="F163" s="171"/>
      <c r="G163" s="171"/>
      <c r="H163" s="171"/>
      <c r="I163" s="171"/>
      <c r="K163" s="171"/>
      <c r="N163" s="171"/>
      <c r="O163" s="171"/>
      <c r="Q163" s="171"/>
    </row>
    <row r="164" spans="2:17" x14ac:dyDescent="0.25">
      <c r="B164" s="185"/>
      <c r="D164" s="171"/>
      <c r="E164" s="171"/>
      <c r="F164" s="171"/>
      <c r="G164" s="171"/>
      <c r="H164" s="171"/>
      <c r="I164" s="171"/>
      <c r="K164" s="171"/>
      <c r="N164" s="171"/>
      <c r="O164" s="171"/>
      <c r="Q164" s="171"/>
    </row>
    <row r="165" spans="2:17" x14ac:dyDescent="0.25">
      <c r="B165" s="185"/>
      <c r="D165" s="171"/>
      <c r="E165" s="171"/>
      <c r="F165" s="171"/>
      <c r="G165" s="171"/>
      <c r="H165" s="171"/>
      <c r="I165" s="171"/>
      <c r="K165" s="171"/>
      <c r="N165" s="171"/>
      <c r="O165" s="171"/>
      <c r="Q165" s="171"/>
    </row>
    <row r="166" spans="2:17" x14ac:dyDescent="0.25">
      <c r="B166" s="185"/>
      <c r="D166" s="171"/>
      <c r="E166" s="171"/>
      <c r="F166" s="171"/>
      <c r="G166" s="171"/>
      <c r="H166" s="171"/>
      <c r="I166" s="171"/>
      <c r="K166" s="171"/>
      <c r="N166" s="171"/>
      <c r="O166" s="171"/>
      <c r="Q166" s="171"/>
    </row>
    <row r="167" spans="2:17" x14ac:dyDescent="0.25">
      <c r="B167" s="185"/>
      <c r="D167" s="171"/>
      <c r="E167" s="171"/>
      <c r="F167" s="171"/>
      <c r="G167" s="171"/>
      <c r="H167" s="171"/>
      <c r="I167" s="171"/>
      <c r="K167" s="171"/>
      <c r="N167" s="171"/>
      <c r="O167" s="171"/>
      <c r="Q167" s="171"/>
    </row>
    <row r="168" spans="2:17" x14ac:dyDescent="0.25">
      <c r="B168" s="185"/>
      <c r="D168" s="171"/>
      <c r="E168" s="171"/>
      <c r="F168" s="171"/>
      <c r="G168" s="171"/>
      <c r="H168" s="171"/>
      <c r="I168" s="171"/>
      <c r="K168" s="171"/>
      <c r="N168" s="171"/>
      <c r="O168" s="171"/>
      <c r="Q168" s="171"/>
    </row>
    <row r="169" spans="2:17" x14ac:dyDescent="0.25">
      <c r="B169" s="185"/>
      <c r="D169" s="171"/>
      <c r="E169" s="171"/>
      <c r="F169" s="171"/>
      <c r="G169" s="171"/>
      <c r="H169" s="171"/>
      <c r="I169" s="171"/>
      <c r="K169" s="171"/>
      <c r="N169" s="171"/>
      <c r="O169" s="171"/>
      <c r="Q169" s="171"/>
    </row>
    <row r="170" spans="2:17" x14ac:dyDescent="0.25">
      <c r="B170" s="185"/>
      <c r="D170" s="171"/>
      <c r="E170" s="171"/>
      <c r="F170" s="171"/>
      <c r="G170" s="171"/>
      <c r="H170" s="171"/>
      <c r="I170" s="171"/>
      <c r="K170" s="171"/>
      <c r="N170" s="171"/>
      <c r="O170" s="171"/>
      <c r="Q170" s="171"/>
    </row>
    <row r="171" spans="2:17" x14ac:dyDescent="0.25">
      <c r="B171" s="185"/>
      <c r="D171" s="171"/>
      <c r="E171" s="171"/>
      <c r="F171" s="171"/>
      <c r="G171" s="171"/>
      <c r="H171" s="171"/>
      <c r="I171" s="171"/>
      <c r="K171" s="171"/>
      <c r="N171" s="171"/>
      <c r="O171" s="171"/>
      <c r="Q171" s="171"/>
    </row>
    <row r="172" spans="2:17" x14ac:dyDescent="0.25">
      <c r="B172" s="185"/>
      <c r="D172" s="171"/>
      <c r="E172" s="171"/>
      <c r="F172" s="171"/>
      <c r="G172" s="171"/>
      <c r="H172" s="171"/>
      <c r="I172" s="171"/>
      <c r="K172" s="171"/>
      <c r="N172" s="171"/>
      <c r="O172" s="171"/>
      <c r="Q172" s="171"/>
    </row>
    <row r="173" spans="2:17" x14ac:dyDescent="0.25">
      <c r="B173" s="185"/>
      <c r="D173" s="171"/>
      <c r="E173" s="171"/>
      <c r="F173" s="171"/>
      <c r="G173" s="171"/>
      <c r="H173" s="171"/>
      <c r="I173" s="171"/>
      <c r="K173" s="171"/>
      <c r="N173" s="171"/>
      <c r="O173" s="171"/>
      <c r="Q173" s="171"/>
    </row>
    <row r="174" spans="2:17" x14ac:dyDescent="0.25">
      <c r="B174" s="185"/>
      <c r="D174" s="171"/>
      <c r="E174" s="171"/>
      <c r="F174" s="171"/>
      <c r="G174" s="171"/>
      <c r="H174" s="171"/>
      <c r="I174" s="171"/>
      <c r="K174" s="171"/>
      <c r="N174" s="171"/>
      <c r="O174" s="171"/>
      <c r="Q174" s="171"/>
    </row>
    <row r="175" spans="2:17" x14ac:dyDescent="0.25">
      <c r="B175" s="185"/>
      <c r="D175" s="171"/>
      <c r="E175" s="171"/>
      <c r="F175" s="171"/>
      <c r="G175" s="171"/>
      <c r="H175" s="171"/>
      <c r="I175" s="171"/>
      <c r="K175" s="171"/>
      <c r="N175" s="171"/>
      <c r="O175" s="171"/>
      <c r="Q175" s="171"/>
    </row>
    <row r="176" spans="2:17" x14ac:dyDescent="0.25">
      <c r="B176" s="185"/>
      <c r="D176" s="171"/>
      <c r="E176" s="171"/>
      <c r="F176" s="171"/>
      <c r="G176" s="171"/>
      <c r="H176" s="171"/>
      <c r="I176" s="171"/>
      <c r="K176" s="171"/>
      <c r="N176" s="171"/>
      <c r="O176" s="171"/>
      <c r="Q176" s="171"/>
    </row>
    <row r="177" spans="2:17" x14ac:dyDescent="0.25">
      <c r="B177" s="185"/>
      <c r="D177" s="171"/>
      <c r="E177" s="171"/>
      <c r="F177" s="171"/>
      <c r="G177" s="171"/>
      <c r="H177" s="171"/>
      <c r="I177" s="171"/>
      <c r="K177" s="171"/>
      <c r="N177" s="171"/>
      <c r="O177" s="171"/>
      <c r="Q177" s="171"/>
    </row>
    <row r="178" spans="2:17" x14ac:dyDescent="0.25">
      <c r="B178" s="185"/>
      <c r="D178" s="171"/>
      <c r="E178" s="171"/>
      <c r="F178" s="171"/>
      <c r="G178" s="171"/>
      <c r="H178" s="171"/>
      <c r="I178" s="171"/>
      <c r="K178" s="171"/>
      <c r="N178" s="171"/>
      <c r="O178" s="171"/>
      <c r="Q178" s="171"/>
    </row>
    <row r="179" spans="2:17" x14ac:dyDescent="0.25">
      <c r="B179" s="185"/>
      <c r="D179" s="171"/>
      <c r="E179" s="171"/>
      <c r="F179" s="171"/>
      <c r="G179" s="171"/>
      <c r="H179" s="171"/>
      <c r="I179" s="171"/>
      <c r="K179" s="171"/>
      <c r="N179" s="171"/>
      <c r="O179" s="171"/>
      <c r="Q179" s="171"/>
    </row>
    <row r="180" spans="2:17" x14ac:dyDescent="0.25">
      <c r="B180" s="185"/>
      <c r="D180" s="171"/>
      <c r="E180" s="171"/>
      <c r="F180" s="171"/>
      <c r="G180" s="171"/>
      <c r="H180" s="171"/>
      <c r="I180" s="171"/>
      <c r="K180" s="171"/>
      <c r="N180" s="171"/>
      <c r="O180" s="171"/>
      <c r="Q180" s="171"/>
    </row>
    <row r="181" spans="2:17" x14ac:dyDescent="0.25">
      <c r="B181" s="185"/>
      <c r="D181" s="171"/>
      <c r="E181" s="171"/>
      <c r="F181" s="171"/>
      <c r="G181" s="171"/>
      <c r="H181" s="171"/>
      <c r="I181" s="171"/>
      <c r="K181" s="171"/>
      <c r="N181" s="171"/>
      <c r="O181" s="171"/>
      <c r="Q181" s="171"/>
    </row>
    <row r="182" spans="2:17" x14ac:dyDescent="0.25">
      <c r="B182" s="185"/>
      <c r="D182" s="171"/>
      <c r="E182" s="171"/>
      <c r="F182" s="171"/>
      <c r="G182" s="171"/>
      <c r="H182" s="171"/>
      <c r="I182" s="171"/>
      <c r="K182" s="171"/>
      <c r="N182" s="171"/>
      <c r="O182" s="171"/>
      <c r="Q182" s="171"/>
    </row>
    <row r="183" spans="2:17" x14ac:dyDescent="0.25">
      <c r="B183" s="185"/>
      <c r="D183" s="171"/>
      <c r="E183" s="171"/>
      <c r="F183" s="171"/>
      <c r="G183" s="171"/>
      <c r="H183" s="171"/>
      <c r="I183" s="171"/>
      <c r="K183" s="171"/>
      <c r="N183" s="171"/>
      <c r="O183" s="171"/>
      <c r="Q183" s="171"/>
    </row>
    <row r="184" spans="2:17" x14ac:dyDescent="0.25">
      <c r="B184" s="185"/>
      <c r="D184" s="171"/>
      <c r="E184" s="171"/>
      <c r="F184" s="171"/>
      <c r="G184" s="171"/>
      <c r="H184" s="171"/>
      <c r="I184" s="171"/>
      <c r="K184" s="171"/>
      <c r="N184" s="171"/>
      <c r="O184" s="171"/>
      <c r="Q184" s="171"/>
    </row>
    <row r="185" spans="2:17" x14ac:dyDescent="0.25">
      <c r="B185" s="185"/>
      <c r="D185" s="171"/>
      <c r="E185" s="171"/>
      <c r="F185" s="171"/>
      <c r="G185" s="171"/>
      <c r="H185" s="171"/>
      <c r="I185" s="171"/>
      <c r="K185" s="171"/>
      <c r="N185" s="171"/>
      <c r="O185" s="171"/>
      <c r="Q185" s="171"/>
    </row>
    <row r="186" spans="2:17" x14ac:dyDescent="0.25">
      <c r="B186" s="185"/>
      <c r="D186" s="171"/>
      <c r="E186" s="171"/>
      <c r="F186" s="171"/>
      <c r="G186" s="171"/>
      <c r="H186" s="171"/>
      <c r="I186" s="171"/>
      <c r="K186" s="171"/>
      <c r="N186" s="171"/>
      <c r="O186" s="171"/>
      <c r="Q186" s="171"/>
    </row>
    <row r="187" spans="2:17" x14ac:dyDescent="0.25">
      <c r="B187" s="185"/>
      <c r="D187" s="171"/>
      <c r="E187" s="171"/>
      <c r="F187" s="171"/>
      <c r="G187" s="171"/>
      <c r="H187" s="171"/>
      <c r="I187" s="171"/>
      <c r="K187" s="171"/>
      <c r="N187" s="171"/>
      <c r="O187" s="171"/>
      <c r="Q187" s="171"/>
    </row>
    <row r="188" spans="2:17" x14ac:dyDescent="0.25">
      <c r="B188" s="185"/>
      <c r="D188" s="171"/>
      <c r="E188" s="171"/>
      <c r="F188" s="171"/>
      <c r="G188" s="171"/>
      <c r="H188" s="171"/>
      <c r="I188" s="171"/>
      <c r="K188" s="171"/>
      <c r="N188" s="171"/>
      <c r="O188" s="171"/>
      <c r="Q188" s="171"/>
    </row>
    <row r="189" spans="2:17" x14ac:dyDescent="0.25">
      <c r="B189" s="185"/>
      <c r="D189" s="171"/>
      <c r="E189" s="171"/>
      <c r="F189" s="171"/>
      <c r="G189" s="171"/>
      <c r="H189" s="171"/>
      <c r="I189" s="171"/>
      <c r="K189" s="171"/>
      <c r="N189" s="171"/>
      <c r="O189" s="171"/>
      <c r="Q189" s="171"/>
    </row>
    <row r="190" spans="2:17" x14ac:dyDescent="0.25">
      <c r="B190" s="185"/>
      <c r="D190" s="171"/>
      <c r="E190" s="171"/>
      <c r="F190" s="171"/>
      <c r="G190" s="171"/>
      <c r="H190" s="171"/>
      <c r="I190" s="171"/>
      <c r="K190" s="171"/>
      <c r="N190" s="171"/>
      <c r="O190" s="171"/>
      <c r="Q190" s="171"/>
    </row>
    <row r="191" spans="2:17" x14ac:dyDescent="0.25">
      <c r="B191" s="185"/>
      <c r="D191" s="171"/>
      <c r="E191" s="171"/>
      <c r="F191" s="171"/>
      <c r="G191" s="171"/>
      <c r="H191" s="171"/>
      <c r="I191" s="171"/>
      <c r="K191" s="171"/>
      <c r="N191" s="171"/>
      <c r="O191" s="171"/>
      <c r="Q191" s="171"/>
    </row>
    <row r="192" spans="2:17" x14ac:dyDescent="0.25">
      <c r="B192" s="185"/>
      <c r="D192" s="171"/>
      <c r="E192" s="171"/>
      <c r="F192" s="171"/>
      <c r="G192" s="171"/>
      <c r="H192" s="171"/>
      <c r="I192" s="171"/>
      <c r="K192" s="171"/>
      <c r="N192" s="171"/>
      <c r="O192" s="171"/>
      <c r="Q192" s="171"/>
    </row>
    <row r="193" spans="2:17" x14ac:dyDescent="0.25">
      <c r="B193" s="185"/>
      <c r="D193" s="171"/>
      <c r="E193" s="171"/>
      <c r="F193" s="171"/>
      <c r="G193" s="171"/>
      <c r="H193" s="171"/>
      <c r="I193" s="171"/>
      <c r="K193" s="171"/>
      <c r="N193" s="171"/>
      <c r="O193" s="171"/>
      <c r="Q193" s="171"/>
    </row>
    <row r="194" spans="2:17" x14ac:dyDescent="0.25">
      <c r="B194" s="185"/>
      <c r="D194" s="171"/>
      <c r="E194" s="171"/>
      <c r="F194" s="171"/>
      <c r="G194" s="171"/>
      <c r="H194" s="171"/>
      <c r="I194" s="171"/>
      <c r="K194" s="171"/>
      <c r="N194" s="171"/>
      <c r="O194" s="171"/>
      <c r="Q194" s="171"/>
    </row>
    <row r="195" spans="2:17" x14ac:dyDescent="0.25">
      <c r="B195" s="185"/>
      <c r="D195" s="171"/>
      <c r="E195" s="171"/>
      <c r="F195" s="171"/>
      <c r="G195" s="171"/>
      <c r="H195" s="171"/>
      <c r="I195" s="171"/>
      <c r="K195" s="171"/>
      <c r="N195" s="171"/>
      <c r="O195" s="171"/>
      <c r="Q195" s="171"/>
    </row>
    <row r="196" spans="2:17" x14ac:dyDescent="0.25">
      <c r="B196" s="185"/>
      <c r="D196" s="171"/>
      <c r="E196" s="171"/>
      <c r="F196" s="171"/>
      <c r="G196" s="171"/>
      <c r="H196" s="171"/>
      <c r="I196" s="171"/>
      <c r="K196" s="171"/>
      <c r="N196" s="171"/>
      <c r="O196" s="171"/>
      <c r="Q196" s="171"/>
    </row>
    <row r="197" spans="2:17" x14ac:dyDescent="0.25">
      <c r="B197" s="185"/>
      <c r="D197" s="171"/>
      <c r="E197" s="171"/>
      <c r="F197" s="171"/>
      <c r="G197" s="171"/>
      <c r="H197" s="171"/>
      <c r="I197" s="171"/>
      <c r="K197" s="171"/>
      <c r="N197" s="171"/>
      <c r="O197" s="171"/>
      <c r="Q197" s="171"/>
    </row>
    <row r="198" spans="2:17" x14ac:dyDescent="0.25">
      <c r="B198" s="185"/>
      <c r="D198" s="171"/>
      <c r="E198" s="171"/>
      <c r="F198" s="171"/>
      <c r="G198" s="171"/>
      <c r="H198" s="171"/>
      <c r="I198" s="171"/>
      <c r="K198" s="171"/>
      <c r="N198" s="171"/>
      <c r="O198" s="171"/>
      <c r="Q198" s="171"/>
    </row>
    <row r="199" spans="2:17" x14ac:dyDescent="0.25">
      <c r="B199" s="185"/>
      <c r="D199" s="171"/>
      <c r="E199" s="171"/>
      <c r="F199" s="171"/>
      <c r="G199" s="171"/>
      <c r="H199" s="171"/>
      <c r="I199" s="171"/>
      <c r="K199" s="171"/>
      <c r="N199" s="171"/>
      <c r="O199" s="171"/>
      <c r="Q199" s="171"/>
    </row>
    <row r="200" spans="2:17" x14ac:dyDescent="0.25">
      <c r="B200" s="185"/>
      <c r="D200" s="171"/>
      <c r="E200" s="171"/>
      <c r="F200" s="171"/>
      <c r="G200" s="171"/>
      <c r="H200" s="171"/>
      <c r="I200" s="171"/>
      <c r="K200" s="171"/>
      <c r="N200" s="171"/>
      <c r="O200" s="171"/>
      <c r="Q200" s="171"/>
    </row>
    <row r="201" spans="2:17" x14ac:dyDescent="0.25">
      <c r="B201" s="185"/>
      <c r="D201" s="171"/>
      <c r="E201" s="171"/>
      <c r="F201" s="171"/>
      <c r="G201" s="171"/>
      <c r="H201" s="171"/>
      <c r="I201" s="171"/>
      <c r="K201" s="171"/>
      <c r="N201" s="171"/>
      <c r="O201" s="171"/>
      <c r="Q201" s="171"/>
    </row>
    <row r="202" spans="2:17" x14ac:dyDescent="0.25">
      <c r="B202" s="185"/>
      <c r="D202" s="171"/>
      <c r="E202" s="171"/>
      <c r="F202" s="171"/>
      <c r="G202" s="171"/>
      <c r="H202" s="171"/>
      <c r="I202" s="171"/>
      <c r="K202" s="171"/>
      <c r="N202" s="171"/>
      <c r="O202" s="171"/>
      <c r="Q202" s="171"/>
    </row>
    <row r="203" spans="2:17" x14ac:dyDescent="0.25">
      <c r="B203" s="185"/>
      <c r="D203" s="171"/>
      <c r="E203" s="171"/>
      <c r="F203" s="171"/>
      <c r="G203" s="171"/>
      <c r="H203" s="171"/>
      <c r="I203" s="171"/>
      <c r="K203" s="171"/>
      <c r="N203" s="171"/>
      <c r="O203" s="171"/>
      <c r="Q203" s="171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133:G154">
    <cfRule type="cellIs" dxfId="114" priority="2" operator="lessThan">
      <formula>0</formula>
    </cfRule>
  </conditionalFormatting>
  <conditionalFormatting sqref="C9:H18">
    <cfRule type="cellIs" dxfId="113" priority="1" operator="lessThan">
      <formula>0</formula>
    </cfRule>
  </conditionalFormatting>
  <conditionalFormatting sqref="C22:H29">
    <cfRule type="cellIs" dxfId="112" priority="9" operator="lessThan">
      <formula>0</formula>
    </cfRule>
  </conditionalFormatting>
  <conditionalFormatting sqref="C32:H64">
    <cfRule type="cellIs" dxfId="111" priority="8" operator="lessThan">
      <formula>0</formula>
    </cfRule>
  </conditionalFormatting>
  <conditionalFormatting sqref="C77:H104">
    <cfRule type="cellIs" dxfId="110" priority="6" operator="lessThan">
      <formula>0</formula>
    </cfRule>
  </conditionalFormatting>
  <conditionalFormatting sqref="C107:H114">
    <cfRule type="cellIs" dxfId="109" priority="5" operator="lessThan">
      <formula>0</formula>
    </cfRule>
  </conditionalFormatting>
  <conditionalFormatting sqref="C117:H123">
    <cfRule type="cellIs" dxfId="108" priority="4" operator="lessThan">
      <formula>0</formula>
    </cfRule>
  </conditionalFormatting>
  <conditionalFormatting sqref="C126:H130">
    <cfRule type="cellIs" dxfId="107" priority="3" operator="lessThan">
      <formula>0</formula>
    </cfRule>
  </conditionalFormatting>
  <conditionalFormatting sqref="C67:I74">
    <cfRule type="cellIs" dxfId="106" priority="7" operator="lessThan">
      <formula>0</formula>
    </cfRule>
  </conditionalFormatting>
  <conditionalFormatting sqref="H1:I3 H6:I9">
    <cfRule type="cellIs" dxfId="105" priority="19" operator="lessThan">
      <formula>0</formula>
    </cfRule>
  </conditionalFormatting>
  <conditionalFormatting sqref="H20:I21 H66:I66 H75:I76 H106:I106 H116:I116 H125:I125">
    <cfRule type="cellIs" dxfId="104" priority="21" operator="lessThan">
      <formula>0</formula>
    </cfRule>
  </conditionalFormatting>
  <conditionalFormatting sqref="H31:I31">
    <cfRule type="cellIs" dxfId="103" priority="20" operator="lessThan">
      <formula>0</formula>
    </cfRule>
  </conditionalFormatting>
  <conditionalFormatting sqref="H133:I1048576">
    <cfRule type="cellIs" dxfId="102" priority="10" operator="lessThan">
      <formula>0</formula>
    </cfRule>
  </conditionalFormatting>
  <conditionalFormatting sqref="I10:I19">
    <cfRule type="cellIs" dxfId="101" priority="12" operator="lessThan">
      <formula>0</formula>
    </cfRule>
  </conditionalFormatting>
  <conditionalFormatting sqref="I22:I30">
    <cfRule type="cellIs" dxfId="100" priority="18" operator="lessThan">
      <formula>0</formula>
    </cfRule>
  </conditionalFormatting>
  <conditionalFormatting sqref="I32:I65">
    <cfRule type="cellIs" dxfId="99" priority="17" operator="lessThan">
      <formula>0</formula>
    </cfRule>
  </conditionalFormatting>
  <conditionalFormatting sqref="I77:I105">
    <cfRule type="cellIs" dxfId="98" priority="16" operator="lessThan">
      <formula>0</formula>
    </cfRule>
  </conditionalFormatting>
  <conditionalFormatting sqref="I107:I115">
    <cfRule type="cellIs" dxfId="97" priority="15" operator="lessThan">
      <formula>0</formula>
    </cfRule>
  </conditionalFormatting>
  <conditionalFormatting sqref="I117:I124">
    <cfRule type="cellIs" dxfId="96" priority="13" operator="lessThan">
      <formula>0</formula>
    </cfRule>
  </conditionalFormatting>
  <conditionalFormatting sqref="I126:I131">
    <cfRule type="cellIs" dxfId="95" priority="14" operator="lessThan">
      <formula>0</formula>
    </cfRule>
  </conditionalFormatting>
  <conditionalFormatting sqref="K3:K5">
    <cfRule type="cellIs" dxfId="94" priority="11" operator="lessThan">
      <formula>0</formula>
    </cfRule>
  </conditionalFormatting>
  <printOptions horizontalCentered="1"/>
  <pageMargins left="0.31496062992126" right="0.31496062992126" top="0.35433070866141703" bottom="0.35433070866141703" header="0" footer="0"/>
  <pageSetup paperSize="9" scale="46" orientation="portrait"/>
  <rowBreaks count="2" manualBreakCount="2">
    <brk id="65" max="14" man="1"/>
    <brk id="1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view="pageBreakPreview" workbookViewId="0">
      <selection activeCell="E4" sqref="E4"/>
    </sheetView>
  </sheetViews>
  <sheetFormatPr defaultColWidth="9" defaultRowHeight="15" x14ac:dyDescent="0.25"/>
  <cols>
    <col min="1" max="1" width="8.7109375" style="171" customWidth="1"/>
    <col min="2" max="2" width="53.42578125" style="171" customWidth="1"/>
    <col min="3" max="3" width="6.5703125" style="171" customWidth="1"/>
    <col min="4" max="4" width="13.7109375" style="187" customWidth="1"/>
    <col min="5" max="5" width="15.85546875" style="187" customWidth="1"/>
    <col min="6" max="7" width="14.140625" style="187" customWidth="1"/>
    <col min="8" max="8" width="32.85546875" style="187" customWidth="1"/>
    <col min="9" max="9" width="12.28515625" style="188" customWidth="1"/>
    <col min="10" max="10" width="12" style="171" customWidth="1"/>
    <col min="11" max="11" width="12.5703125" style="189" hidden="1" customWidth="1"/>
    <col min="12" max="12" width="9.28515625" style="171" hidden="1" customWidth="1"/>
    <col min="13" max="13" width="11.140625" style="171" hidden="1" customWidth="1"/>
    <col min="14" max="14" width="7.5703125" style="190" hidden="1" customWidth="1"/>
    <col min="15" max="15" width="15.28515625" style="191" hidden="1" customWidth="1"/>
    <col min="16" max="16" width="12" style="171" hidden="1" customWidth="1"/>
    <col min="17" max="17" width="14" style="192" hidden="1" customWidth="1"/>
    <col min="18" max="16384" width="9" style="171"/>
  </cols>
  <sheetData>
    <row r="1" spans="1:23" s="136" customFormat="1" ht="22.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3" s="136" customFormat="1" ht="18.75" customHeight="1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  <c r="K2" s="8"/>
      <c r="L2" s="9"/>
      <c r="M2" s="9"/>
      <c r="N2" s="10"/>
      <c r="O2" s="11"/>
      <c r="P2" s="12"/>
      <c r="Q2" s="13"/>
      <c r="R2" s="12"/>
      <c r="S2" s="12"/>
    </row>
    <row r="3" spans="1:23" s="136" customFormat="1" ht="21.75" customHeight="1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  <c r="K3" s="14"/>
      <c r="L3" s="15"/>
      <c r="M3" s="9"/>
      <c r="N3" s="10"/>
      <c r="O3" s="11"/>
      <c r="P3" s="12"/>
      <c r="Q3" s="13"/>
      <c r="R3" s="12"/>
      <c r="S3" s="12"/>
    </row>
    <row r="4" spans="1:23" s="136" customFormat="1" ht="27.75" customHeight="1" x14ac:dyDescent="0.25">
      <c r="A4" s="16"/>
      <c r="B4" s="17" t="s">
        <v>178</v>
      </c>
      <c r="C4" s="16"/>
      <c r="D4" s="19" t="s">
        <v>5</v>
      </c>
      <c r="E4" s="16"/>
      <c r="F4" s="19" t="s">
        <v>6</v>
      </c>
      <c r="G4" s="515" t="s">
        <v>7</v>
      </c>
      <c r="H4" s="515"/>
      <c r="I4" s="515"/>
      <c r="J4" s="515"/>
      <c r="K4" s="23"/>
      <c r="L4" s="15"/>
      <c r="M4" s="9"/>
      <c r="N4" s="10"/>
      <c r="O4" s="11"/>
      <c r="P4" s="12"/>
      <c r="Q4" s="13"/>
      <c r="R4" s="12"/>
      <c r="S4" s="12"/>
    </row>
    <row r="5" spans="1:23" s="136" customFormat="1" ht="27.75" customHeight="1" x14ac:dyDescent="0.25">
      <c r="A5" s="16"/>
      <c r="B5" s="17" t="s">
        <v>8</v>
      </c>
      <c r="C5" s="138"/>
      <c r="D5" s="19" t="s">
        <v>9</v>
      </c>
      <c r="E5" s="138"/>
      <c r="F5" s="19" t="s">
        <v>10</v>
      </c>
      <c r="G5" s="515" t="s">
        <v>201</v>
      </c>
      <c r="H5" s="515"/>
      <c r="I5" s="515"/>
      <c r="J5" s="515"/>
      <c r="K5" s="23"/>
      <c r="L5" s="15"/>
      <c r="M5" s="9"/>
      <c r="N5" s="9"/>
      <c r="O5" s="11"/>
      <c r="P5" s="12"/>
      <c r="Q5" s="13"/>
      <c r="R5" s="12"/>
      <c r="S5" s="12"/>
    </row>
    <row r="6" spans="1:23" s="139" customFormat="1" ht="15" customHeight="1" x14ac:dyDescent="0.2">
      <c r="A6" s="508" t="s">
        <v>12</v>
      </c>
      <c r="B6" s="509" t="s">
        <v>13</v>
      </c>
      <c r="C6" s="509" t="s">
        <v>14</v>
      </c>
      <c r="D6" s="508" t="s">
        <v>180</v>
      </c>
      <c r="E6" s="508"/>
      <c r="F6" s="508"/>
      <c r="G6" s="508"/>
      <c r="H6" s="508"/>
      <c r="I6" s="516" t="s">
        <v>181</v>
      </c>
      <c r="J6" s="508" t="s">
        <v>17</v>
      </c>
      <c r="K6" s="501" t="s">
        <v>18</v>
      </c>
      <c r="L6" s="501"/>
      <c r="M6" s="501"/>
      <c r="N6" s="501"/>
      <c r="O6" s="501"/>
      <c r="Q6" s="140"/>
    </row>
    <row r="7" spans="1:23" s="139" customFormat="1" ht="42" customHeight="1" x14ac:dyDescent="0.2">
      <c r="A7" s="508"/>
      <c r="B7" s="509"/>
      <c r="C7" s="509"/>
      <c r="D7" s="508"/>
      <c r="E7" s="508"/>
      <c r="F7" s="508"/>
      <c r="G7" s="508"/>
      <c r="H7" s="508"/>
      <c r="I7" s="517"/>
      <c r="J7" s="508"/>
      <c r="K7" s="141" t="s">
        <v>23</v>
      </c>
      <c r="L7" s="142" t="s">
        <v>23</v>
      </c>
      <c r="M7" s="143" t="s">
        <v>23</v>
      </c>
      <c r="N7" s="144" t="s">
        <v>23</v>
      </c>
      <c r="O7" s="145" t="s">
        <v>24</v>
      </c>
      <c r="Q7" s="146" t="s">
        <v>25</v>
      </c>
    </row>
    <row r="8" spans="1:23" s="155" customFormat="1" x14ac:dyDescent="0.25">
      <c r="A8" s="147" t="s">
        <v>41</v>
      </c>
      <c r="B8" s="148" t="s">
        <v>42</v>
      </c>
      <c r="C8" s="148"/>
      <c r="D8" s="149"/>
      <c r="E8" s="149"/>
      <c r="F8" s="149"/>
      <c r="G8" s="149"/>
      <c r="H8" s="149"/>
      <c r="I8" s="150"/>
      <c r="J8" s="151"/>
      <c r="K8" s="152"/>
      <c r="L8" s="152"/>
      <c r="M8" s="151"/>
      <c r="N8" s="153"/>
      <c r="O8" s="154"/>
      <c r="Q8" s="156"/>
    </row>
    <row r="9" spans="1:23" s="164" customFormat="1" ht="14.25" x14ac:dyDescent="0.2">
      <c r="A9" s="157"/>
      <c r="B9" s="158" t="s">
        <v>43</v>
      </c>
      <c r="C9" s="158"/>
      <c r="D9" s="159"/>
      <c r="E9" s="159"/>
      <c r="F9" s="159"/>
      <c r="G9" s="159"/>
      <c r="H9" s="159"/>
      <c r="I9" s="160"/>
      <c r="J9" s="161"/>
      <c r="K9" s="162"/>
      <c r="L9" s="162"/>
      <c r="M9" s="161"/>
      <c r="N9" s="163"/>
      <c r="O9" s="61">
        <f t="shared" ref="O9:O17" si="0">SUM(K9:N9)</f>
        <v>0</v>
      </c>
      <c r="Q9" s="63">
        <f t="shared" ref="Q9:Q60" si="1">+O9-F9</f>
        <v>0</v>
      </c>
    </row>
    <row r="10" spans="1:23" s="167" customFormat="1" ht="38.25" customHeight="1" x14ac:dyDescent="0.2">
      <c r="A10" s="165">
        <v>1</v>
      </c>
      <c r="B10" s="166" t="s">
        <v>44</v>
      </c>
      <c r="C10" s="52" t="s">
        <v>45</v>
      </c>
      <c r="D10" s="514" t="s">
        <v>202</v>
      </c>
      <c r="E10" s="514"/>
      <c r="F10" s="514"/>
      <c r="G10" s="514"/>
      <c r="H10" s="514"/>
      <c r="I10" s="56">
        <v>50</v>
      </c>
      <c r="J10" s="53" t="s">
        <v>203</v>
      </c>
      <c r="K10" s="59"/>
      <c r="L10" s="59"/>
      <c r="M10" s="53"/>
      <c r="N10" s="60"/>
      <c r="O10" s="98">
        <f t="shared" si="0"/>
        <v>0</v>
      </c>
      <c r="P10" s="167">
        <v>200030286</v>
      </c>
      <c r="Q10" s="53">
        <f t="shared" si="1"/>
        <v>0</v>
      </c>
      <c r="S10" s="514" t="s">
        <v>183</v>
      </c>
      <c r="T10" s="514"/>
      <c r="U10" s="514"/>
      <c r="V10" s="514"/>
      <c r="W10" s="514"/>
    </row>
    <row r="11" spans="1:23" s="169" customFormat="1" ht="28.5" x14ac:dyDescent="0.2">
      <c r="A11" s="168">
        <f>+A10+1</f>
        <v>2</v>
      </c>
      <c r="B11" s="166" t="s">
        <v>46</v>
      </c>
      <c r="C11" s="52" t="s">
        <v>45</v>
      </c>
      <c r="D11" s="514"/>
      <c r="E11" s="514"/>
      <c r="F11" s="514"/>
      <c r="G11" s="514"/>
      <c r="H11" s="514"/>
      <c r="I11" s="56"/>
      <c r="J11" s="53"/>
      <c r="K11" s="59"/>
      <c r="L11" s="59"/>
      <c r="M11" s="53"/>
      <c r="N11" s="60"/>
      <c r="O11" s="61">
        <f t="shared" si="0"/>
        <v>0</v>
      </c>
      <c r="P11" s="169">
        <v>200030287</v>
      </c>
      <c r="Q11" s="100">
        <f t="shared" si="1"/>
        <v>0</v>
      </c>
      <c r="U11" s="167"/>
    </row>
    <row r="12" spans="1:23" s="169" customFormat="1" ht="28.5" x14ac:dyDescent="0.2">
      <c r="A12" s="168">
        <f t="shared" ref="A12:A17" si="2">+A11+1</f>
        <v>3</v>
      </c>
      <c r="B12" s="166" t="s">
        <v>47</v>
      </c>
      <c r="C12" s="52" t="s">
        <v>45</v>
      </c>
      <c r="D12" s="514" t="s">
        <v>204</v>
      </c>
      <c r="E12" s="514"/>
      <c r="F12" s="514"/>
      <c r="G12" s="514"/>
      <c r="H12" s="514"/>
      <c r="I12" s="56">
        <v>7</v>
      </c>
      <c r="J12" s="53"/>
      <c r="K12" s="59"/>
      <c r="L12" s="59"/>
      <c r="M12" s="53"/>
      <c r="N12" s="60"/>
      <c r="O12" s="61">
        <f t="shared" si="0"/>
        <v>0</v>
      </c>
      <c r="P12" s="169">
        <v>200030288</v>
      </c>
      <c r="Q12" s="100">
        <f t="shared" si="1"/>
        <v>0</v>
      </c>
      <c r="U12" s="167"/>
    </row>
    <row r="13" spans="1:23" s="169" customFormat="1" ht="28.5" x14ac:dyDescent="0.2">
      <c r="A13" s="168">
        <f t="shared" si="2"/>
        <v>4</v>
      </c>
      <c r="B13" s="166" t="s">
        <v>48</v>
      </c>
      <c r="C13" s="52" t="s">
        <v>45</v>
      </c>
      <c r="D13" s="514"/>
      <c r="E13" s="514"/>
      <c r="F13" s="514"/>
      <c r="G13" s="514"/>
      <c r="H13" s="514"/>
      <c r="I13" s="56"/>
      <c r="J13" s="53"/>
      <c r="K13" s="59"/>
      <c r="L13" s="59"/>
      <c r="M13" s="53"/>
      <c r="N13" s="60"/>
      <c r="O13" s="61">
        <f t="shared" si="0"/>
        <v>0</v>
      </c>
      <c r="P13" s="169">
        <v>200030289</v>
      </c>
      <c r="Q13" s="100">
        <f t="shared" si="1"/>
        <v>0</v>
      </c>
      <c r="U13" s="167"/>
    </row>
    <row r="14" spans="1:23" s="169" customFormat="1" ht="28.5" x14ac:dyDescent="0.2">
      <c r="A14" s="168">
        <f t="shared" si="2"/>
        <v>5</v>
      </c>
      <c r="B14" s="166" t="s">
        <v>49</v>
      </c>
      <c r="C14" s="52" t="s">
        <v>45</v>
      </c>
      <c r="D14" s="514" t="s">
        <v>205</v>
      </c>
      <c r="E14" s="514"/>
      <c r="F14" s="514"/>
      <c r="G14" s="514"/>
      <c r="H14" s="514"/>
      <c r="I14" s="56">
        <v>4</v>
      </c>
      <c r="J14" s="53"/>
      <c r="K14" s="59"/>
      <c r="L14" s="59"/>
      <c r="M14" s="53"/>
      <c r="N14" s="60"/>
      <c r="O14" s="61">
        <f t="shared" si="0"/>
        <v>0</v>
      </c>
      <c r="P14" s="169">
        <v>200032212</v>
      </c>
      <c r="Q14" s="100">
        <f t="shared" si="1"/>
        <v>0</v>
      </c>
      <c r="U14" s="167"/>
    </row>
    <row r="15" spans="1:23" s="169" customFormat="1" ht="28.5" x14ac:dyDescent="0.2">
      <c r="A15" s="168">
        <f t="shared" si="2"/>
        <v>6</v>
      </c>
      <c r="B15" s="166" t="s">
        <v>50</v>
      </c>
      <c r="C15" s="52" t="s">
        <v>45</v>
      </c>
      <c r="D15" s="514" t="s">
        <v>206</v>
      </c>
      <c r="E15" s="514"/>
      <c r="F15" s="514"/>
      <c r="G15" s="514"/>
      <c r="H15" s="514"/>
      <c r="I15" s="56">
        <v>4</v>
      </c>
      <c r="J15" s="53"/>
      <c r="K15" s="59"/>
      <c r="L15" s="59"/>
      <c r="M15" s="53"/>
      <c r="N15" s="60"/>
      <c r="O15" s="61">
        <f t="shared" si="0"/>
        <v>0</v>
      </c>
      <c r="P15" s="169">
        <v>200030291</v>
      </c>
      <c r="Q15" s="100">
        <f t="shared" si="1"/>
        <v>0</v>
      </c>
      <c r="U15" s="167"/>
    </row>
    <row r="16" spans="1:23" s="169" customFormat="1" ht="28.5" x14ac:dyDescent="0.2">
      <c r="A16" s="168">
        <f t="shared" si="2"/>
        <v>7</v>
      </c>
      <c r="B16" s="166" t="s">
        <v>51</v>
      </c>
      <c r="C16" s="52" t="s">
        <v>45</v>
      </c>
      <c r="D16" s="514"/>
      <c r="E16" s="514"/>
      <c r="F16" s="514"/>
      <c r="G16" s="514"/>
      <c r="H16" s="514"/>
      <c r="I16" s="56"/>
      <c r="J16" s="53"/>
      <c r="K16" s="59"/>
      <c r="L16" s="59"/>
      <c r="M16" s="53"/>
      <c r="N16" s="60"/>
      <c r="O16" s="61">
        <f t="shared" si="0"/>
        <v>0</v>
      </c>
      <c r="P16" s="169">
        <v>200030293</v>
      </c>
      <c r="Q16" s="100">
        <f t="shared" si="1"/>
        <v>0</v>
      </c>
      <c r="U16" s="167"/>
    </row>
    <row r="17" spans="1:21" s="169" customFormat="1" ht="14.25" x14ac:dyDescent="0.2">
      <c r="A17" s="168">
        <f t="shared" si="2"/>
        <v>8</v>
      </c>
      <c r="B17" s="166" t="s">
        <v>52</v>
      </c>
      <c r="C17" s="52" t="s">
        <v>45</v>
      </c>
      <c r="D17" s="514"/>
      <c r="E17" s="514"/>
      <c r="F17" s="514"/>
      <c r="G17" s="514"/>
      <c r="H17" s="514"/>
      <c r="I17" s="56"/>
      <c r="J17" s="53"/>
      <c r="K17" s="59"/>
      <c r="L17" s="59"/>
      <c r="M17" s="53"/>
      <c r="N17" s="60"/>
      <c r="O17" s="61">
        <f t="shared" si="0"/>
        <v>0</v>
      </c>
      <c r="P17" s="169">
        <v>200030300</v>
      </c>
      <c r="Q17" s="63">
        <f t="shared" si="1"/>
        <v>0</v>
      </c>
      <c r="U17" s="167"/>
    </row>
    <row r="18" spans="1:21" x14ac:dyDescent="0.25">
      <c r="A18" s="157" t="s">
        <v>53</v>
      </c>
      <c r="B18" s="158" t="s">
        <v>54</v>
      </c>
      <c r="C18" s="158"/>
      <c r="D18" s="514"/>
      <c r="E18" s="514"/>
      <c r="F18" s="514"/>
      <c r="G18" s="514"/>
      <c r="H18" s="514"/>
      <c r="I18" s="56"/>
      <c r="J18" s="161"/>
      <c r="K18" s="162"/>
      <c r="L18" s="162"/>
      <c r="M18" s="161"/>
      <c r="N18" s="163"/>
      <c r="O18" s="170"/>
      <c r="Q18" s="63">
        <f t="shared" si="1"/>
        <v>0</v>
      </c>
    </row>
    <row r="19" spans="1:21" s="169" customFormat="1" ht="14.25" x14ac:dyDescent="0.2">
      <c r="A19" s="168">
        <v>1</v>
      </c>
      <c r="B19" s="166" t="s">
        <v>55</v>
      </c>
      <c r="C19" s="52" t="s">
        <v>45</v>
      </c>
      <c r="D19" s="514"/>
      <c r="E19" s="514"/>
      <c r="F19" s="514"/>
      <c r="G19" s="514"/>
      <c r="H19" s="514"/>
      <c r="I19" s="56"/>
      <c r="J19" s="53"/>
      <c r="K19" s="59"/>
      <c r="L19" s="59"/>
      <c r="M19" s="53"/>
      <c r="N19" s="60"/>
      <c r="O19" s="61">
        <f t="shared" ref="O19:O51" si="3">SUM(K19:N19)</f>
        <v>0</v>
      </c>
      <c r="P19" s="169">
        <v>200032593</v>
      </c>
      <c r="Q19" s="63">
        <f t="shared" si="1"/>
        <v>0</v>
      </c>
    </row>
    <row r="20" spans="1:21" s="169" customFormat="1" ht="14.25" x14ac:dyDescent="0.2">
      <c r="A20" s="168">
        <f>+A19+1</f>
        <v>2</v>
      </c>
      <c r="B20" s="166" t="s">
        <v>56</v>
      </c>
      <c r="C20" s="52" t="s">
        <v>45</v>
      </c>
      <c r="D20" s="514"/>
      <c r="E20" s="514"/>
      <c r="F20" s="514"/>
      <c r="G20" s="514"/>
      <c r="H20" s="514"/>
      <c r="I20" s="56"/>
      <c r="J20" s="53"/>
      <c r="K20" s="59"/>
      <c r="L20" s="59"/>
      <c r="M20" s="53"/>
      <c r="N20" s="60"/>
      <c r="O20" s="61">
        <f t="shared" si="3"/>
        <v>0</v>
      </c>
      <c r="P20" s="169">
        <v>200032575</v>
      </c>
      <c r="Q20" s="63">
        <f t="shared" si="1"/>
        <v>0</v>
      </c>
    </row>
    <row r="21" spans="1:21" s="169" customFormat="1" ht="14.25" x14ac:dyDescent="0.2">
      <c r="A21" s="168">
        <f t="shared" ref="A21:A51" si="4">+A20+1</f>
        <v>3</v>
      </c>
      <c r="B21" s="166" t="s">
        <v>57</v>
      </c>
      <c r="C21" s="52" t="s">
        <v>45</v>
      </c>
      <c r="D21" s="514"/>
      <c r="E21" s="514"/>
      <c r="F21" s="514"/>
      <c r="G21" s="514"/>
      <c r="H21" s="514"/>
      <c r="I21" s="56"/>
      <c r="J21" s="53"/>
      <c r="K21" s="59"/>
      <c r="L21" s="59"/>
      <c r="M21" s="53"/>
      <c r="N21" s="60"/>
      <c r="O21" s="61">
        <f t="shared" si="3"/>
        <v>0</v>
      </c>
      <c r="P21" s="169">
        <v>200032202</v>
      </c>
      <c r="Q21" s="63">
        <f t="shared" si="1"/>
        <v>0</v>
      </c>
    </row>
    <row r="22" spans="1:21" s="169" customFormat="1" ht="14.25" x14ac:dyDescent="0.2">
      <c r="A22" s="168">
        <f t="shared" si="4"/>
        <v>4</v>
      </c>
      <c r="B22" s="166" t="s">
        <v>58</v>
      </c>
      <c r="C22" s="52" t="s">
        <v>45</v>
      </c>
      <c r="D22" s="514"/>
      <c r="E22" s="514"/>
      <c r="F22" s="514"/>
      <c r="G22" s="514"/>
      <c r="H22" s="514"/>
      <c r="I22" s="56"/>
      <c r="J22" s="53"/>
      <c r="K22" s="59"/>
      <c r="L22" s="59"/>
      <c r="M22" s="53"/>
      <c r="N22" s="60"/>
      <c r="O22" s="61">
        <f t="shared" si="3"/>
        <v>0</v>
      </c>
      <c r="P22" s="169">
        <v>200032233</v>
      </c>
      <c r="Q22" s="63">
        <f t="shared" si="1"/>
        <v>0</v>
      </c>
    </row>
    <row r="23" spans="1:21" s="169" customFormat="1" ht="28.5" x14ac:dyDescent="0.2">
      <c r="A23" s="168">
        <f t="shared" si="4"/>
        <v>5</v>
      </c>
      <c r="B23" s="166" t="s">
        <v>59</v>
      </c>
      <c r="C23" s="52" t="s">
        <v>45</v>
      </c>
      <c r="D23" s="514"/>
      <c r="E23" s="514"/>
      <c r="F23" s="514"/>
      <c r="G23" s="514"/>
      <c r="H23" s="514"/>
      <c r="I23" s="56"/>
      <c r="J23" s="53"/>
      <c r="K23" s="59"/>
      <c r="L23" s="59"/>
      <c r="M23" s="53"/>
      <c r="N23" s="60"/>
      <c r="O23" s="61">
        <f t="shared" si="3"/>
        <v>0</v>
      </c>
      <c r="P23" s="169">
        <v>200032203</v>
      </c>
      <c r="Q23" s="63">
        <f t="shared" si="1"/>
        <v>0</v>
      </c>
    </row>
    <row r="24" spans="1:21" s="169" customFormat="1" ht="14.25" x14ac:dyDescent="0.2">
      <c r="A24" s="168">
        <f t="shared" si="4"/>
        <v>6</v>
      </c>
      <c r="B24" s="166" t="s">
        <v>60</v>
      </c>
      <c r="C24" s="52" t="s">
        <v>45</v>
      </c>
      <c r="D24" s="514"/>
      <c r="E24" s="514"/>
      <c r="F24" s="514"/>
      <c r="G24" s="514"/>
      <c r="H24" s="514"/>
      <c r="I24" s="56"/>
      <c r="J24" s="53"/>
      <c r="K24" s="59"/>
      <c r="L24" s="59"/>
      <c r="M24" s="53"/>
      <c r="N24" s="60"/>
      <c r="O24" s="61">
        <f t="shared" si="3"/>
        <v>0</v>
      </c>
      <c r="P24" s="169">
        <v>200032204</v>
      </c>
      <c r="Q24" s="63">
        <f t="shared" si="1"/>
        <v>0</v>
      </c>
    </row>
    <row r="25" spans="1:21" s="169" customFormat="1" ht="28.5" x14ac:dyDescent="0.2">
      <c r="A25" s="168">
        <f t="shared" si="4"/>
        <v>7</v>
      </c>
      <c r="B25" s="166" t="s">
        <v>61</v>
      </c>
      <c r="C25" s="52" t="s">
        <v>45</v>
      </c>
      <c r="D25" s="514"/>
      <c r="E25" s="514"/>
      <c r="F25" s="514"/>
      <c r="G25" s="514"/>
      <c r="H25" s="514"/>
      <c r="I25" s="56"/>
      <c r="J25" s="53"/>
      <c r="K25" s="59"/>
      <c r="L25" s="59"/>
      <c r="M25" s="53"/>
      <c r="N25" s="60"/>
      <c r="O25" s="61">
        <f t="shared" si="3"/>
        <v>0</v>
      </c>
      <c r="P25" s="169">
        <v>200032234</v>
      </c>
      <c r="Q25" s="63">
        <f t="shared" si="1"/>
        <v>0</v>
      </c>
    </row>
    <row r="26" spans="1:21" s="169" customFormat="1" ht="28.5" x14ac:dyDescent="0.2">
      <c r="A26" s="168">
        <f t="shared" si="4"/>
        <v>8</v>
      </c>
      <c r="B26" s="166" t="s">
        <v>62</v>
      </c>
      <c r="C26" s="52" t="s">
        <v>45</v>
      </c>
      <c r="D26" s="514"/>
      <c r="E26" s="514"/>
      <c r="F26" s="514"/>
      <c r="G26" s="514"/>
      <c r="H26" s="514"/>
      <c r="I26" s="56"/>
      <c r="J26" s="53"/>
      <c r="K26" s="59"/>
      <c r="L26" s="59"/>
      <c r="M26" s="53"/>
      <c r="N26" s="60"/>
      <c r="O26" s="61">
        <f t="shared" si="3"/>
        <v>0</v>
      </c>
      <c r="P26" s="169">
        <v>200032205</v>
      </c>
      <c r="Q26" s="63">
        <f t="shared" si="1"/>
        <v>0</v>
      </c>
    </row>
    <row r="27" spans="1:21" s="169" customFormat="1" ht="28.5" x14ac:dyDescent="0.2">
      <c r="A27" s="168">
        <f t="shared" si="4"/>
        <v>9</v>
      </c>
      <c r="B27" s="166" t="s">
        <v>63</v>
      </c>
      <c r="C27" s="52" t="s">
        <v>45</v>
      </c>
      <c r="D27" s="514"/>
      <c r="E27" s="514"/>
      <c r="F27" s="514"/>
      <c r="G27" s="514"/>
      <c r="H27" s="514"/>
      <c r="I27" s="56"/>
      <c r="J27" s="53"/>
      <c r="K27" s="59"/>
      <c r="L27" s="59"/>
      <c r="M27" s="53"/>
      <c r="N27" s="60"/>
      <c r="O27" s="61">
        <f t="shared" si="3"/>
        <v>0</v>
      </c>
      <c r="P27" s="169">
        <v>200032206</v>
      </c>
      <c r="Q27" s="63">
        <f t="shared" si="1"/>
        <v>0</v>
      </c>
    </row>
    <row r="28" spans="1:21" s="169" customFormat="1" ht="28.5" x14ac:dyDescent="0.2">
      <c r="A28" s="168">
        <f t="shared" si="4"/>
        <v>10</v>
      </c>
      <c r="B28" s="166" t="s">
        <v>64</v>
      </c>
      <c r="C28" s="52" t="s">
        <v>45</v>
      </c>
      <c r="D28" s="514"/>
      <c r="E28" s="514"/>
      <c r="F28" s="514"/>
      <c r="G28" s="514"/>
      <c r="H28" s="514"/>
      <c r="I28" s="56"/>
      <c r="J28" s="53"/>
      <c r="K28" s="59"/>
      <c r="L28" s="59"/>
      <c r="M28" s="53"/>
      <c r="N28" s="60"/>
      <c r="O28" s="61">
        <f t="shared" si="3"/>
        <v>0</v>
      </c>
      <c r="P28" s="169">
        <v>200032207</v>
      </c>
      <c r="Q28" s="63">
        <f t="shared" si="1"/>
        <v>0</v>
      </c>
    </row>
    <row r="29" spans="1:21" s="169" customFormat="1" ht="28.5" x14ac:dyDescent="0.2">
      <c r="A29" s="168">
        <f t="shared" si="4"/>
        <v>11</v>
      </c>
      <c r="B29" s="166" t="s">
        <v>65</v>
      </c>
      <c r="C29" s="52" t="s">
        <v>45</v>
      </c>
      <c r="D29" s="514"/>
      <c r="E29" s="514"/>
      <c r="F29" s="514"/>
      <c r="G29" s="514"/>
      <c r="H29" s="514"/>
      <c r="I29" s="56"/>
      <c r="J29" s="53"/>
      <c r="K29" s="59"/>
      <c r="L29" s="59"/>
      <c r="M29" s="53"/>
      <c r="N29" s="60"/>
      <c r="O29" s="61">
        <f t="shared" si="3"/>
        <v>0</v>
      </c>
      <c r="P29" s="169">
        <v>200032235</v>
      </c>
      <c r="Q29" s="63">
        <f t="shared" si="1"/>
        <v>0</v>
      </c>
    </row>
    <row r="30" spans="1:21" s="169" customFormat="1" ht="28.5" x14ac:dyDescent="0.2">
      <c r="A30" s="168">
        <f t="shared" si="4"/>
        <v>12</v>
      </c>
      <c r="B30" s="166" t="s">
        <v>66</v>
      </c>
      <c r="C30" s="52" t="s">
        <v>45</v>
      </c>
      <c r="D30" s="514"/>
      <c r="E30" s="514"/>
      <c r="F30" s="514"/>
      <c r="G30" s="514"/>
      <c r="H30" s="514"/>
      <c r="I30" s="56"/>
      <c r="J30" s="53"/>
      <c r="K30" s="59"/>
      <c r="L30" s="59"/>
      <c r="M30" s="53"/>
      <c r="N30" s="60"/>
      <c r="O30" s="61">
        <f t="shared" si="3"/>
        <v>0</v>
      </c>
      <c r="P30" s="169">
        <v>200032208</v>
      </c>
      <c r="Q30" s="63">
        <f t="shared" si="1"/>
        <v>0</v>
      </c>
    </row>
    <row r="31" spans="1:21" s="169" customFormat="1" ht="28.5" x14ac:dyDescent="0.2">
      <c r="A31" s="168">
        <f t="shared" si="4"/>
        <v>13</v>
      </c>
      <c r="B31" s="166" t="s">
        <v>67</v>
      </c>
      <c r="C31" s="52" t="s">
        <v>45</v>
      </c>
      <c r="D31" s="514"/>
      <c r="E31" s="514"/>
      <c r="F31" s="514"/>
      <c r="G31" s="514"/>
      <c r="H31" s="514"/>
      <c r="I31" s="56"/>
      <c r="J31" s="53"/>
      <c r="K31" s="59"/>
      <c r="L31" s="59"/>
      <c r="M31" s="53"/>
      <c r="N31" s="60"/>
      <c r="O31" s="61">
        <f t="shared" si="3"/>
        <v>0</v>
      </c>
      <c r="P31" s="169">
        <v>200032209</v>
      </c>
      <c r="Q31" s="63">
        <f t="shared" si="1"/>
        <v>0</v>
      </c>
    </row>
    <row r="32" spans="1:21" s="169" customFormat="1" ht="28.5" x14ac:dyDescent="0.2">
      <c r="A32" s="168">
        <f t="shared" si="4"/>
        <v>14</v>
      </c>
      <c r="B32" s="166" t="s">
        <v>68</v>
      </c>
      <c r="C32" s="52" t="s">
        <v>45</v>
      </c>
      <c r="D32" s="514"/>
      <c r="E32" s="514"/>
      <c r="F32" s="514"/>
      <c r="G32" s="514"/>
      <c r="H32" s="514"/>
      <c r="I32" s="56"/>
      <c r="J32" s="53"/>
      <c r="K32" s="59"/>
      <c r="L32" s="59"/>
      <c r="M32" s="53"/>
      <c r="N32" s="60"/>
      <c r="O32" s="61">
        <f t="shared" si="3"/>
        <v>0</v>
      </c>
      <c r="P32" s="169">
        <v>200032210</v>
      </c>
      <c r="Q32" s="63">
        <f t="shared" si="1"/>
        <v>0</v>
      </c>
    </row>
    <row r="33" spans="1:17" s="169" customFormat="1" ht="28.5" x14ac:dyDescent="0.2">
      <c r="A33" s="168">
        <f t="shared" si="4"/>
        <v>15</v>
      </c>
      <c r="B33" s="166" t="s">
        <v>69</v>
      </c>
      <c r="C33" s="52" t="s">
        <v>45</v>
      </c>
      <c r="D33" s="514"/>
      <c r="E33" s="514"/>
      <c r="F33" s="514"/>
      <c r="G33" s="514"/>
      <c r="H33" s="514"/>
      <c r="I33" s="56"/>
      <c r="J33" s="53"/>
      <c r="K33" s="59"/>
      <c r="L33" s="59"/>
      <c r="M33" s="53"/>
      <c r="N33" s="60"/>
      <c r="O33" s="61">
        <f t="shared" si="3"/>
        <v>0</v>
      </c>
      <c r="P33" s="169">
        <v>200032211</v>
      </c>
      <c r="Q33" s="63">
        <f t="shared" si="1"/>
        <v>0</v>
      </c>
    </row>
    <row r="34" spans="1:17" s="169" customFormat="1" ht="18.75" customHeight="1" x14ac:dyDescent="0.2">
      <c r="A34" s="168">
        <f t="shared" si="4"/>
        <v>16</v>
      </c>
      <c r="B34" s="166" t="s">
        <v>70</v>
      </c>
      <c r="C34" s="52" t="s">
        <v>45</v>
      </c>
      <c r="D34" s="514"/>
      <c r="E34" s="514"/>
      <c r="F34" s="514"/>
      <c r="G34" s="514"/>
      <c r="H34" s="514"/>
      <c r="I34" s="56"/>
      <c r="J34" s="53"/>
      <c r="K34" s="59"/>
      <c r="L34" s="59"/>
      <c r="M34" s="53"/>
      <c r="N34" s="60"/>
      <c r="O34" s="61">
        <f t="shared" si="3"/>
        <v>0</v>
      </c>
      <c r="P34" s="169">
        <v>200032236</v>
      </c>
      <c r="Q34" s="63">
        <f t="shared" si="1"/>
        <v>0</v>
      </c>
    </row>
    <row r="35" spans="1:17" s="169" customFormat="1" ht="28.5" x14ac:dyDescent="0.2">
      <c r="A35" s="168">
        <f t="shared" si="4"/>
        <v>17</v>
      </c>
      <c r="B35" s="166" t="s">
        <v>71</v>
      </c>
      <c r="C35" s="52" t="s">
        <v>45</v>
      </c>
      <c r="D35" s="514"/>
      <c r="E35" s="514"/>
      <c r="F35" s="514"/>
      <c r="G35" s="514"/>
      <c r="H35" s="514"/>
      <c r="I35" s="56"/>
      <c r="J35" s="53"/>
      <c r="K35" s="59"/>
      <c r="L35" s="59"/>
      <c r="M35" s="53"/>
      <c r="N35" s="60"/>
      <c r="O35" s="61">
        <f t="shared" si="3"/>
        <v>0</v>
      </c>
      <c r="P35" s="169">
        <v>200032213</v>
      </c>
      <c r="Q35" s="100">
        <f t="shared" si="1"/>
        <v>0</v>
      </c>
    </row>
    <row r="36" spans="1:17" s="169" customFormat="1" ht="28.5" x14ac:dyDescent="0.2">
      <c r="A36" s="168">
        <f t="shared" si="4"/>
        <v>18</v>
      </c>
      <c r="B36" s="166" t="s">
        <v>72</v>
      </c>
      <c r="C36" s="52" t="s">
        <v>45</v>
      </c>
      <c r="D36" s="514"/>
      <c r="E36" s="514"/>
      <c r="F36" s="514"/>
      <c r="G36" s="514"/>
      <c r="H36" s="514"/>
      <c r="I36" s="56"/>
      <c r="J36" s="53"/>
      <c r="K36" s="59"/>
      <c r="L36" s="59"/>
      <c r="M36" s="53"/>
      <c r="N36" s="60"/>
      <c r="O36" s="61">
        <f t="shared" si="3"/>
        <v>0</v>
      </c>
      <c r="P36" s="169">
        <v>200032214</v>
      </c>
      <c r="Q36" s="63">
        <f t="shared" si="1"/>
        <v>0</v>
      </c>
    </row>
    <row r="37" spans="1:17" s="169" customFormat="1" ht="28.5" x14ac:dyDescent="0.2">
      <c r="A37" s="168">
        <f t="shared" si="4"/>
        <v>19</v>
      </c>
      <c r="B37" s="166" t="s">
        <v>73</v>
      </c>
      <c r="C37" s="52" t="s">
        <v>45</v>
      </c>
      <c r="D37" s="514"/>
      <c r="E37" s="514"/>
      <c r="F37" s="514"/>
      <c r="G37" s="514"/>
      <c r="H37" s="514"/>
      <c r="I37" s="56"/>
      <c r="J37" s="53"/>
      <c r="K37" s="59"/>
      <c r="L37" s="59"/>
      <c r="M37" s="53"/>
      <c r="N37" s="60"/>
      <c r="O37" s="61">
        <f t="shared" si="3"/>
        <v>0</v>
      </c>
      <c r="P37" s="169">
        <v>200032215</v>
      </c>
      <c r="Q37" s="63">
        <f t="shared" si="1"/>
        <v>0</v>
      </c>
    </row>
    <row r="38" spans="1:17" s="169" customFormat="1" ht="14.25" x14ac:dyDescent="0.2">
      <c r="A38" s="168">
        <f t="shared" si="4"/>
        <v>20</v>
      </c>
      <c r="B38" s="166" t="s">
        <v>74</v>
      </c>
      <c r="C38" s="52" t="s">
        <v>45</v>
      </c>
      <c r="D38" s="514"/>
      <c r="E38" s="514"/>
      <c r="F38" s="514"/>
      <c r="G38" s="514"/>
      <c r="H38" s="514"/>
      <c r="I38" s="56"/>
      <c r="J38" s="53"/>
      <c r="K38" s="59"/>
      <c r="L38" s="59"/>
      <c r="M38" s="53"/>
      <c r="N38" s="60"/>
      <c r="O38" s="61">
        <f t="shared" si="3"/>
        <v>0</v>
      </c>
      <c r="P38" s="169">
        <v>200032216</v>
      </c>
      <c r="Q38" s="63">
        <f t="shared" si="1"/>
        <v>0</v>
      </c>
    </row>
    <row r="39" spans="1:17" s="169" customFormat="1" ht="14.25" x14ac:dyDescent="0.2">
      <c r="A39" s="168">
        <f t="shared" si="4"/>
        <v>21</v>
      </c>
      <c r="B39" s="166" t="s">
        <v>75</v>
      </c>
      <c r="C39" s="52" t="s">
        <v>45</v>
      </c>
      <c r="D39" s="514"/>
      <c r="E39" s="514"/>
      <c r="F39" s="514"/>
      <c r="G39" s="514"/>
      <c r="H39" s="514"/>
      <c r="I39" s="56"/>
      <c r="J39" s="53"/>
      <c r="K39" s="59"/>
      <c r="L39" s="59"/>
      <c r="M39" s="53"/>
      <c r="N39" s="60"/>
      <c r="O39" s="61">
        <f t="shared" si="3"/>
        <v>0</v>
      </c>
      <c r="P39" s="169">
        <v>200030290</v>
      </c>
      <c r="Q39" s="63">
        <f t="shared" si="1"/>
        <v>0</v>
      </c>
    </row>
    <row r="40" spans="1:17" s="169" customFormat="1" ht="28.5" x14ac:dyDescent="0.2">
      <c r="A40" s="168">
        <f t="shared" si="4"/>
        <v>22</v>
      </c>
      <c r="B40" s="166" t="s">
        <v>76</v>
      </c>
      <c r="C40" s="52" t="s">
        <v>45</v>
      </c>
      <c r="D40" s="514"/>
      <c r="E40" s="514"/>
      <c r="F40" s="514"/>
      <c r="G40" s="514"/>
      <c r="H40" s="514"/>
      <c r="I40" s="56"/>
      <c r="J40" s="53"/>
      <c r="K40" s="59"/>
      <c r="L40" s="59"/>
      <c r="M40" s="53"/>
      <c r="N40" s="60"/>
      <c r="O40" s="61">
        <f t="shared" si="3"/>
        <v>0</v>
      </c>
      <c r="P40" s="169">
        <v>200032237</v>
      </c>
      <c r="Q40" s="63">
        <f t="shared" si="1"/>
        <v>0</v>
      </c>
    </row>
    <row r="41" spans="1:17" s="169" customFormat="1" ht="28.5" x14ac:dyDescent="0.2">
      <c r="A41" s="168">
        <f t="shared" si="4"/>
        <v>23</v>
      </c>
      <c r="B41" s="166" t="s">
        <v>77</v>
      </c>
      <c r="C41" s="52" t="s">
        <v>45</v>
      </c>
      <c r="D41" s="514"/>
      <c r="E41" s="514"/>
      <c r="F41" s="514"/>
      <c r="G41" s="514"/>
      <c r="H41" s="514"/>
      <c r="I41" s="56"/>
      <c r="J41" s="53"/>
      <c r="K41" s="59"/>
      <c r="L41" s="59"/>
      <c r="M41" s="53"/>
      <c r="N41" s="60"/>
      <c r="O41" s="61">
        <f t="shared" si="3"/>
        <v>0</v>
      </c>
      <c r="P41" s="169">
        <v>200032217</v>
      </c>
      <c r="Q41" s="63">
        <f t="shared" si="1"/>
        <v>0</v>
      </c>
    </row>
    <row r="42" spans="1:17" s="169" customFormat="1" ht="28.5" x14ac:dyDescent="0.2">
      <c r="A42" s="168">
        <f t="shared" si="4"/>
        <v>24</v>
      </c>
      <c r="B42" s="166" t="s">
        <v>78</v>
      </c>
      <c r="C42" s="52" t="s">
        <v>45</v>
      </c>
      <c r="D42" s="514"/>
      <c r="E42" s="514"/>
      <c r="F42" s="514"/>
      <c r="G42" s="514"/>
      <c r="H42" s="514"/>
      <c r="I42" s="56"/>
      <c r="J42" s="53"/>
      <c r="K42" s="59"/>
      <c r="L42" s="59"/>
      <c r="M42" s="53"/>
      <c r="N42" s="60"/>
      <c r="O42" s="61">
        <f t="shared" si="3"/>
        <v>0</v>
      </c>
      <c r="P42" s="169">
        <v>200032218</v>
      </c>
      <c r="Q42" s="63">
        <f t="shared" si="1"/>
        <v>0</v>
      </c>
    </row>
    <row r="43" spans="1:17" s="169" customFormat="1" ht="28.5" x14ac:dyDescent="0.2">
      <c r="A43" s="168">
        <f t="shared" si="4"/>
        <v>25</v>
      </c>
      <c r="B43" s="166" t="s">
        <v>79</v>
      </c>
      <c r="C43" s="52" t="s">
        <v>45</v>
      </c>
      <c r="D43" s="514"/>
      <c r="E43" s="514"/>
      <c r="F43" s="514"/>
      <c r="G43" s="514"/>
      <c r="H43" s="514"/>
      <c r="I43" s="56"/>
      <c r="J43" s="53"/>
      <c r="K43" s="59"/>
      <c r="L43" s="59"/>
      <c r="M43" s="53"/>
      <c r="N43" s="60"/>
      <c r="O43" s="61">
        <f t="shared" si="3"/>
        <v>0</v>
      </c>
      <c r="P43" s="169">
        <v>200032219</v>
      </c>
      <c r="Q43" s="63">
        <f t="shared" si="1"/>
        <v>0</v>
      </c>
    </row>
    <row r="44" spans="1:17" s="169" customFormat="1" ht="28.5" x14ac:dyDescent="0.2">
      <c r="A44" s="168">
        <f t="shared" si="4"/>
        <v>26</v>
      </c>
      <c r="B44" s="166" t="s">
        <v>80</v>
      </c>
      <c r="C44" s="52" t="s">
        <v>45</v>
      </c>
      <c r="D44" s="514"/>
      <c r="E44" s="514"/>
      <c r="F44" s="514"/>
      <c r="G44" s="514"/>
      <c r="H44" s="514"/>
      <c r="I44" s="56"/>
      <c r="J44" s="53"/>
      <c r="K44" s="59"/>
      <c r="L44" s="59"/>
      <c r="M44" s="53"/>
      <c r="N44" s="60"/>
      <c r="O44" s="61">
        <f t="shared" si="3"/>
        <v>0</v>
      </c>
      <c r="P44" s="169">
        <v>200030292</v>
      </c>
      <c r="Q44" s="63">
        <f t="shared" si="1"/>
        <v>0</v>
      </c>
    </row>
    <row r="45" spans="1:17" s="169" customFormat="1" ht="28.5" x14ac:dyDescent="0.2">
      <c r="A45" s="168">
        <f t="shared" si="4"/>
        <v>27</v>
      </c>
      <c r="B45" s="166" t="s">
        <v>81</v>
      </c>
      <c r="C45" s="52" t="s">
        <v>45</v>
      </c>
      <c r="D45" s="514"/>
      <c r="E45" s="514"/>
      <c r="F45" s="514"/>
      <c r="G45" s="514"/>
      <c r="H45" s="514"/>
      <c r="I45" s="56"/>
      <c r="J45" s="53"/>
      <c r="K45" s="59"/>
      <c r="L45" s="59"/>
      <c r="M45" s="53"/>
      <c r="N45" s="60"/>
      <c r="O45" s="61">
        <f t="shared" si="3"/>
        <v>0</v>
      </c>
      <c r="P45" s="169">
        <v>200032220</v>
      </c>
      <c r="Q45" s="63">
        <f t="shared" si="1"/>
        <v>0</v>
      </c>
    </row>
    <row r="46" spans="1:17" s="169" customFormat="1" ht="28.5" x14ac:dyDescent="0.2">
      <c r="A46" s="168">
        <f t="shared" si="4"/>
        <v>28</v>
      </c>
      <c r="B46" s="166" t="s">
        <v>82</v>
      </c>
      <c r="C46" s="52" t="s">
        <v>45</v>
      </c>
      <c r="D46" s="514"/>
      <c r="E46" s="514"/>
      <c r="F46" s="514"/>
      <c r="G46" s="514"/>
      <c r="H46" s="514"/>
      <c r="I46" s="56"/>
      <c r="J46" s="53"/>
      <c r="K46" s="59"/>
      <c r="L46" s="59"/>
      <c r="M46" s="53"/>
      <c r="N46" s="60"/>
      <c r="O46" s="61">
        <f t="shared" si="3"/>
        <v>0</v>
      </c>
      <c r="P46" s="169">
        <v>200032222</v>
      </c>
      <c r="Q46" s="63">
        <f t="shared" si="1"/>
        <v>0</v>
      </c>
    </row>
    <row r="47" spans="1:17" s="169" customFormat="1" ht="14.25" x14ac:dyDescent="0.2">
      <c r="A47" s="168">
        <f t="shared" si="4"/>
        <v>29</v>
      </c>
      <c r="B47" s="166" t="s">
        <v>83</v>
      </c>
      <c r="C47" s="52" t="s">
        <v>45</v>
      </c>
      <c r="D47" s="514"/>
      <c r="E47" s="514"/>
      <c r="F47" s="514"/>
      <c r="G47" s="514"/>
      <c r="H47" s="514"/>
      <c r="I47" s="56"/>
      <c r="J47" s="53"/>
      <c r="K47" s="59"/>
      <c r="L47" s="59"/>
      <c r="M47" s="53"/>
      <c r="N47" s="60"/>
      <c r="O47" s="61">
        <f t="shared" si="3"/>
        <v>0</v>
      </c>
      <c r="P47" s="169">
        <v>200030297</v>
      </c>
      <c r="Q47" s="63">
        <f t="shared" si="1"/>
        <v>0</v>
      </c>
    </row>
    <row r="48" spans="1:17" s="169" customFormat="1" ht="14.25" x14ac:dyDescent="0.2">
      <c r="A48" s="168">
        <f t="shared" si="4"/>
        <v>30</v>
      </c>
      <c r="B48" s="166" t="s">
        <v>84</v>
      </c>
      <c r="C48" s="52" t="s">
        <v>45</v>
      </c>
      <c r="D48" s="514"/>
      <c r="E48" s="514"/>
      <c r="F48" s="514"/>
      <c r="G48" s="514"/>
      <c r="H48" s="514"/>
      <c r="I48" s="56"/>
      <c r="J48" s="53"/>
      <c r="K48" s="59"/>
      <c r="L48" s="59"/>
      <c r="M48" s="53"/>
      <c r="N48" s="60"/>
      <c r="O48" s="61">
        <f t="shared" si="3"/>
        <v>0</v>
      </c>
      <c r="P48" s="169">
        <v>200030298</v>
      </c>
      <c r="Q48" s="63">
        <f t="shared" si="1"/>
        <v>0</v>
      </c>
    </row>
    <row r="49" spans="1:17" s="169" customFormat="1" ht="28.5" x14ac:dyDescent="0.2">
      <c r="A49" s="168">
        <f t="shared" si="4"/>
        <v>31</v>
      </c>
      <c r="B49" s="166" t="s">
        <v>85</v>
      </c>
      <c r="C49" s="52" t="s">
        <v>45</v>
      </c>
      <c r="D49" s="514"/>
      <c r="E49" s="514"/>
      <c r="F49" s="514"/>
      <c r="G49" s="514"/>
      <c r="H49" s="514"/>
      <c r="I49" s="56"/>
      <c r="J49" s="53"/>
      <c r="K49" s="59"/>
      <c r="L49" s="59"/>
      <c r="M49" s="53"/>
      <c r="N49" s="60"/>
      <c r="O49" s="61">
        <f t="shared" si="3"/>
        <v>0</v>
      </c>
      <c r="P49" s="169">
        <v>200032223</v>
      </c>
      <c r="Q49" s="63">
        <f t="shared" si="1"/>
        <v>0</v>
      </c>
    </row>
    <row r="50" spans="1:17" s="169" customFormat="1" ht="28.5" x14ac:dyDescent="0.2">
      <c r="A50" s="168">
        <f t="shared" si="4"/>
        <v>32</v>
      </c>
      <c r="B50" s="166" t="s">
        <v>86</v>
      </c>
      <c r="C50" s="52" t="s">
        <v>45</v>
      </c>
      <c r="D50" s="514"/>
      <c r="E50" s="514"/>
      <c r="F50" s="514"/>
      <c r="G50" s="514"/>
      <c r="H50" s="514"/>
      <c r="I50" s="56"/>
      <c r="J50" s="53"/>
      <c r="K50" s="59"/>
      <c r="L50" s="59"/>
      <c r="M50" s="53"/>
      <c r="N50" s="60"/>
      <c r="O50" s="61">
        <f t="shared" si="3"/>
        <v>0</v>
      </c>
      <c r="P50" s="169">
        <v>200032225</v>
      </c>
      <c r="Q50" s="63">
        <f t="shared" si="1"/>
        <v>0</v>
      </c>
    </row>
    <row r="51" spans="1:17" s="169" customFormat="1" ht="28.5" x14ac:dyDescent="0.2">
      <c r="A51" s="168">
        <f t="shared" si="4"/>
        <v>33</v>
      </c>
      <c r="B51" s="166" t="s">
        <v>87</v>
      </c>
      <c r="C51" s="52" t="s">
        <v>45</v>
      </c>
      <c r="D51" s="514"/>
      <c r="E51" s="514"/>
      <c r="F51" s="514"/>
      <c r="G51" s="514"/>
      <c r="H51" s="514"/>
      <c r="I51" s="56"/>
      <c r="J51" s="53"/>
      <c r="K51" s="59"/>
      <c r="L51" s="59"/>
      <c r="M51" s="53"/>
      <c r="N51" s="60"/>
      <c r="O51" s="61">
        <f t="shared" si="3"/>
        <v>0</v>
      </c>
      <c r="P51" s="169">
        <v>200032228</v>
      </c>
      <c r="Q51" s="63">
        <f t="shared" si="1"/>
        <v>0</v>
      </c>
    </row>
    <row r="52" spans="1:17" x14ac:dyDescent="0.25">
      <c r="A52" s="157" t="s">
        <v>88</v>
      </c>
      <c r="B52" s="158" t="s">
        <v>89</v>
      </c>
      <c r="C52" s="158"/>
      <c r="D52" s="514"/>
      <c r="E52" s="514"/>
      <c r="F52" s="514"/>
      <c r="G52" s="514"/>
      <c r="H52" s="514"/>
      <c r="I52" s="56"/>
      <c r="J52" s="161"/>
      <c r="K52" s="162"/>
      <c r="L52" s="162"/>
      <c r="M52" s="161"/>
      <c r="N52" s="163"/>
      <c r="O52" s="170"/>
      <c r="P52" s="169"/>
      <c r="Q52" s="63">
        <f t="shared" si="1"/>
        <v>0</v>
      </c>
    </row>
    <row r="53" spans="1:17" s="169" customFormat="1" ht="14.25" x14ac:dyDescent="0.2">
      <c r="A53" s="168">
        <v>1</v>
      </c>
      <c r="B53" s="166" t="s">
        <v>90</v>
      </c>
      <c r="C53" s="52" t="s">
        <v>45</v>
      </c>
      <c r="D53" s="514"/>
      <c r="E53" s="514"/>
      <c r="F53" s="514"/>
      <c r="G53" s="514"/>
      <c r="H53" s="514"/>
      <c r="I53" s="56"/>
      <c r="J53" s="53"/>
      <c r="K53" s="59"/>
      <c r="L53" s="59"/>
      <c r="M53" s="53"/>
      <c r="N53" s="60"/>
      <c r="O53" s="61">
        <f t="shared" ref="O53:O60" si="5">SUM(K53:N53)</f>
        <v>0</v>
      </c>
      <c r="P53" s="169">
        <v>200030301</v>
      </c>
      <c r="Q53" s="63">
        <f t="shared" si="1"/>
        <v>0</v>
      </c>
    </row>
    <row r="54" spans="1:17" s="169" customFormat="1" ht="14.25" x14ac:dyDescent="0.2">
      <c r="A54" s="168">
        <f>+A53+1</f>
        <v>2</v>
      </c>
      <c r="B54" s="166" t="s">
        <v>91</v>
      </c>
      <c r="C54" s="52" t="s">
        <v>45</v>
      </c>
      <c r="D54" s="514"/>
      <c r="E54" s="514"/>
      <c r="F54" s="514"/>
      <c r="G54" s="514"/>
      <c r="H54" s="514"/>
      <c r="I54" s="56"/>
      <c r="J54" s="53"/>
      <c r="K54" s="59"/>
      <c r="L54" s="59"/>
      <c r="M54" s="53"/>
      <c r="N54" s="60"/>
      <c r="O54" s="61">
        <f t="shared" si="5"/>
        <v>0</v>
      </c>
      <c r="P54" s="169">
        <v>200030302</v>
      </c>
      <c r="Q54" s="63">
        <f t="shared" si="1"/>
        <v>0</v>
      </c>
    </row>
    <row r="55" spans="1:17" s="169" customFormat="1" ht="14.25" x14ac:dyDescent="0.2">
      <c r="A55" s="168">
        <f t="shared" ref="A55:A60" si="6">+A54+1</f>
        <v>3</v>
      </c>
      <c r="B55" s="166" t="s">
        <v>92</v>
      </c>
      <c r="C55" s="52" t="s">
        <v>45</v>
      </c>
      <c r="D55" s="514"/>
      <c r="E55" s="514"/>
      <c r="F55" s="514"/>
      <c r="G55" s="514"/>
      <c r="H55" s="514"/>
      <c r="I55" s="56"/>
      <c r="J55" s="53"/>
      <c r="K55" s="59"/>
      <c r="L55" s="59"/>
      <c r="M55" s="53"/>
      <c r="N55" s="60"/>
      <c r="O55" s="61">
        <f t="shared" si="5"/>
        <v>0</v>
      </c>
      <c r="P55" s="169">
        <v>200030303</v>
      </c>
      <c r="Q55" s="63">
        <f t="shared" si="1"/>
        <v>0</v>
      </c>
    </row>
    <row r="56" spans="1:17" s="169" customFormat="1" ht="14.25" x14ac:dyDescent="0.2">
      <c r="A56" s="168">
        <f t="shared" si="6"/>
        <v>4</v>
      </c>
      <c r="B56" s="166" t="s">
        <v>93</v>
      </c>
      <c r="C56" s="52" t="s">
        <v>45</v>
      </c>
      <c r="D56" s="514"/>
      <c r="E56" s="514"/>
      <c r="F56" s="514"/>
      <c r="G56" s="514"/>
      <c r="H56" s="514"/>
      <c r="I56" s="56"/>
      <c r="J56" s="53"/>
      <c r="K56" s="59"/>
      <c r="L56" s="59"/>
      <c r="M56" s="53"/>
      <c r="N56" s="60"/>
      <c r="O56" s="61">
        <f t="shared" si="5"/>
        <v>0</v>
      </c>
      <c r="P56" s="169">
        <v>200030304</v>
      </c>
      <c r="Q56" s="63">
        <f t="shared" si="1"/>
        <v>0</v>
      </c>
    </row>
    <row r="57" spans="1:17" s="169" customFormat="1" ht="28.5" x14ac:dyDescent="0.2">
      <c r="A57" s="168">
        <f t="shared" si="6"/>
        <v>5</v>
      </c>
      <c r="B57" s="166" t="s">
        <v>94</v>
      </c>
      <c r="C57" s="52" t="s">
        <v>45</v>
      </c>
      <c r="D57" s="514"/>
      <c r="E57" s="514"/>
      <c r="F57" s="514"/>
      <c r="G57" s="514"/>
      <c r="H57" s="514"/>
      <c r="I57" s="56"/>
      <c r="J57" s="53"/>
      <c r="K57" s="59"/>
      <c r="L57" s="59"/>
      <c r="M57" s="53"/>
      <c r="N57" s="60"/>
      <c r="O57" s="61">
        <f t="shared" si="5"/>
        <v>0</v>
      </c>
      <c r="P57" s="169">
        <v>200032584</v>
      </c>
      <c r="Q57" s="63">
        <f t="shared" si="1"/>
        <v>0</v>
      </c>
    </row>
    <row r="58" spans="1:17" s="169" customFormat="1" ht="14.25" x14ac:dyDescent="0.2">
      <c r="A58" s="168">
        <f t="shared" si="6"/>
        <v>6</v>
      </c>
      <c r="B58" s="166" t="s">
        <v>95</v>
      </c>
      <c r="C58" s="52" t="s">
        <v>45</v>
      </c>
      <c r="D58" s="514"/>
      <c r="E58" s="514"/>
      <c r="F58" s="514"/>
      <c r="G58" s="514"/>
      <c r="H58" s="514"/>
      <c r="I58" s="56"/>
      <c r="J58" s="53"/>
      <c r="K58" s="59"/>
      <c r="L58" s="59"/>
      <c r="M58" s="53"/>
      <c r="N58" s="60"/>
      <c r="O58" s="61">
        <f t="shared" si="5"/>
        <v>0</v>
      </c>
      <c r="P58" s="169">
        <v>200030305</v>
      </c>
      <c r="Q58" s="63">
        <f t="shared" si="1"/>
        <v>0</v>
      </c>
    </row>
    <row r="59" spans="1:17" s="169" customFormat="1" ht="14.25" x14ac:dyDescent="0.2">
      <c r="A59" s="168">
        <f t="shared" si="6"/>
        <v>7</v>
      </c>
      <c r="B59" s="166" t="s">
        <v>96</v>
      </c>
      <c r="C59" s="52" t="s">
        <v>45</v>
      </c>
      <c r="D59" s="514"/>
      <c r="E59" s="514"/>
      <c r="F59" s="514"/>
      <c r="G59" s="514"/>
      <c r="H59" s="514"/>
      <c r="I59" s="56"/>
      <c r="J59" s="53"/>
      <c r="K59" s="59"/>
      <c r="L59" s="59"/>
      <c r="M59" s="53"/>
      <c r="N59" s="60"/>
      <c r="O59" s="61">
        <f t="shared" si="5"/>
        <v>0</v>
      </c>
      <c r="P59" s="169">
        <v>200030306</v>
      </c>
      <c r="Q59" s="63">
        <f t="shared" si="1"/>
        <v>0</v>
      </c>
    </row>
    <row r="60" spans="1:17" s="169" customFormat="1" ht="14.25" x14ac:dyDescent="0.2">
      <c r="A60" s="168">
        <f t="shared" si="6"/>
        <v>8</v>
      </c>
      <c r="B60" s="166" t="s">
        <v>97</v>
      </c>
      <c r="C60" s="52" t="s">
        <v>45</v>
      </c>
      <c r="D60" s="514"/>
      <c r="E60" s="514"/>
      <c r="F60" s="514"/>
      <c r="G60" s="514"/>
      <c r="H60" s="514"/>
      <c r="I60" s="56"/>
      <c r="J60" s="53"/>
      <c r="K60" s="59"/>
      <c r="L60" s="59"/>
      <c r="M60" s="53"/>
      <c r="N60" s="60"/>
      <c r="O60" s="61">
        <f t="shared" si="5"/>
        <v>0</v>
      </c>
      <c r="P60" s="169">
        <v>200030308</v>
      </c>
      <c r="Q60" s="63">
        <f t="shared" si="1"/>
        <v>0</v>
      </c>
    </row>
    <row r="61" spans="1:17" x14ac:dyDescent="0.25">
      <c r="A61" s="157" t="s">
        <v>99</v>
      </c>
      <c r="B61" s="158" t="s">
        <v>100</v>
      </c>
      <c r="C61" s="158"/>
      <c r="D61" s="514"/>
      <c r="E61" s="514"/>
      <c r="F61" s="514"/>
      <c r="G61" s="514"/>
      <c r="H61" s="514"/>
      <c r="I61" s="56"/>
      <c r="J61" s="161"/>
      <c r="K61" s="162"/>
      <c r="L61" s="162"/>
      <c r="M61" s="161"/>
      <c r="N61" s="163"/>
      <c r="O61" s="170"/>
      <c r="Q61" s="156"/>
    </row>
    <row r="62" spans="1:17" s="169" customFormat="1" ht="28.5" x14ac:dyDescent="0.2">
      <c r="A62" s="168">
        <v>1</v>
      </c>
      <c r="B62" s="166" t="s">
        <v>101</v>
      </c>
      <c r="C62" s="52" t="s">
        <v>45</v>
      </c>
      <c r="D62" s="514"/>
      <c r="E62" s="514"/>
      <c r="F62" s="514"/>
      <c r="G62" s="514"/>
      <c r="H62" s="514"/>
      <c r="I62" s="56"/>
      <c r="J62" s="53"/>
      <c r="K62" s="59"/>
      <c r="L62" s="59"/>
      <c r="M62" s="53"/>
      <c r="N62" s="60"/>
      <c r="O62" s="61">
        <f t="shared" ref="O62:O89" si="7">SUM(K62:N62)</f>
        <v>0</v>
      </c>
      <c r="P62" s="169">
        <v>200030309</v>
      </c>
      <c r="Q62" s="63">
        <f t="shared" ref="Q62:Q89" si="8">+O62-F62</f>
        <v>0</v>
      </c>
    </row>
    <row r="63" spans="1:17" s="169" customFormat="1" ht="28.5" x14ac:dyDescent="0.2">
      <c r="A63" s="168">
        <f>+A62+1</f>
        <v>2</v>
      </c>
      <c r="B63" s="166" t="s">
        <v>102</v>
      </c>
      <c r="C63" s="52" t="s">
        <v>45</v>
      </c>
      <c r="D63" s="514" t="s">
        <v>207</v>
      </c>
      <c r="E63" s="514"/>
      <c r="F63" s="514"/>
      <c r="G63" s="514"/>
      <c r="H63" s="514"/>
      <c r="I63" s="56">
        <v>9</v>
      </c>
      <c r="J63" s="53"/>
      <c r="K63" s="59"/>
      <c r="L63" s="59"/>
      <c r="M63" s="53"/>
      <c r="N63" s="60"/>
      <c r="O63" s="61">
        <f t="shared" si="7"/>
        <v>0</v>
      </c>
      <c r="P63" s="169">
        <v>200030311</v>
      </c>
      <c r="Q63" s="100">
        <f t="shared" si="8"/>
        <v>0</v>
      </c>
    </row>
    <row r="64" spans="1:17" s="169" customFormat="1" ht="28.5" x14ac:dyDescent="0.2">
      <c r="A64" s="168">
        <f t="shared" ref="A64:A89" si="9">+A63+1</f>
        <v>3</v>
      </c>
      <c r="B64" s="166" t="s">
        <v>103</v>
      </c>
      <c r="C64" s="52" t="s">
        <v>45</v>
      </c>
      <c r="D64" s="514"/>
      <c r="E64" s="514"/>
      <c r="F64" s="514"/>
      <c r="G64" s="514"/>
      <c r="H64" s="514"/>
      <c r="I64" s="56"/>
      <c r="J64" s="53"/>
      <c r="K64" s="59"/>
      <c r="L64" s="59"/>
      <c r="M64" s="53"/>
      <c r="N64" s="60"/>
      <c r="O64" s="61">
        <f t="shared" si="7"/>
        <v>0</v>
      </c>
      <c r="P64" s="169">
        <v>200030310</v>
      </c>
      <c r="Q64" s="63">
        <f t="shared" si="8"/>
        <v>0</v>
      </c>
    </row>
    <row r="65" spans="1:17" s="169" customFormat="1" ht="28.5" x14ac:dyDescent="0.2">
      <c r="A65" s="168">
        <f t="shared" si="9"/>
        <v>4</v>
      </c>
      <c r="B65" s="166" t="s">
        <v>104</v>
      </c>
      <c r="C65" s="52" t="s">
        <v>45</v>
      </c>
      <c r="D65" s="514"/>
      <c r="E65" s="514"/>
      <c r="F65" s="514"/>
      <c r="G65" s="514"/>
      <c r="H65" s="514"/>
      <c r="I65" s="56"/>
      <c r="J65" s="53"/>
      <c r="K65" s="59"/>
      <c r="L65" s="59"/>
      <c r="M65" s="53"/>
      <c r="N65" s="60"/>
      <c r="O65" s="61">
        <f t="shared" si="7"/>
        <v>0</v>
      </c>
      <c r="P65" s="169">
        <v>200030314</v>
      </c>
      <c r="Q65" s="63">
        <f t="shared" si="8"/>
        <v>0</v>
      </c>
    </row>
    <row r="66" spans="1:17" s="169" customFormat="1" ht="28.5" x14ac:dyDescent="0.2">
      <c r="A66" s="168">
        <f t="shared" si="9"/>
        <v>5</v>
      </c>
      <c r="B66" s="166" t="s">
        <v>105</v>
      </c>
      <c r="C66" s="52" t="s">
        <v>45</v>
      </c>
      <c r="D66" s="514"/>
      <c r="E66" s="514"/>
      <c r="F66" s="514"/>
      <c r="G66" s="514"/>
      <c r="H66" s="514"/>
      <c r="I66" s="56"/>
      <c r="J66" s="53"/>
      <c r="K66" s="59"/>
      <c r="L66" s="59"/>
      <c r="M66" s="53"/>
      <c r="N66" s="60"/>
      <c r="O66" s="61">
        <f t="shared" si="7"/>
        <v>0</v>
      </c>
      <c r="P66" s="169">
        <v>200030312</v>
      </c>
      <c r="Q66" s="63">
        <f t="shared" si="8"/>
        <v>0</v>
      </c>
    </row>
    <row r="67" spans="1:17" s="169" customFormat="1" ht="28.5" x14ac:dyDescent="0.2">
      <c r="A67" s="168">
        <f t="shared" si="9"/>
        <v>6</v>
      </c>
      <c r="B67" s="166" t="s">
        <v>106</v>
      </c>
      <c r="C67" s="52" t="s">
        <v>45</v>
      </c>
      <c r="D67" s="514"/>
      <c r="E67" s="514"/>
      <c r="F67" s="514"/>
      <c r="G67" s="514"/>
      <c r="H67" s="514"/>
      <c r="I67" s="56"/>
      <c r="J67" s="53"/>
      <c r="K67" s="59"/>
      <c r="L67" s="59"/>
      <c r="M67" s="53"/>
      <c r="N67" s="60"/>
      <c r="O67" s="61">
        <f t="shared" si="7"/>
        <v>0</v>
      </c>
      <c r="P67" s="169">
        <v>200030313</v>
      </c>
      <c r="Q67" s="63">
        <f t="shared" si="8"/>
        <v>0</v>
      </c>
    </row>
    <row r="68" spans="1:17" s="169" customFormat="1" ht="14.25" x14ac:dyDescent="0.2">
      <c r="A68" s="168">
        <f t="shared" si="9"/>
        <v>7</v>
      </c>
      <c r="B68" s="166" t="s">
        <v>107</v>
      </c>
      <c r="C68" s="52" t="s">
        <v>45</v>
      </c>
      <c r="D68" s="514" t="s">
        <v>208</v>
      </c>
      <c r="E68" s="514"/>
      <c r="F68" s="514"/>
      <c r="G68" s="514"/>
      <c r="H68" s="514"/>
      <c r="I68" s="56">
        <v>3</v>
      </c>
      <c r="J68" s="53"/>
      <c r="K68" s="59"/>
      <c r="L68" s="59"/>
      <c r="M68" s="53"/>
      <c r="N68" s="60"/>
      <c r="O68" s="61">
        <f t="shared" si="7"/>
        <v>0</v>
      </c>
      <c r="P68" s="169">
        <v>200032241</v>
      </c>
      <c r="Q68" s="63">
        <f t="shared" si="8"/>
        <v>0</v>
      </c>
    </row>
    <row r="69" spans="1:17" s="169" customFormat="1" ht="14.25" x14ac:dyDescent="0.2">
      <c r="A69" s="168">
        <f t="shared" si="9"/>
        <v>8</v>
      </c>
      <c r="B69" s="166" t="s">
        <v>108</v>
      </c>
      <c r="C69" s="52" t="s">
        <v>45</v>
      </c>
      <c r="D69" s="514"/>
      <c r="E69" s="514"/>
      <c r="F69" s="514"/>
      <c r="G69" s="514"/>
      <c r="H69" s="514"/>
      <c r="I69" s="56"/>
      <c r="J69" s="53"/>
      <c r="K69" s="59"/>
      <c r="L69" s="59"/>
      <c r="M69" s="53"/>
      <c r="N69" s="60"/>
      <c r="O69" s="61">
        <f t="shared" si="7"/>
        <v>0</v>
      </c>
      <c r="P69" s="169">
        <v>200032239</v>
      </c>
      <c r="Q69" s="63">
        <f t="shared" si="8"/>
        <v>0</v>
      </c>
    </row>
    <row r="70" spans="1:17" s="169" customFormat="1" ht="14.25" x14ac:dyDescent="0.2">
      <c r="A70" s="168">
        <f t="shared" si="9"/>
        <v>9</v>
      </c>
      <c r="B70" s="166" t="s">
        <v>109</v>
      </c>
      <c r="C70" s="52" t="s">
        <v>45</v>
      </c>
      <c r="D70" s="514"/>
      <c r="E70" s="514"/>
      <c r="F70" s="514"/>
      <c r="G70" s="514"/>
      <c r="H70" s="514"/>
      <c r="I70" s="56"/>
      <c r="J70" s="53"/>
      <c r="K70" s="59"/>
      <c r="L70" s="59"/>
      <c r="M70" s="53"/>
      <c r="N70" s="60"/>
      <c r="O70" s="61">
        <f t="shared" si="7"/>
        <v>0</v>
      </c>
      <c r="P70" s="169">
        <v>200032240</v>
      </c>
      <c r="Q70" s="63">
        <f t="shared" si="8"/>
        <v>0</v>
      </c>
    </row>
    <row r="71" spans="1:17" s="169" customFormat="1" ht="14.25" x14ac:dyDescent="0.2">
      <c r="A71" s="168">
        <f t="shared" si="9"/>
        <v>10</v>
      </c>
      <c r="B71" s="166" t="s">
        <v>110</v>
      </c>
      <c r="C71" s="52" t="s">
        <v>45</v>
      </c>
      <c r="D71" s="514" t="s">
        <v>209</v>
      </c>
      <c r="E71" s="514"/>
      <c r="F71" s="514"/>
      <c r="G71" s="514"/>
      <c r="H71" s="514"/>
      <c r="I71" s="56">
        <v>1</v>
      </c>
      <c r="J71" s="53"/>
      <c r="K71" s="59"/>
      <c r="L71" s="59"/>
      <c r="M71" s="53"/>
      <c r="N71" s="60"/>
      <c r="O71" s="61">
        <f t="shared" si="7"/>
        <v>0</v>
      </c>
      <c r="P71" s="169">
        <v>200032242</v>
      </c>
      <c r="Q71" s="63">
        <f t="shared" si="8"/>
        <v>0</v>
      </c>
    </row>
    <row r="72" spans="1:17" s="169" customFormat="1" ht="14.25" x14ac:dyDescent="0.2">
      <c r="A72" s="168">
        <f t="shared" si="9"/>
        <v>11</v>
      </c>
      <c r="B72" s="166" t="s">
        <v>111</v>
      </c>
      <c r="C72" s="52" t="s">
        <v>45</v>
      </c>
      <c r="D72" s="514" t="s">
        <v>210</v>
      </c>
      <c r="E72" s="514"/>
      <c r="F72" s="514"/>
      <c r="G72" s="514"/>
      <c r="H72" s="514"/>
      <c r="I72" s="56">
        <v>7</v>
      </c>
      <c r="J72" s="53"/>
      <c r="K72" s="59"/>
      <c r="L72" s="59"/>
      <c r="M72" s="53"/>
      <c r="N72" s="60"/>
      <c r="O72" s="61">
        <f t="shared" si="7"/>
        <v>0</v>
      </c>
      <c r="P72" s="169">
        <v>200030320</v>
      </c>
      <c r="Q72" s="63">
        <f t="shared" si="8"/>
        <v>0</v>
      </c>
    </row>
    <row r="73" spans="1:17" s="169" customFormat="1" ht="14.25" x14ac:dyDescent="0.2">
      <c r="A73" s="168">
        <f t="shared" si="9"/>
        <v>12</v>
      </c>
      <c r="B73" s="166" t="s">
        <v>112</v>
      </c>
      <c r="C73" s="52" t="s">
        <v>45</v>
      </c>
      <c r="D73" s="514"/>
      <c r="E73" s="514"/>
      <c r="F73" s="514"/>
      <c r="G73" s="514"/>
      <c r="H73" s="514"/>
      <c r="I73" s="56"/>
      <c r="J73" s="53"/>
      <c r="K73" s="59"/>
      <c r="L73" s="59"/>
      <c r="M73" s="53"/>
      <c r="N73" s="60"/>
      <c r="O73" s="61">
        <f t="shared" si="7"/>
        <v>0</v>
      </c>
      <c r="P73" s="169">
        <v>200032243</v>
      </c>
      <c r="Q73" s="63">
        <f t="shared" si="8"/>
        <v>0</v>
      </c>
    </row>
    <row r="74" spans="1:17" s="169" customFormat="1" ht="14.25" x14ac:dyDescent="0.2">
      <c r="A74" s="168">
        <f t="shared" si="9"/>
        <v>13</v>
      </c>
      <c r="B74" s="166" t="s">
        <v>113</v>
      </c>
      <c r="C74" s="52" t="s">
        <v>45</v>
      </c>
      <c r="D74" s="514" t="s">
        <v>211</v>
      </c>
      <c r="E74" s="514"/>
      <c r="F74" s="514"/>
      <c r="G74" s="514"/>
      <c r="H74" s="514"/>
      <c r="I74" s="56">
        <v>1</v>
      </c>
      <c r="J74" s="53"/>
      <c r="K74" s="59"/>
      <c r="L74" s="59"/>
      <c r="M74" s="53"/>
      <c r="N74" s="60"/>
      <c r="O74" s="61">
        <f t="shared" si="7"/>
        <v>0</v>
      </c>
      <c r="P74" s="169">
        <v>200030317</v>
      </c>
      <c r="Q74" s="63">
        <f t="shared" si="8"/>
        <v>0</v>
      </c>
    </row>
    <row r="75" spans="1:17" s="169" customFormat="1" ht="28.5" x14ac:dyDescent="0.2">
      <c r="A75" s="168">
        <f t="shared" si="9"/>
        <v>14</v>
      </c>
      <c r="B75" s="166" t="s">
        <v>114</v>
      </c>
      <c r="C75" s="52" t="s">
        <v>45</v>
      </c>
      <c r="D75" s="514"/>
      <c r="E75" s="514"/>
      <c r="F75" s="514"/>
      <c r="G75" s="514"/>
      <c r="H75" s="514"/>
      <c r="I75" s="56"/>
      <c r="J75" s="53"/>
      <c r="K75" s="59"/>
      <c r="L75" s="59"/>
      <c r="M75" s="53"/>
      <c r="N75" s="60"/>
      <c r="O75" s="61">
        <f t="shared" si="7"/>
        <v>0</v>
      </c>
      <c r="P75" s="169">
        <v>200030315</v>
      </c>
      <c r="Q75" s="63">
        <f t="shared" si="8"/>
        <v>0</v>
      </c>
    </row>
    <row r="76" spans="1:17" s="169" customFormat="1" ht="28.5" x14ac:dyDescent="0.2">
      <c r="A76" s="168">
        <f t="shared" si="9"/>
        <v>15</v>
      </c>
      <c r="B76" s="166" t="s">
        <v>115</v>
      </c>
      <c r="C76" s="52" t="s">
        <v>45</v>
      </c>
      <c r="D76" s="514" t="s">
        <v>212</v>
      </c>
      <c r="E76" s="514"/>
      <c r="F76" s="514"/>
      <c r="G76" s="514"/>
      <c r="H76" s="514"/>
      <c r="I76" s="56">
        <v>1</v>
      </c>
      <c r="J76" s="53"/>
      <c r="K76" s="59"/>
      <c r="L76" s="59"/>
      <c r="M76" s="53"/>
      <c r="N76" s="60"/>
      <c r="O76" s="61">
        <f t="shared" si="7"/>
        <v>0</v>
      </c>
      <c r="P76" s="169">
        <v>200030316</v>
      </c>
      <c r="Q76" s="63">
        <f t="shared" si="8"/>
        <v>0</v>
      </c>
    </row>
    <row r="77" spans="1:17" s="169" customFormat="1" ht="14.25" x14ac:dyDescent="0.2">
      <c r="A77" s="168">
        <f t="shared" si="9"/>
        <v>16</v>
      </c>
      <c r="B77" s="166" t="s">
        <v>116</v>
      </c>
      <c r="C77" s="52" t="s">
        <v>45</v>
      </c>
      <c r="D77" s="514"/>
      <c r="E77" s="514"/>
      <c r="F77" s="514"/>
      <c r="G77" s="514"/>
      <c r="H77" s="514"/>
      <c r="I77" s="56"/>
      <c r="J77" s="53"/>
      <c r="K77" s="59"/>
      <c r="L77" s="59"/>
      <c r="M77" s="53"/>
      <c r="N77" s="60"/>
      <c r="O77" s="61">
        <f t="shared" si="7"/>
        <v>0</v>
      </c>
      <c r="P77" s="169">
        <v>200032247</v>
      </c>
      <c r="Q77" s="63">
        <f t="shared" si="8"/>
        <v>0</v>
      </c>
    </row>
    <row r="78" spans="1:17" s="169" customFormat="1" ht="14.25" x14ac:dyDescent="0.2">
      <c r="A78" s="168">
        <f t="shared" si="9"/>
        <v>17</v>
      </c>
      <c r="B78" s="166" t="s">
        <v>117</v>
      </c>
      <c r="C78" s="52" t="s">
        <v>45</v>
      </c>
      <c r="D78" s="514"/>
      <c r="E78" s="514"/>
      <c r="F78" s="514"/>
      <c r="G78" s="514"/>
      <c r="H78" s="514"/>
      <c r="I78" s="56"/>
      <c r="J78" s="53"/>
      <c r="K78" s="59"/>
      <c r="L78" s="59"/>
      <c r="M78" s="53"/>
      <c r="N78" s="60"/>
      <c r="O78" s="61">
        <f t="shared" si="7"/>
        <v>0</v>
      </c>
      <c r="P78" s="169">
        <v>200032246</v>
      </c>
      <c r="Q78" s="63">
        <f t="shared" si="8"/>
        <v>0</v>
      </c>
    </row>
    <row r="79" spans="1:17" s="169" customFormat="1" ht="14.25" x14ac:dyDescent="0.2">
      <c r="A79" s="168">
        <f t="shared" si="9"/>
        <v>18</v>
      </c>
      <c r="B79" s="166" t="s">
        <v>118</v>
      </c>
      <c r="C79" s="52" t="s">
        <v>45</v>
      </c>
      <c r="D79" s="514"/>
      <c r="E79" s="514"/>
      <c r="F79" s="514"/>
      <c r="G79" s="514"/>
      <c r="H79" s="514"/>
      <c r="I79" s="56"/>
      <c r="J79" s="53"/>
      <c r="K79" s="59"/>
      <c r="L79" s="59"/>
      <c r="M79" s="53"/>
      <c r="N79" s="60"/>
      <c r="O79" s="61">
        <f t="shared" si="7"/>
        <v>0</v>
      </c>
      <c r="P79" s="169">
        <v>200032245</v>
      </c>
      <c r="Q79" s="63">
        <f t="shared" si="8"/>
        <v>0</v>
      </c>
    </row>
    <row r="80" spans="1:17" s="169" customFormat="1" ht="28.5" x14ac:dyDescent="0.2">
      <c r="A80" s="168">
        <f t="shared" si="9"/>
        <v>19</v>
      </c>
      <c r="B80" s="166" t="s">
        <v>119</v>
      </c>
      <c r="C80" s="52" t="s">
        <v>45</v>
      </c>
      <c r="D80" s="514"/>
      <c r="E80" s="514"/>
      <c r="F80" s="514"/>
      <c r="G80" s="514"/>
      <c r="H80" s="514"/>
      <c r="I80" s="56"/>
      <c r="J80" s="53"/>
      <c r="K80" s="59"/>
      <c r="L80" s="59"/>
      <c r="M80" s="53"/>
      <c r="N80" s="60"/>
      <c r="O80" s="61">
        <f t="shared" si="7"/>
        <v>0</v>
      </c>
      <c r="P80" s="169">
        <v>200030319</v>
      </c>
      <c r="Q80" s="63">
        <f t="shared" si="8"/>
        <v>0</v>
      </c>
    </row>
    <row r="81" spans="1:17" s="169" customFormat="1" ht="14.25" x14ac:dyDescent="0.2">
      <c r="A81" s="168">
        <f t="shared" si="9"/>
        <v>20</v>
      </c>
      <c r="B81" s="166" t="s">
        <v>120</v>
      </c>
      <c r="C81" s="52" t="s">
        <v>45</v>
      </c>
      <c r="D81" s="514"/>
      <c r="E81" s="514"/>
      <c r="F81" s="514"/>
      <c r="G81" s="514"/>
      <c r="H81" s="514"/>
      <c r="I81" s="56"/>
      <c r="J81" s="53"/>
      <c r="K81" s="59"/>
      <c r="L81" s="59"/>
      <c r="M81" s="53"/>
      <c r="N81" s="60"/>
      <c r="O81" s="61">
        <f t="shared" si="7"/>
        <v>0</v>
      </c>
      <c r="P81" s="169">
        <v>200032244</v>
      </c>
      <c r="Q81" s="63">
        <f t="shared" si="8"/>
        <v>0</v>
      </c>
    </row>
    <row r="82" spans="1:17" s="169" customFormat="1" ht="28.5" x14ac:dyDescent="0.2">
      <c r="A82" s="168">
        <f t="shared" si="9"/>
        <v>21</v>
      </c>
      <c r="B82" s="166" t="s">
        <v>121</v>
      </c>
      <c r="C82" s="52" t="s">
        <v>45</v>
      </c>
      <c r="D82" s="514"/>
      <c r="E82" s="514"/>
      <c r="F82" s="514"/>
      <c r="G82" s="514"/>
      <c r="H82" s="514"/>
      <c r="I82" s="56"/>
      <c r="J82" s="53"/>
      <c r="K82" s="59"/>
      <c r="L82" s="59"/>
      <c r="M82" s="53"/>
      <c r="N82" s="60"/>
      <c r="O82" s="61">
        <f t="shared" si="7"/>
        <v>0</v>
      </c>
      <c r="P82" s="169">
        <v>200030318</v>
      </c>
      <c r="Q82" s="63">
        <f t="shared" si="8"/>
        <v>0</v>
      </c>
    </row>
    <row r="83" spans="1:17" s="169" customFormat="1" ht="14.25" x14ac:dyDescent="0.2">
      <c r="A83" s="168">
        <f t="shared" si="9"/>
        <v>22</v>
      </c>
      <c r="B83" s="166" t="s">
        <v>197</v>
      </c>
      <c r="C83" s="52" t="s">
        <v>45</v>
      </c>
      <c r="D83" s="514"/>
      <c r="E83" s="514"/>
      <c r="F83" s="514"/>
      <c r="G83" s="514"/>
      <c r="H83" s="514"/>
      <c r="I83" s="56"/>
      <c r="J83" s="53"/>
      <c r="K83" s="59"/>
      <c r="L83" s="59"/>
      <c r="M83" s="53"/>
      <c r="N83" s="60"/>
      <c r="O83" s="61">
        <f t="shared" si="7"/>
        <v>0</v>
      </c>
      <c r="P83" s="169" t="e">
        <v>#N/A</v>
      </c>
      <c r="Q83" s="63">
        <f t="shared" si="8"/>
        <v>0</v>
      </c>
    </row>
    <row r="84" spans="1:17" s="169" customFormat="1" ht="28.5" x14ac:dyDescent="0.2">
      <c r="A84" s="168">
        <f t="shared" si="9"/>
        <v>23</v>
      </c>
      <c r="B84" s="166" t="s">
        <v>123</v>
      </c>
      <c r="C84" s="52" t="s">
        <v>45</v>
      </c>
      <c r="D84" s="514"/>
      <c r="E84" s="514"/>
      <c r="F84" s="514"/>
      <c r="G84" s="514"/>
      <c r="H84" s="514"/>
      <c r="I84" s="56"/>
      <c r="J84" s="53"/>
      <c r="K84" s="59"/>
      <c r="L84" s="59"/>
      <c r="M84" s="53"/>
      <c r="N84" s="60"/>
      <c r="O84" s="61">
        <f t="shared" si="7"/>
        <v>0</v>
      </c>
      <c r="P84" s="169">
        <v>200030326</v>
      </c>
      <c r="Q84" s="63">
        <f t="shared" si="8"/>
        <v>0</v>
      </c>
    </row>
    <row r="85" spans="1:17" s="169" customFormat="1" ht="14.25" x14ac:dyDescent="0.2">
      <c r="A85" s="168">
        <f t="shared" si="9"/>
        <v>24</v>
      </c>
      <c r="B85" s="166" t="s">
        <v>124</v>
      </c>
      <c r="C85" s="52" t="s">
        <v>45</v>
      </c>
      <c r="D85" s="514"/>
      <c r="E85" s="514"/>
      <c r="F85" s="514"/>
      <c r="G85" s="514"/>
      <c r="H85" s="514"/>
      <c r="I85" s="56"/>
      <c r="J85" s="53"/>
      <c r="K85" s="59"/>
      <c r="L85" s="59"/>
      <c r="M85" s="53"/>
      <c r="N85" s="60"/>
      <c r="O85" s="61">
        <f t="shared" si="7"/>
        <v>0</v>
      </c>
      <c r="P85" s="169">
        <v>200032248</v>
      </c>
      <c r="Q85" s="63">
        <f t="shared" si="8"/>
        <v>0</v>
      </c>
    </row>
    <row r="86" spans="1:17" s="169" customFormat="1" ht="28.5" x14ac:dyDescent="0.2">
      <c r="A86" s="168">
        <f t="shared" si="9"/>
        <v>25</v>
      </c>
      <c r="B86" s="166" t="s">
        <v>125</v>
      </c>
      <c r="C86" s="52" t="s">
        <v>45</v>
      </c>
      <c r="D86" s="514"/>
      <c r="E86" s="514"/>
      <c r="F86" s="514"/>
      <c r="G86" s="514"/>
      <c r="H86" s="514"/>
      <c r="I86" s="56"/>
      <c r="J86" s="53"/>
      <c r="K86" s="59"/>
      <c r="L86" s="59"/>
      <c r="M86" s="53"/>
      <c r="N86" s="60"/>
      <c r="O86" s="61">
        <f t="shared" si="7"/>
        <v>0</v>
      </c>
      <c r="P86" s="169">
        <v>200030325</v>
      </c>
      <c r="Q86" s="63">
        <f t="shared" si="8"/>
        <v>0</v>
      </c>
    </row>
    <row r="87" spans="1:17" s="169" customFormat="1" ht="28.5" x14ac:dyDescent="0.2">
      <c r="A87" s="168">
        <f t="shared" si="9"/>
        <v>26</v>
      </c>
      <c r="B87" s="166" t="s">
        <v>126</v>
      </c>
      <c r="C87" s="52" t="s">
        <v>45</v>
      </c>
      <c r="D87" s="514"/>
      <c r="E87" s="514"/>
      <c r="F87" s="514"/>
      <c r="G87" s="514"/>
      <c r="H87" s="514"/>
      <c r="I87" s="56"/>
      <c r="J87" s="53"/>
      <c r="K87" s="59"/>
      <c r="L87" s="59"/>
      <c r="M87" s="53"/>
      <c r="N87" s="60"/>
      <c r="O87" s="61">
        <f t="shared" si="7"/>
        <v>0</v>
      </c>
      <c r="P87" s="169">
        <v>200030328</v>
      </c>
      <c r="Q87" s="63">
        <f t="shared" si="8"/>
        <v>0</v>
      </c>
    </row>
    <row r="88" spans="1:17" s="169" customFormat="1" ht="28.5" x14ac:dyDescent="0.2">
      <c r="A88" s="168">
        <f t="shared" si="9"/>
        <v>27</v>
      </c>
      <c r="B88" s="166" t="s">
        <v>127</v>
      </c>
      <c r="C88" s="52" t="s">
        <v>45</v>
      </c>
      <c r="D88" s="514"/>
      <c r="E88" s="514"/>
      <c r="F88" s="514"/>
      <c r="G88" s="514"/>
      <c r="H88" s="514"/>
      <c r="I88" s="56"/>
      <c r="J88" s="53"/>
      <c r="K88" s="59"/>
      <c r="L88" s="59"/>
      <c r="M88" s="53"/>
      <c r="N88" s="60"/>
      <c r="O88" s="61">
        <f t="shared" si="7"/>
        <v>0</v>
      </c>
      <c r="P88" s="169">
        <v>200030327</v>
      </c>
      <c r="Q88" s="63">
        <f t="shared" si="8"/>
        <v>0</v>
      </c>
    </row>
    <row r="89" spans="1:17" s="169" customFormat="1" ht="14.25" x14ac:dyDescent="0.2">
      <c r="A89" s="168">
        <f t="shared" si="9"/>
        <v>28</v>
      </c>
      <c r="B89" s="166" t="s">
        <v>128</v>
      </c>
      <c r="C89" s="52" t="s">
        <v>45</v>
      </c>
      <c r="D89" s="514"/>
      <c r="E89" s="514"/>
      <c r="F89" s="514"/>
      <c r="G89" s="514"/>
      <c r="H89" s="514"/>
      <c r="I89" s="56"/>
      <c r="J89" s="53"/>
      <c r="K89" s="59"/>
      <c r="L89" s="59"/>
      <c r="M89" s="53"/>
      <c r="N89" s="60"/>
      <c r="O89" s="61">
        <f t="shared" si="7"/>
        <v>0</v>
      </c>
      <c r="P89" s="169">
        <v>200034192</v>
      </c>
      <c r="Q89" s="63">
        <f t="shared" si="8"/>
        <v>0</v>
      </c>
    </row>
    <row r="90" spans="1:17" x14ac:dyDescent="0.25">
      <c r="A90" s="157" t="s">
        <v>129</v>
      </c>
      <c r="B90" s="158" t="s">
        <v>130</v>
      </c>
      <c r="C90" s="158"/>
      <c r="D90" s="514"/>
      <c r="E90" s="514"/>
      <c r="F90" s="514"/>
      <c r="G90" s="514"/>
      <c r="H90" s="514"/>
      <c r="I90" s="56"/>
      <c r="J90" s="161"/>
      <c r="K90" s="162"/>
      <c r="L90" s="162"/>
      <c r="M90" s="161"/>
      <c r="N90" s="163"/>
      <c r="O90" s="170"/>
      <c r="Q90" s="156"/>
    </row>
    <row r="91" spans="1:17" s="169" customFormat="1" ht="14.25" x14ac:dyDescent="0.2">
      <c r="A91" s="168">
        <v>1</v>
      </c>
      <c r="B91" s="166" t="s">
        <v>131</v>
      </c>
      <c r="C91" s="52" t="s">
        <v>45</v>
      </c>
      <c r="D91" s="514"/>
      <c r="E91" s="514"/>
      <c r="F91" s="514"/>
      <c r="G91" s="514"/>
      <c r="H91" s="514"/>
      <c r="I91" s="56"/>
      <c r="J91" s="53"/>
      <c r="K91" s="59"/>
      <c r="L91" s="59"/>
      <c r="M91" s="53"/>
      <c r="N91" s="60"/>
      <c r="O91" s="61">
        <f t="shared" ref="O91:O98" si="10">SUM(K91:N91)</f>
        <v>0</v>
      </c>
      <c r="P91" s="169">
        <v>200032193</v>
      </c>
      <c r="Q91" s="63">
        <f t="shared" ref="Q91:Q98" si="11">+O91-F91</f>
        <v>0</v>
      </c>
    </row>
    <row r="92" spans="1:17" s="169" customFormat="1" ht="14.25" x14ac:dyDescent="0.2">
      <c r="A92" s="168">
        <f>+A91+1</f>
        <v>2</v>
      </c>
      <c r="B92" s="166" t="s">
        <v>132</v>
      </c>
      <c r="C92" s="52" t="s">
        <v>45</v>
      </c>
      <c r="D92" s="514"/>
      <c r="E92" s="514"/>
      <c r="F92" s="514"/>
      <c r="G92" s="514"/>
      <c r="H92" s="514"/>
      <c r="I92" s="56"/>
      <c r="J92" s="53"/>
      <c r="K92" s="59"/>
      <c r="L92" s="59"/>
      <c r="M92" s="53"/>
      <c r="N92" s="60"/>
      <c r="O92" s="61">
        <f t="shared" si="10"/>
        <v>0</v>
      </c>
      <c r="P92" s="169">
        <v>200032195</v>
      </c>
      <c r="Q92" s="63">
        <f t="shared" si="11"/>
        <v>0</v>
      </c>
    </row>
    <row r="93" spans="1:17" s="169" customFormat="1" ht="14.25" x14ac:dyDescent="0.2">
      <c r="A93" s="168">
        <f t="shared" ref="A93:A98" si="12">+A92+1</f>
        <v>3</v>
      </c>
      <c r="B93" s="166" t="s">
        <v>133</v>
      </c>
      <c r="C93" s="52" t="s">
        <v>45</v>
      </c>
      <c r="D93" s="514"/>
      <c r="E93" s="514"/>
      <c r="F93" s="514"/>
      <c r="G93" s="514"/>
      <c r="H93" s="514"/>
      <c r="I93" s="56"/>
      <c r="J93" s="53"/>
      <c r="K93" s="59"/>
      <c r="L93" s="59"/>
      <c r="M93" s="53"/>
      <c r="N93" s="60"/>
      <c r="O93" s="61">
        <f t="shared" si="10"/>
        <v>0</v>
      </c>
      <c r="P93" s="169">
        <v>200032196</v>
      </c>
      <c r="Q93" s="63">
        <f t="shared" si="11"/>
        <v>0</v>
      </c>
    </row>
    <row r="94" spans="1:17" s="169" customFormat="1" ht="14.25" x14ac:dyDescent="0.2">
      <c r="A94" s="168">
        <f t="shared" si="12"/>
        <v>4</v>
      </c>
      <c r="B94" s="166" t="s">
        <v>134</v>
      </c>
      <c r="C94" s="52" t="s">
        <v>45</v>
      </c>
      <c r="D94" s="514"/>
      <c r="E94" s="514"/>
      <c r="F94" s="514"/>
      <c r="G94" s="514"/>
      <c r="H94" s="514"/>
      <c r="I94" s="56"/>
      <c r="J94" s="53"/>
      <c r="K94" s="59"/>
      <c r="L94" s="59"/>
      <c r="M94" s="53"/>
      <c r="N94" s="60"/>
      <c r="O94" s="61">
        <f t="shared" si="10"/>
        <v>0</v>
      </c>
      <c r="P94" s="169">
        <v>200032194</v>
      </c>
      <c r="Q94" s="63">
        <f t="shared" si="11"/>
        <v>0</v>
      </c>
    </row>
    <row r="95" spans="1:17" s="169" customFormat="1" ht="28.5" x14ac:dyDescent="0.2">
      <c r="A95" s="168">
        <f t="shared" si="12"/>
        <v>5</v>
      </c>
      <c r="B95" s="166" t="s">
        <v>135</v>
      </c>
      <c r="C95" s="52" t="s">
        <v>45</v>
      </c>
      <c r="D95" s="514"/>
      <c r="E95" s="514"/>
      <c r="F95" s="514"/>
      <c r="G95" s="514"/>
      <c r="H95" s="514"/>
      <c r="I95" s="56"/>
      <c r="J95" s="53"/>
      <c r="K95" s="59"/>
      <c r="L95" s="59"/>
      <c r="M95" s="53"/>
      <c r="N95" s="60"/>
      <c r="O95" s="61">
        <f t="shared" si="10"/>
        <v>0</v>
      </c>
      <c r="P95" s="169">
        <v>200030270</v>
      </c>
      <c r="Q95" s="63">
        <f t="shared" si="11"/>
        <v>0</v>
      </c>
    </row>
    <row r="96" spans="1:17" s="169" customFormat="1" ht="14.25" x14ac:dyDescent="0.2">
      <c r="A96" s="168">
        <f t="shared" si="12"/>
        <v>6</v>
      </c>
      <c r="B96" s="166" t="s">
        <v>136</v>
      </c>
      <c r="C96" s="52" t="s">
        <v>45</v>
      </c>
      <c r="D96" s="514"/>
      <c r="E96" s="514"/>
      <c r="F96" s="514"/>
      <c r="G96" s="514"/>
      <c r="H96" s="514"/>
      <c r="I96" s="56"/>
      <c r="J96" s="53"/>
      <c r="K96" s="59"/>
      <c r="L96" s="59"/>
      <c r="M96" s="53"/>
      <c r="N96" s="60"/>
      <c r="O96" s="61">
        <f t="shared" si="10"/>
        <v>0</v>
      </c>
      <c r="P96" s="169">
        <v>200032197</v>
      </c>
      <c r="Q96" s="63">
        <f t="shared" si="11"/>
        <v>0</v>
      </c>
    </row>
    <row r="97" spans="1:17" s="169" customFormat="1" ht="28.5" x14ac:dyDescent="0.2">
      <c r="A97" s="168">
        <f t="shared" si="12"/>
        <v>7</v>
      </c>
      <c r="B97" s="166" t="s">
        <v>137</v>
      </c>
      <c r="C97" s="52" t="s">
        <v>45</v>
      </c>
      <c r="D97" s="514"/>
      <c r="E97" s="514"/>
      <c r="F97" s="514"/>
      <c r="G97" s="514"/>
      <c r="H97" s="514"/>
      <c r="I97" s="56"/>
      <c r="J97" s="53"/>
      <c r="K97" s="59"/>
      <c r="L97" s="59"/>
      <c r="M97" s="53"/>
      <c r="N97" s="60"/>
      <c r="O97" s="61">
        <f t="shared" si="10"/>
        <v>0</v>
      </c>
      <c r="P97" s="169">
        <v>200030275</v>
      </c>
      <c r="Q97" s="63">
        <f t="shared" si="11"/>
        <v>0</v>
      </c>
    </row>
    <row r="98" spans="1:17" s="169" customFormat="1" ht="28.5" x14ac:dyDescent="0.2">
      <c r="A98" s="168">
        <f t="shared" si="12"/>
        <v>8</v>
      </c>
      <c r="B98" s="166" t="s">
        <v>138</v>
      </c>
      <c r="C98" s="52" t="s">
        <v>45</v>
      </c>
      <c r="D98" s="514"/>
      <c r="E98" s="514"/>
      <c r="F98" s="514"/>
      <c r="G98" s="514"/>
      <c r="H98" s="514"/>
      <c r="I98" s="56"/>
      <c r="J98" s="53"/>
      <c r="K98" s="59"/>
      <c r="L98" s="59"/>
      <c r="M98" s="53"/>
      <c r="N98" s="60"/>
      <c r="O98" s="61">
        <f t="shared" si="10"/>
        <v>0</v>
      </c>
      <c r="P98" s="169">
        <v>200030276</v>
      </c>
      <c r="Q98" s="63">
        <f t="shared" si="11"/>
        <v>0</v>
      </c>
    </row>
    <row r="99" spans="1:17" x14ac:dyDescent="0.25">
      <c r="A99" s="157" t="s">
        <v>139</v>
      </c>
      <c r="B99" s="158" t="s">
        <v>140</v>
      </c>
      <c r="C99" s="158"/>
      <c r="D99" s="514"/>
      <c r="E99" s="514"/>
      <c r="F99" s="514"/>
      <c r="G99" s="514"/>
      <c r="H99" s="514"/>
      <c r="I99" s="56"/>
      <c r="J99" s="161"/>
      <c r="K99" s="162"/>
      <c r="L99" s="162"/>
      <c r="M99" s="161"/>
      <c r="N99" s="163"/>
      <c r="O99" s="170"/>
      <c r="Q99" s="156"/>
    </row>
    <row r="100" spans="1:17" s="169" customFormat="1" ht="14.25" x14ac:dyDescent="0.2">
      <c r="A100" s="168">
        <v>1</v>
      </c>
      <c r="B100" s="166" t="s">
        <v>141</v>
      </c>
      <c r="C100" s="52" t="s">
        <v>45</v>
      </c>
      <c r="D100" s="514"/>
      <c r="E100" s="514"/>
      <c r="F100" s="514"/>
      <c r="G100" s="514"/>
      <c r="H100" s="514"/>
      <c r="I100" s="56"/>
      <c r="J100" s="53"/>
      <c r="K100" s="59"/>
      <c r="L100" s="59"/>
      <c r="M100" s="53"/>
      <c r="N100" s="60"/>
      <c r="O100" s="61">
        <f t="shared" ref="O100:O106" si="13">SUM(K100:N100)</f>
        <v>0</v>
      </c>
      <c r="P100" s="169">
        <v>200030266</v>
      </c>
      <c r="Q100" s="63">
        <f t="shared" ref="Q100:Q106" si="14">+O100-F100</f>
        <v>0</v>
      </c>
    </row>
    <row r="101" spans="1:17" s="169" customFormat="1" ht="14.25" x14ac:dyDescent="0.2">
      <c r="A101" s="168">
        <f t="shared" ref="A101:A106" si="15">+A100+1</f>
        <v>2</v>
      </c>
      <c r="B101" s="166" t="s">
        <v>142</v>
      </c>
      <c r="C101" s="52" t="s">
        <v>45</v>
      </c>
      <c r="D101" s="514"/>
      <c r="E101" s="514"/>
      <c r="F101" s="514"/>
      <c r="G101" s="514"/>
      <c r="H101" s="514"/>
      <c r="I101" s="56"/>
      <c r="J101" s="53"/>
      <c r="K101" s="59"/>
      <c r="L101" s="59"/>
      <c r="M101" s="53"/>
      <c r="N101" s="60"/>
      <c r="O101" s="61">
        <f t="shared" si="13"/>
        <v>0</v>
      </c>
      <c r="P101" s="169">
        <v>200030267</v>
      </c>
      <c r="Q101" s="63">
        <f t="shared" si="14"/>
        <v>0</v>
      </c>
    </row>
    <row r="102" spans="1:17" s="169" customFormat="1" ht="14.25" x14ac:dyDescent="0.2">
      <c r="A102" s="168">
        <f t="shared" si="15"/>
        <v>3</v>
      </c>
      <c r="B102" s="166" t="s">
        <v>143</v>
      </c>
      <c r="C102" s="52" t="s">
        <v>45</v>
      </c>
      <c r="D102" s="514"/>
      <c r="E102" s="514"/>
      <c r="F102" s="514"/>
      <c r="G102" s="514"/>
      <c r="H102" s="514"/>
      <c r="I102" s="56"/>
      <c r="J102" s="53"/>
      <c r="K102" s="59"/>
      <c r="L102" s="59"/>
      <c r="M102" s="53"/>
      <c r="N102" s="60"/>
      <c r="O102" s="61">
        <f t="shared" si="13"/>
        <v>0</v>
      </c>
      <c r="P102" s="169">
        <v>200030268</v>
      </c>
      <c r="Q102" s="63">
        <f t="shared" si="14"/>
        <v>0</v>
      </c>
    </row>
    <row r="103" spans="1:17" s="169" customFormat="1" ht="28.5" x14ac:dyDescent="0.2">
      <c r="A103" s="168">
        <f t="shared" si="15"/>
        <v>4</v>
      </c>
      <c r="B103" s="166" t="s">
        <v>144</v>
      </c>
      <c r="C103" s="52" t="s">
        <v>45</v>
      </c>
      <c r="D103" s="514"/>
      <c r="E103" s="514"/>
      <c r="F103" s="514"/>
      <c r="G103" s="514"/>
      <c r="H103" s="514"/>
      <c r="I103" s="56"/>
      <c r="J103" s="53"/>
      <c r="K103" s="59"/>
      <c r="L103" s="59"/>
      <c r="M103" s="53"/>
      <c r="N103" s="60"/>
      <c r="O103" s="61">
        <f t="shared" si="13"/>
        <v>0</v>
      </c>
      <c r="P103" s="169">
        <v>200030269</v>
      </c>
      <c r="Q103" s="63">
        <f t="shared" si="14"/>
        <v>0</v>
      </c>
    </row>
    <row r="104" spans="1:17" s="169" customFormat="1" ht="28.5" x14ac:dyDescent="0.2">
      <c r="A104" s="168">
        <f t="shared" si="15"/>
        <v>5</v>
      </c>
      <c r="B104" s="166" t="s">
        <v>145</v>
      </c>
      <c r="C104" s="52" t="s">
        <v>45</v>
      </c>
      <c r="D104" s="514"/>
      <c r="E104" s="514"/>
      <c r="F104" s="514"/>
      <c r="G104" s="514"/>
      <c r="H104" s="514"/>
      <c r="I104" s="56"/>
      <c r="J104" s="53"/>
      <c r="K104" s="59"/>
      <c r="L104" s="59"/>
      <c r="M104" s="53"/>
      <c r="N104" s="60"/>
      <c r="O104" s="61">
        <f t="shared" si="13"/>
        <v>0</v>
      </c>
      <c r="P104" s="169">
        <v>200030271</v>
      </c>
      <c r="Q104" s="63">
        <f t="shared" si="14"/>
        <v>0</v>
      </c>
    </row>
    <row r="105" spans="1:17" s="169" customFormat="1" ht="28.5" x14ac:dyDescent="0.2">
      <c r="A105" s="168">
        <f t="shared" si="15"/>
        <v>6</v>
      </c>
      <c r="B105" s="166" t="s">
        <v>146</v>
      </c>
      <c r="C105" s="52" t="s">
        <v>45</v>
      </c>
      <c r="D105" s="514"/>
      <c r="E105" s="514"/>
      <c r="F105" s="514"/>
      <c r="G105" s="514"/>
      <c r="H105" s="514"/>
      <c r="I105" s="56"/>
      <c r="J105" s="53"/>
      <c r="K105" s="59"/>
      <c r="L105" s="59"/>
      <c r="M105" s="53"/>
      <c r="N105" s="60"/>
      <c r="O105" s="61">
        <f t="shared" si="13"/>
        <v>0</v>
      </c>
      <c r="P105" s="169">
        <v>200030272</v>
      </c>
      <c r="Q105" s="63">
        <f t="shared" si="14"/>
        <v>0</v>
      </c>
    </row>
    <row r="106" spans="1:17" s="169" customFormat="1" ht="28.5" x14ac:dyDescent="0.2">
      <c r="A106" s="168">
        <f t="shared" si="15"/>
        <v>7</v>
      </c>
      <c r="B106" s="166" t="s">
        <v>147</v>
      </c>
      <c r="C106" s="52" t="s">
        <v>45</v>
      </c>
      <c r="D106" s="514"/>
      <c r="E106" s="514"/>
      <c r="F106" s="514"/>
      <c r="G106" s="514"/>
      <c r="H106" s="514"/>
      <c r="I106" s="56"/>
      <c r="J106" s="53"/>
      <c r="K106" s="59"/>
      <c r="L106" s="59"/>
      <c r="M106" s="53"/>
      <c r="N106" s="60"/>
      <c r="O106" s="61">
        <f t="shared" si="13"/>
        <v>0</v>
      </c>
      <c r="P106" s="169">
        <v>200030274</v>
      </c>
      <c r="Q106" s="63">
        <f t="shared" si="14"/>
        <v>0</v>
      </c>
    </row>
    <row r="107" spans="1:17" ht="20.25" customHeight="1" x14ac:dyDescent="0.25">
      <c r="A107" s="157" t="s">
        <v>148</v>
      </c>
      <c r="B107" s="158" t="s">
        <v>149</v>
      </c>
      <c r="C107" s="158"/>
      <c r="D107" s="514"/>
      <c r="E107" s="514"/>
      <c r="F107" s="514"/>
      <c r="G107" s="514"/>
      <c r="H107" s="514"/>
      <c r="I107" s="56"/>
      <c r="J107" s="161"/>
      <c r="K107" s="162"/>
      <c r="L107" s="162"/>
      <c r="M107" s="161"/>
      <c r="N107" s="163"/>
      <c r="O107" s="170"/>
      <c r="Q107" s="156"/>
    </row>
    <row r="108" spans="1:17" s="167" customFormat="1" ht="54.75" customHeight="1" x14ac:dyDescent="0.2">
      <c r="A108" s="172">
        <v>1</v>
      </c>
      <c r="B108" s="166" t="s">
        <v>150</v>
      </c>
      <c r="C108" s="52" t="s">
        <v>45</v>
      </c>
      <c r="D108" s="514" t="s">
        <v>213</v>
      </c>
      <c r="E108" s="514"/>
      <c r="F108" s="514"/>
      <c r="G108" s="514"/>
      <c r="H108" s="514"/>
      <c r="I108" s="56">
        <v>31</v>
      </c>
      <c r="J108" s="53"/>
      <c r="K108" s="59"/>
      <c r="L108" s="59"/>
      <c r="M108" s="53"/>
      <c r="N108" s="60"/>
      <c r="O108" s="98">
        <f>SUM(K108:N108)</f>
        <v>0</v>
      </c>
      <c r="P108" s="167">
        <v>200030277</v>
      </c>
      <c r="Q108" s="63">
        <f>+O108-F108</f>
        <v>0</v>
      </c>
    </row>
    <row r="109" spans="1:17" s="169" customFormat="1" ht="14.25" x14ac:dyDescent="0.2">
      <c r="A109" s="168">
        <f>+A108+1</f>
        <v>2</v>
      </c>
      <c r="B109" s="166" t="s">
        <v>151</v>
      </c>
      <c r="C109" s="52" t="s">
        <v>45</v>
      </c>
      <c r="D109" s="514"/>
      <c r="E109" s="514"/>
      <c r="F109" s="514"/>
      <c r="G109" s="514"/>
      <c r="H109" s="514"/>
      <c r="I109" s="56"/>
      <c r="J109" s="53"/>
      <c r="K109" s="59"/>
      <c r="L109" s="59"/>
      <c r="M109" s="53"/>
      <c r="N109" s="60"/>
      <c r="O109" s="61">
        <f>SUM(K109:N109)</f>
        <v>0</v>
      </c>
      <c r="P109" s="169">
        <v>200030278</v>
      </c>
      <c r="Q109" s="63">
        <f>+O109-F109</f>
        <v>0</v>
      </c>
    </row>
    <row r="110" spans="1:17" s="169" customFormat="1" ht="14.25" x14ac:dyDescent="0.2">
      <c r="A110" s="168">
        <f>+A109+1</f>
        <v>3</v>
      </c>
      <c r="B110" s="166" t="s">
        <v>152</v>
      </c>
      <c r="C110" s="52" t="s">
        <v>45</v>
      </c>
      <c r="D110" s="514"/>
      <c r="E110" s="514"/>
      <c r="F110" s="514"/>
      <c r="G110" s="514"/>
      <c r="H110" s="514"/>
      <c r="I110" s="56"/>
      <c r="J110" s="53"/>
      <c r="K110" s="59"/>
      <c r="L110" s="59"/>
      <c r="M110" s="53"/>
      <c r="N110" s="60"/>
      <c r="O110" s="61">
        <f>SUM(K110:N110)</f>
        <v>0</v>
      </c>
      <c r="P110" s="169">
        <v>200030279</v>
      </c>
      <c r="Q110" s="63">
        <f>+O110-F110</f>
        <v>0</v>
      </c>
    </row>
    <row r="111" spans="1:17" s="169" customFormat="1" ht="14.25" x14ac:dyDescent="0.2">
      <c r="A111" s="168">
        <f>+A110+1</f>
        <v>4</v>
      </c>
      <c r="B111" s="166" t="s">
        <v>153</v>
      </c>
      <c r="C111" s="52" t="s">
        <v>45</v>
      </c>
      <c r="D111" s="514"/>
      <c r="E111" s="514"/>
      <c r="F111" s="514"/>
      <c r="G111" s="514"/>
      <c r="H111" s="514"/>
      <c r="I111" s="56"/>
      <c r="J111" s="53"/>
      <c r="K111" s="59"/>
      <c r="L111" s="59"/>
      <c r="M111" s="53"/>
      <c r="N111" s="60"/>
      <c r="O111" s="61">
        <f>SUM(K111:N111)</f>
        <v>0</v>
      </c>
      <c r="P111" s="169">
        <v>200030280</v>
      </c>
      <c r="Q111" s="63">
        <f>+O111-F111</f>
        <v>0</v>
      </c>
    </row>
    <row r="112" spans="1:17" s="169" customFormat="1" ht="14.25" x14ac:dyDescent="0.2">
      <c r="A112" s="168">
        <f>+A111+1</f>
        <v>5</v>
      </c>
      <c r="B112" s="166" t="s">
        <v>154</v>
      </c>
      <c r="C112" s="52" t="s">
        <v>45</v>
      </c>
      <c r="D112" s="514"/>
      <c r="E112" s="514"/>
      <c r="F112" s="514"/>
      <c r="G112" s="514"/>
      <c r="H112" s="514"/>
      <c r="I112" s="56"/>
      <c r="J112" s="53"/>
      <c r="K112" s="59"/>
      <c r="L112" s="59"/>
      <c r="M112" s="53"/>
      <c r="N112" s="60"/>
      <c r="O112" s="61">
        <f>SUM(K112:N112)</f>
        <v>0</v>
      </c>
      <c r="P112" s="169">
        <v>200030282</v>
      </c>
      <c r="Q112" s="63">
        <f>+O112-F112</f>
        <v>0</v>
      </c>
    </row>
    <row r="113" spans="1:17" x14ac:dyDescent="0.25">
      <c r="A113" s="173"/>
      <c r="B113" s="174"/>
      <c r="C113" s="174"/>
      <c r="D113" s="173"/>
      <c r="E113" s="173"/>
      <c r="F113" s="173"/>
      <c r="G113" s="173"/>
      <c r="H113" s="173"/>
      <c r="I113" s="175"/>
      <c r="J113" s="174"/>
      <c r="K113" s="176"/>
      <c r="L113" s="174"/>
      <c r="M113" s="174"/>
      <c r="N113" s="177"/>
      <c r="O113" s="174"/>
      <c r="Q113" s="178"/>
    </row>
    <row r="114" spans="1:17" x14ac:dyDescent="0.25">
      <c r="A114" s="173"/>
      <c r="B114" s="174"/>
      <c r="C114" s="174"/>
      <c r="D114" s="173"/>
      <c r="E114" s="173"/>
      <c r="F114" s="173"/>
      <c r="G114" s="173"/>
      <c r="H114" s="173"/>
      <c r="I114" s="175"/>
      <c r="J114" s="174"/>
      <c r="K114" s="176"/>
      <c r="L114" s="174"/>
      <c r="M114" s="174"/>
      <c r="N114" s="177"/>
      <c r="O114" s="174"/>
      <c r="Q114" s="178"/>
    </row>
    <row r="115" spans="1:17" x14ac:dyDescent="0.25">
      <c r="A115" s="173"/>
      <c r="B115" s="174"/>
      <c r="C115" s="174"/>
      <c r="D115" s="173"/>
      <c r="E115" s="173"/>
      <c r="F115" s="173"/>
      <c r="G115" s="173"/>
      <c r="H115" s="173"/>
      <c r="I115" s="175"/>
      <c r="J115" s="174"/>
      <c r="K115" s="176"/>
      <c r="L115" s="174"/>
      <c r="M115" s="174"/>
      <c r="N115" s="177"/>
      <c r="O115" s="174"/>
      <c r="Q115" s="178"/>
    </row>
    <row r="116" spans="1:17" s="183" customFormat="1" ht="14.25" x14ac:dyDescent="0.25">
      <c r="A116" s="502" t="s">
        <v>176</v>
      </c>
      <c r="B116" s="502"/>
      <c r="C116" s="502"/>
      <c r="D116" s="502"/>
      <c r="E116" s="502"/>
      <c r="F116" s="502"/>
      <c r="G116" s="502"/>
      <c r="H116" s="502"/>
      <c r="I116" s="502"/>
      <c r="J116" s="502"/>
      <c r="K116" s="179"/>
      <c r="L116" s="180"/>
      <c r="M116" s="180"/>
      <c r="N116" s="181"/>
      <c r="O116" s="182"/>
      <c r="Q116" s="184"/>
    </row>
    <row r="119" spans="1:17" x14ac:dyDescent="0.25">
      <c r="B119" s="185"/>
      <c r="D119" s="171"/>
      <c r="E119" s="171"/>
      <c r="F119" s="171"/>
      <c r="G119" s="171"/>
      <c r="H119" s="171"/>
      <c r="I119" s="171"/>
      <c r="K119" s="171"/>
      <c r="N119" s="171"/>
      <c r="O119" s="171"/>
      <c r="Q119" s="171"/>
    </row>
    <row r="120" spans="1:17" ht="15.75" x14ac:dyDescent="0.25">
      <c r="B120" s="186" t="s">
        <v>177</v>
      </c>
      <c r="D120" s="171"/>
      <c r="E120" s="171"/>
      <c r="F120" s="171"/>
      <c r="G120" s="171"/>
      <c r="H120" s="171"/>
      <c r="I120" s="171"/>
      <c r="K120" s="171"/>
      <c r="N120" s="171"/>
      <c r="O120" s="171"/>
      <c r="Q120" s="171"/>
    </row>
    <row r="121" spans="1:17" x14ac:dyDescent="0.25">
      <c r="B121" s="185"/>
      <c r="D121" s="171"/>
      <c r="E121" s="171"/>
      <c r="F121" s="171"/>
      <c r="G121" s="171"/>
      <c r="H121" s="171"/>
      <c r="I121" s="171"/>
      <c r="K121" s="171"/>
      <c r="N121" s="171"/>
      <c r="O121" s="171"/>
      <c r="Q121" s="171"/>
    </row>
    <row r="122" spans="1:17" x14ac:dyDescent="0.25">
      <c r="B122" s="185"/>
      <c r="D122" s="171"/>
      <c r="E122" s="171"/>
      <c r="F122" s="171"/>
      <c r="G122" s="171"/>
      <c r="H122" s="171"/>
      <c r="I122" s="171"/>
      <c r="K122" s="171"/>
      <c r="N122" s="171"/>
      <c r="O122" s="171"/>
      <c r="Q122" s="171"/>
    </row>
    <row r="123" spans="1:17" x14ac:dyDescent="0.25">
      <c r="B123" s="185"/>
      <c r="D123" s="171"/>
      <c r="E123" s="171"/>
      <c r="F123" s="171"/>
      <c r="G123" s="171"/>
      <c r="H123" s="171"/>
      <c r="I123" s="171"/>
      <c r="K123" s="171"/>
      <c r="N123" s="171"/>
      <c r="O123" s="171"/>
      <c r="Q123" s="171"/>
    </row>
    <row r="124" spans="1:17" x14ac:dyDescent="0.25">
      <c r="B124" s="185"/>
      <c r="D124" s="171"/>
      <c r="E124" s="171"/>
      <c r="F124" s="171"/>
      <c r="G124" s="171"/>
      <c r="H124" s="171"/>
      <c r="I124" s="171"/>
      <c r="K124" s="171"/>
      <c r="N124" s="171"/>
      <c r="O124" s="171"/>
      <c r="Q124" s="171"/>
    </row>
    <row r="125" spans="1:17" x14ac:dyDescent="0.25">
      <c r="B125" s="185"/>
      <c r="D125" s="171"/>
      <c r="E125" s="171"/>
      <c r="F125" s="171"/>
      <c r="G125" s="171"/>
      <c r="H125" s="171"/>
      <c r="I125" s="171"/>
      <c r="K125" s="171"/>
      <c r="N125" s="171"/>
      <c r="O125" s="171"/>
      <c r="Q125" s="171"/>
    </row>
    <row r="126" spans="1:17" x14ac:dyDescent="0.25">
      <c r="B126" s="185"/>
      <c r="D126" s="171"/>
      <c r="E126" s="171"/>
      <c r="F126" s="171"/>
      <c r="G126" s="171"/>
      <c r="H126" s="171"/>
      <c r="I126" s="171"/>
      <c r="K126" s="171"/>
      <c r="N126" s="171"/>
      <c r="O126" s="171"/>
      <c r="Q126" s="171"/>
    </row>
    <row r="127" spans="1:17" x14ac:dyDescent="0.25">
      <c r="B127" s="185"/>
      <c r="D127" s="171"/>
      <c r="E127" s="171"/>
      <c r="F127" s="171"/>
      <c r="G127" s="171"/>
      <c r="H127" s="171"/>
      <c r="I127" s="171"/>
      <c r="K127" s="171"/>
      <c r="N127" s="171"/>
      <c r="O127" s="171"/>
      <c r="Q127" s="171"/>
    </row>
    <row r="128" spans="1:17" x14ac:dyDescent="0.25">
      <c r="B128" s="185"/>
      <c r="D128" s="171"/>
      <c r="E128" s="171"/>
      <c r="F128" s="171"/>
      <c r="G128" s="171"/>
      <c r="H128" s="171"/>
      <c r="I128" s="171"/>
      <c r="K128" s="171"/>
      <c r="N128" s="171"/>
      <c r="O128" s="171"/>
      <c r="Q128" s="171"/>
    </row>
    <row r="129" spans="2:17" x14ac:dyDescent="0.25">
      <c r="B129" s="185"/>
      <c r="D129" s="171"/>
      <c r="E129" s="171"/>
      <c r="F129" s="171"/>
      <c r="G129" s="171"/>
      <c r="H129" s="171"/>
      <c r="I129" s="171"/>
      <c r="K129" s="171"/>
      <c r="N129" s="171"/>
      <c r="O129" s="171"/>
      <c r="Q129" s="171"/>
    </row>
    <row r="130" spans="2:17" x14ac:dyDescent="0.25">
      <c r="B130" s="185"/>
      <c r="D130" s="171"/>
      <c r="E130" s="171"/>
      <c r="F130" s="171"/>
      <c r="G130" s="171"/>
      <c r="H130" s="171"/>
      <c r="I130" s="171"/>
      <c r="K130" s="171"/>
      <c r="N130" s="171"/>
      <c r="O130" s="171"/>
      <c r="Q130" s="171"/>
    </row>
    <row r="131" spans="2:17" x14ac:dyDescent="0.25">
      <c r="B131" s="185"/>
      <c r="D131" s="171"/>
      <c r="E131" s="171"/>
      <c r="F131" s="171"/>
      <c r="G131" s="171"/>
      <c r="H131" s="171"/>
      <c r="I131" s="171"/>
      <c r="K131" s="171"/>
      <c r="N131" s="171"/>
      <c r="O131" s="171"/>
      <c r="Q131" s="171"/>
    </row>
    <row r="132" spans="2:17" x14ac:dyDescent="0.25">
      <c r="B132" s="185"/>
      <c r="D132" s="171"/>
      <c r="E132" s="171"/>
      <c r="F132" s="171"/>
      <c r="G132" s="171"/>
      <c r="H132" s="171"/>
      <c r="I132" s="171"/>
      <c r="K132" s="171"/>
      <c r="N132" s="171"/>
      <c r="O132" s="171"/>
      <c r="Q132" s="171"/>
    </row>
    <row r="133" spans="2:17" x14ac:dyDescent="0.25">
      <c r="B133" s="185"/>
      <c r="D133" s="171"/>
      <c r="E133" s="171"/>
      <c r="F133" s="171"/>
      <c r="G133" s="171"/>
      <c r="H133" s="171"/>
      <c r="I133" s="171"/>
      <c r="K133" s="171"/>
      <c r="N133" s="171"/>
      <c r="O133" s="171"/>
      <c r="Q133" s="171"/>
    </row>
    <row r="134" spans="2:17" x14ac:dyDescent="0.25">
      <c r="B134" s="185"/>
      <c r="D134" s="171"/>
      <c r="E134" s="171"/>
      <c r="F134" s="171"/>
      <c r="G134" s="171"/>
      <c r="H134" s="171"/>
      <c r="I134" s="171"/>
      <c r="K134" s="171"/>
      <c r="N134" s="171"/>
      <c r="O134" s="171"/>
      <c r="Q134" s="171"/>
    </row>
    <row r="135" spans="2:17" x14ac:dyDescent="0.25">
      <c r="B135" s="185"/>
      <c r="D135" s="171"/>
      <c r="E135" s="171"/>
      <c r="F135" s="171"/>
      <c r="G135" s="171"/>
      <c r="H135" s="171"/>
      <c r="I135" s="171"/>
      <c r="K135" s="171"/>
      <c r="N135" s="171"/>
      <c r="O135" s="171"/>
      <c r="Q135" s="171"/>
    </row>
    <row r="136" spans="2:17" x14ac:dyDescent="0.25">
      <c r="B136" s="185"/>
      <c r="D136" s="171"/>
      <c r="E136" s="171"/>
      <c r="F136" s="171"/>
      <c r="G136" s="171"/>
      <c r="H136" s="171"/>
      <c r="I136" s="171"/>
      <c r="K136" s="171"/>
      <c r="N136" s="171"/>
      <c r="O136" s="171"/>
      <c r="Q136" s="171"/>
    </row>
    <row r="137" spans="2:17" x14ac:dyDescent="0.25">
      <c r="B137" s="185"/>
      <c r="D137" s="171"/>
      <c r="E137" s="171"/>
      <c r="F137" s="171"/>
      <c r="G137" s="171"/>
      <c r="H137" s="171"/>
      <c r="I137" s="171"/>
      <c r="K137" s="171"/>
      <c r="N137" s="171"/>
      <c r="O137" s="171"/>
      <c r="Q137" s="171"/>
    </row>
    <row r="138" spans="2:17" x14ac:dyDescent="0.25">
      <c r="B138" s="185"/>
      <c r="D138" s="171"/>
      <c r="E138" s="171"/>
      <c r="F138" s="171"/>
      <c r="G138" s="171"/>
      <c r="H138" s="171"/>
      <c r="I138" s="171"/>
      <c r="K138" s="171"/>
      <c r="N138" s="171"/>
      <c r="O138" s="171"/>
      <c r="Q138" s="171"/>
    </row>
    <row r="139" spans="2:17" x14ac:dyDescent="0.25">
      <c r="B139" s="185"/>
      <c r="D139" s="171"/>
      <c r="E139" s="171"/>
      <c r="F139" s="171"/>
      <c r="G139" s="171"/>
      <c r="H139" s="171"/>
      <c r="I139" s="171"/>
      <c r="K139" s="171"/>
      <c r="N139" s="171"/>
      <c r="O139" s="171"/>
      <c r="Q139" s="171"/>
    </row>
    <row r="140" spans="2:17" x14ac:dyDescent="0.25">
      <c r="B140" s="185"/>
      <c r="D140" s="171"/>
      <c r="E140" s="171"/>
      <c r="F140" s="171"/>
      <c r="G140" s="171"/>
      <c r="H140" s="171"/>
      <c r="I140" s="171"/>
      <c r="K140" s="171"/>
      <c r="N140" s="171"/>
      <c r="O140" s="171"/>
      <c r="Q140" s="171"/>
    </row>
    <row r="141" spans="2:17" x14ac:dyDescent="0.25">
      <c r="B141" s="185"/>
      <c r="D141" s="171"/>
      <c r="E141" s="171"/>
      <c r="F141" s="171"/>
      <c r="G141" s="171"/>
      <c r="H141" s="171"/>
      <c r="I141" s="171"/>
      <c r="K141" s="171"/>
      <c r="N141" s="171"/>
      <c r="O141" s="171"/>
      <c r="Q141" s="171"/>
    </row>
    <row r="142" spans="2:17" x14ac:dyDescent="0.25">
      <c r="B142" s="185"/>
      <c r="D142" s="171"/>
      <c r="E142" s="171"/>
      <c r="F142" s="171"/>
      <c r="G142" s="171"/>
      <c r="H142" s="171"/>
      <c r="I142" s="171"/>
      <c r="K142" s="171"/>
      <c r="N142" s="171"/>
      <c r="O142" s="171"/>
      <c r="Q142" s="171"/>
    </row>
    <row r="143" spans="2:17" x14ac:dyDescent="0.25">
      <c r="B143" s="185"/>
      <c r="D143" s="171"/>
      <c r="E143" s="171"/>
      <c r="F143" s="171"/>
      <c r="G143" s="171"/>
      <c r="H143" s="171"/>
      <c r="I143" s="171"/>
      <c r="K143" s="171"/>
      <c r="N143" s="171"/>
      <c r="O143" s="171"/>
      <c r="Q143" s="171"/>
    </row>
    <row r="144" spans="2:17" x14ac:dyDescent="0.25">
      <c r="B144" s="185"/>
      <c r="D144" s="171"/>
      <c r="E144" s="171"/>
      <c r="F144" s="171"/>
      <c r="G144" s="171"/>
      <c r="H144" s="171"/>
      <c r="I144" s="171"/>
      <c r="K144" s="171"/>
      <c r="N144" s="171"/>
      <c r="O144" s="171"/>
      <c r="Q144" s="171"/>
    </row>
    <row r="145" spans="2:17" x14ac:dyDescent="0.25">
      <c r="B145" s="185"/>
      <c r="D145" s="171"/>
      <c r="E145" s="171"/>
      <c r="F145" s="171"/>
      <c r="G145" s="171"/>
      <c r="H145" s="171"/>
      <c r="I145" s="171"/>
      <c r="K145" s="171"/>
      <c r="N145" s="171"/>
      <c r="O145" s="171"/>
      <c r="Q145" s="171"/>
    </row>
    <row r="146" spans="2:17" x14ac:dyDescent="0.25">
      <c r="B146" s="185"/>
      <c r="D146" s="171"/>
      <c r="E146" s="171"/>
      <c r="F146" s="171"/>
      <c r="G146" s="171"/>
      <c r="H146" s="171"/>
      <c r="I146" s="171"/>
      <c r="K146" s="171"/>
      <c r="N146" s="171"/>
      <c r="O146" s="171"/>
      <c r="Q146" s="171"/>
    </row>
    <row r="147" spans="2:17" x14ac:dyDescent="0.25">
      <c r="B147" s="185"/>
      <c r="D147" s="171"/>
      <c r="E147" s="171"/>
      <c r="F147" s="171"/>
      <c r="G147" s="171"/>
      <c r="H147" s="171"/>
      <c r="I147" s="171"/>
      <c r="K147" s="171"/>
      <c r="N147" s="171"/>
      <c r="O147" s="171"/>
      <c r="Q147" s="171"/>
    </row>
    <row r="148" spans="2:17" x14ac:dyDescent="0.25">
      <c r="B148" s="185"/>
      <c r="D148" s="171"/>
      <c r="E148" s="171"/>
      <c r="F148" s="171"/>
      <c r="G148" s="171"/>
      <c r="H148" s="171"/>
      <c r="I148" s="171"/>
      <c r="K148" s="171"/>
      <c r="N148" s="171"/>
      <c r="O148" s="171"/>
      <c r="Q148" s="171"/>
    </row>
    <row r="149" spans="2:17" x14ac:dyDescent="0.25">
      <c r="B149" s="185"/>
      <c r="D149" s="171"/>
      <c r="E149" s="171"/>
      <c r="F149" s="171"/>
      <c r="G149" s="171"/>
      <c r="H149" s="171"/>
      <c r="I149" s="171"/>
      <c r="K149" s="171"/>
      <c r="N149" s="171"/>
      <c r="O149" s="171"/>
      <c r="Q149" s="171"/>
    </row>
    <row r="150" spans="2:17" x14ac:dyDescent="0.25">
      <c r="B150" s="185"/>
      <c r="D150" s="171"/>
      <c r="E150" s="171"/>
      <c r="F150" s="171"/>
      <c r="G150" s="171"/>
      <c r="H150" s="171"/>
      <c r="I150" s="171"/>
      <c r="K150" s="171"/>
      <c r="N150" s="171"/>
      <c r="O150" s="171"/>
      <c r="Q150" s="171"/>
    </row>
    <row r="151" spans="2:17" x14ac:dyDescent="0.25">
      <c r="B151" s="185"/>
      <c r="D151" s="171"/>
      <c r="E151" s="171"/>
      <c r="F151" s="171"/>
      <c r="G151" s="171"/>
      <c r="H151" s="171"/>
      <c r="I151" s="171"/>
      <c r="K151" s="171"/>
      <c r="N151" s="171"/>
      <c r="O151" s="171"/>
      <c r="Q151" s="171"/>
    </row>
    <row r="152" spans="2:17" x14ac:dyDescent="0.25">
      <c r="B152" s="185"/>
      <c r="D152" s="171"/>
      <c r="E152" s="171"/>
      <c r="F152" s="171"/>
      <c r="G152" s="171"/>
      <c r="H152" s="171"/>
      <c r="I152" s="171"/>
      <c r="K152" s="171"/>
      <c r="N152" s="171"/>
      <c r="O152" s="171"/>
      <c r="Q152" s="171"/>
    </row>
    <row r="153" spans="2:17" x14ac:dyDescent="0.25">
      <c r="B153" s="185"/>
      <c r="D153" s="171"/>
      <c r="E153" s="171"/>
      <c r="F153" s="171"/>
      <c r="G153" s="171"/>
      <c r="H153" s="171"/>
      <c r="I153" s="171"/>
      <c r="K153" s="171"/>
      <c r="N153" s="171"/>
      <c r="O153" s="171"/>
      <c r="Q153" s="171"/>
    </row>
    <row r="154" spans="2:17" x14ac:dyDescent="0.25">
      <c r="B154" s="185"/>
      <c r="D154" s="171"/>
      <c r="E154" s="171"/>
      <c r="F154" s="171"/>
      <c r="G154" s="171"/>
      <c r="H154" s="171"/>
      <c r="I154" s="171"/>
      <c r="K154" s="171"/>
      <c r="N154" s="171"/>
      <c r="O154" s="171"/>
      <c r="Q154" s="171"/>
    </row>
    <row r="155" spans="2:17" x14ac:dyDescent="0.25">
      <c r="B155" s="185"/>
      <c r="D155" s="171"/>
      <c r="E155" s="171"/>
      <c r="F155" s="171"/>
      <c r="G155" s="171"/>
      <c r="H155" s="171"/>
      <c r="I155" s="171"/>
      <c r="K155" s="171"/>
      <c r="N155" s="171"/>
      <c r="O155" s="171"/>
      <c r="Q155" s="171"/>
    </row>
    <row r="156" spans="2:17" x14ac:dyDescent="0.25">
      <c r="B156" s="185"/>
      <c r="D156" s="171"/>
      <c r="E156" s="171"/>
      <c r="F156" s="171"/>
      <c r="G156" s="171"/>
      <c r="H156" s="171"/>
      <c r="I156" s="171"/>
      <c r="K156" s="171"/>
      <c r="N156" s="171"/>
      <c r="O156" s="171"/>
      <c r="Q156" s="171"/>
    </row>
    <row r="157" spans="2:17" x14ac:dyDescent="0.25">
      <c r="B157" s="185"/>
      <c r="D157" s="171"/>
      <c r="E157" s="171"/>
      <c r="F157" s="171"/>
      <c r="G157" s="171"/>
      <c r="H157" s="171"/>
      <c r="I157" s="171"/>
      <c r="K157" s="171"/>
      <c r="N157" s="171"/>
      <c r="O157" s="171"/>
      <c r="Q157" s="171"/>
    </row>
    <row r="158" spans="2:17" x14ac:dyDescent="0.25">
      <c r="B158" s="185"/>
      <c r="D158" s="171"/>
      <c r="E158" s="171"/>
      <c r="F158" s="171"/>
      <c r="G158" s="171"/>
      <c r="H158" s="171"/>
      <c r="I158" s="171"/>
      <c r="K158" s="171"/>
      <c r="N158" s="171"/>
      <c r="O158" s="171"/>
      <c r="Q158" s="171"/>
    </row>
    <row r="159" spans="2:17" x14ac:dyDescent="0.25">
      <c r="B159" s="185"/>
      <c r="D159" s="171"/>
      <c r="E159" s="171"/>
      <c r="F159" s="171"/>
      <c r="G159" s="171"/>
      <c r="H159" s="171"/>
      <c r="I159" s="171"/>
      <c r="K159" s="171"/>
      <c r="N159" s="171"/>
      <c r="O159" s="171"/>
      <c r="Q159" s="171"/>
    </row>
    <row r="160" spans="2:17" x14ac:dyDescent="0.25">
      <c r="B160" s="185"/>
      <c r="D160" s="171"/>
      <c r="E160" s="171"/>
      <c r="F160" s="171"/>
      <c r="G160" s="171"/>
      <c r="H160" s="171"/>
      <c r="I160" s="171"/>
      <c r="K160" s="171"/>
      <c r="N160" s="171"/>
      <c r="O160" s="171"/>
      <c r="Q160" s="171"/>
    </row>
  </sheetData>
  <mergeCells count="117">
    <mergeCell ref="D109:H109"/>
    <mergeCell ref="D110:H110"/>
    <mergeCell ref="D111:H111"/>
    <mergeCell ref="D112:H112"/>
    <mergeCell ref="A116:J116"/>
    <mergeCell ref="D103:H103"/>
    <mergeCell ref="D104:H104"/>
    <mergeCell ref="D105:H105"/>
    <mergeCell ref="D106:H106"/>
    <mergeCell ref="D107:H107"/>
    <mergeCell ref="D108:H108"/>
    <mergeCell ref="D97:H97"/>
    <mergeCell ref="D98:H98"/>
    <mergeCell ref="D99:H99"/>
    <mergeCell ref="D100:H100"/>
    <mergeCell ref="D101:H101"/>
    <mergeCell ref="D102:H102"/>
    <mergeCell ref="D91:H91"/>
    <mergeCell ref="D92:H92"/>
    <mergeCell ref="D93:H93"/>
    <mergeCell ref="D94:H94"/>
    <mergeCell ref="D95:H95"/>
    <mergeCell ref="D96:H96"/>
    <mergeCell ref="D85:H85"/>
    <mergeCell ref="D86:H86"/>
    <mergeCell ref="D87:H87"/>
    <mergeCell ref="D88:H88"/>
    <mergeCell ref="D89:H89"/>
    <mergeCell ref="D90:H90"/>
    <mergeCell ref="D79:H79"/>
    <mergeCell ref="D80:H80"/>
    <mergeCell ref="D81:H81"/>
    <mergeCell ref="D82:H82"/>
    <mergeCell ref="D83:H83"/>
    <mergeCell ref="D84:H84"/>
    <mergeCell ref="D73:H73"/>
    <mergeCell ref="D74:H74"/>
    <mergeCell ref="D75:H75"/>
    <mergeCell ref="D76:H76"/>
    <mergeCell ref="D77:H77"/>
    <mergeCell ref="D78:H78"/>
    <mergeCell ref="D67:H67"/>
    <mergeCell ref="D68:H68"/>
    <mergeCell ref="D69:H69"/>
    <mergeCell ref="D70:H70"/>
    <mergeCell ref="D71:H71"/>
    <mergeCell ref="D72:H72"/>
    <mergeCell ref="D61:H61"/>
    <mergeCell ref="D62:H62"/>
    <mergeCell ref="D63:H63"/>
    <mergeCell ref="D64:H64"/>
    <mergeCell ref="D65:H65"/>
    <mergeCell ref="D66:H66"/>
    <mergeCell ref="D55:H55"/>
    <mergeCell ref="D56:H56"/>
    <mergeCell ref="D57:H57"/>
    <mergeCell ref="D58:H58"/>
    <mergeCell ref="D59:H59"/>
    <mergeCell ref="D60:H60"/>
    <mergeCell ref="D49:H49"/>
    <mergeCell ref="D50:H50"/>
    <mergeCell ref="D51:H51"/>
    <mergeCell ref="D52:H52"/>
    <mergeCell ref="D53:H53"/>
    <mergeCell ref="D54:H54"/>
    <mergeCell ref="D43:H43"/>
    <mergeCell ref="D44:H44"/>
    <mergeCell ref="D45:H45"/>
    <mergeCell ref="D46:H46"/>
    <mergeCell ref="D47:H47"/>
    <mergeCell ref="D48:H48"/>
    <mergeCell ref="D37:H37"/>
    <mergeCell ref="D38:H38"/>
    <mergeCell ref="D39:H39"/>
    <mergeCell ref="D40:H40"/>
    <mergeCell ref="D41:H41"/>
    <mergeCell ref="D42:H42"/>
    <mergeCell ref="D31:H31"/>
    <mergeCell ref="D32:H32"/>
    <mergeCell ref="D33:H33"/>
    <mergeCell ref="D34:H34"/>
    <mergeCell ref="D35:H35"/>
    <mergeCell ref="D36:H36"/>
    <mergeCell ref="D25:H25"/>
    <mergeCell ref="D26:H26"/>
    <mergeCell ref="D27:H27"/>
    <mergeCell ref="D28:H28"/>
    <mergeCell ref="D29:H29"/>
    <mergeCell ref="D30:H30"/>
    <mergeCell ref="D19:H19"/>
    <mergeCell ref="D20:H20"/>
    <mergeCell ref="D21:H21"/>
    <mergeCell ref="D22:H22"/>
    <mergeCell ref="D23:H23"/>
    <mergeCell ref="D24:H24"/>
    <mergeCell ref="D13:H13"/>
    <mergeCell ref="D14:H14"/>
    <mergeCell ref="D15:H15"/>
    <mergeCell ref="D16:H16"/>
    <mergeCell ref="D17:H17"/>
    <mergeCell ref="D18:H18"/>
    <mergeCell ref="J6:J7"/>
    <mergeCell ref="K6:O6"/>
    <mergeCell ref="D10:H10"/>
    <mergeCell ref="S10:W10"/>
    <mergeCell ref="D11:H11"/>
    <mergeCell ref="D12:H12"/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</mergeCells>
  <conditionalFormatting sqref="C10:C17">
    <cfRule type="cellIs" dxfId="93" priority="10" operator="lessThan">
      <formula>0</formula>
    </cfRule>
  </conditionalFormatting>
  <conditionalFormatting sqref="C19:C51">
    <cfRule type="cellIs" dxfId="92" priority="9" operator="lessThan">
      <formula>0</formula>
    </cfRule>
  </conditionalFormatting>
  <conditionalFormatting sqref="C53:C60">
    <cfRule type="cellIs" dxfId="91" priority="8" operator="lessThan">
      <formula>0</formula>
    </cfRule>
  </conditionalFormatting>
  <conditionalFormatting sqref="C62:C89">
    <cfRule type="cellIs" dxfId="90" priority="7" operator="lessThan">
      <formula>0</formula>
    </cfRule>
  </conditionalFormatting>
  <conditionalFormatting sqref="C91:C98">
    <cfRule type="cellIs" dxfId="89" priority="6" operator="lessThan">
      <formula>0</formula>
    </cfRule>
  </conditionalFormatting>
  <conditionalFormatting sqref="C100:C106">
    <cfRule type="cellIs" dxfId="88" priority="4" operator="lessThan">
      <formula>0</formula>
    </cfRule>
  </conditionalFormatting>
  <conditionalFormatting sqref="C108:C112">
    <cfRule type="cellIs" dxfId="87" priority="5" operator="lessThan">
      <formula>0</formula>
    </cfRule>
  </conditionalFormatting>
  <conditionalFormatting sqref="H1:I3 I6 D10:D112 H113:I1048576">
    <cfRule type="cellIs" dxfId="86" priority="11" operator="lessThan">
      <formula>0</formula>
    </cfRule>
  </conditionalFormatting>
  <conditionalFormatting sqref="I8 H9:I9">
    <cfRule type="cellIs" dxfId="85" priority="12" operator="lessThan">
      <formula>0</formula>
    </cfRule>
  </conditionalFormatting>
  <conditionalFormatting sqref="I10:I112">
    <cfRule type="cellIs" dxfId="84" priority="2" operator="lessThan">
      <formula>0</formula>
    </cfRule>
  </conditionalFormatting>
  <conditionalFormatting sqref="K3:K5">
    <cfRule type="cellIs" dxfId="83" priority="3" operator="lessThan">
      <formula>0</formula>
    </cfRule>
  </conditionalFormatting>
  <conditionalFormatting sqref="S10">
    <cfRule type="cellIs" dxfId="82" priority="1" operator="lessThan">
      <formula>0</formula>
    </cfRule>
  </conditionalFormatting>
  <printOptions horizontalCentered="1"/>
  <pageMargins left="0.31496062992126" right="0.31496062992126" top="0.35433070866141703" bottom="0.35433070866141703" header="0" footer="0"/>
  <pageSetup paperSize="9" scale="53" fitToHeight="2" orientation="portrait" r:id="rId1"/>
  <rowBreaks count="1" manualBreakCount="1">
    <brk id="5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A115" workbookViewId="0">
      <selection activeCell="E4" sqref="E4"/>
    </sheetView>
  </sheetViews>
  <sheetFormatPr defaultColWidth="9" defaultRowHeight="15" x14ac:dyDescent="0.25"/>
  <cols>
    <col min="1" max="1" width="8.7109375" style="102" customWidth="1"/>
    <col min="2" max="2" width="53.42578125" style="102" customWidth="1"/>
    <col min="3" max="3" width="6.5703125" style="102" customWidth="1"/>
    <col min="4" max="4" width="15.42578125" style="130" customWidth="1"/>
    <col min="5" max="5" width="18.42578125" style="130" customWidth="1"/>
    <col min="6" max="7" width="16.28515625" style="130" customWidth="1"/>
    <col min="8" max="8" width="15.7109375" style="130" customWidth="1"/>
    <col min="9" max="9" width="15" style="131" hidden="1" customWidth="1"/>
    <col min="10" max="10" width="10.42578125" style="102" customWidth="1"/>
    <col min="11" max="11" width="12.5703125" style="132" hidden="1" customWidth="1"/>
    <col min="12" max="12" width="9.28515625" style="102" hidden="1" customWidth="1"/>
    <col min="13" max="13" width="11.140625" style="102" hidden="1" customWidth="1"/>
    <col min="14" max="14" width="7.5703125" style="133" hidden="1" customWidth="1"/>
    <col min="15" max="15" width="15.28515625" style="134" hidden="1" customWidth="1"/>
    <col min="16" max="16" width="12" style="102" hidden="1" customWidth="1"/>
    <col min="17" max="17" width="14" style="135" hidden="1" customWidth="1"/>
    <col min="18" max="16384" width="9" style="102"/>
  </cols>
  <sheetData>
    <row r="1" spans="1:19" s="7" customFormat="1" ht="22.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19" s="7" customFormat="1" ht="18.75" customHeight="1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  <c r="K2" s="8"/>
      <c r="L2" s="9"/>
      <c r="M2" s="9"/>
      <c r="N2" s="10"/>
      <c r="O2" s="11"/>
      <c r="P2" s="12"/>
      <c r="Q2" s="13"/>
      <c r="R2" s="12"/>
      <c r="S2" s="12"/>
    </row>
    <row r="3" spans="1:19" s="7" customFormat="1" ht="21.75" customHeight="1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  <c r="K3" s="14"/>
      <c r="L3" s="15"/>
      <c r="M3" s="9"/>
      <c r="N3" s="10"/>
      <c r="O3" s="11"/>
      <c r="P3" s="12"/>
      <c r="Q3" s="13"/>
      <c r="R3" s="12"/>
      <c r="S3" s="12"/>
    </row>
    <row r="4" spans="1:19" s="7" customFormat="1" ht="27.75" customHeight="1" x14ac:dyDescent="0.25">
      <c r="A4" s="16"/>
      <c r="B4" s="17" t="s">
        <v>4</v>
      </c>
      <c r="C4" s="18"/>
      <c r="D4" s="19" t="s">
        <v>5</v>
      </c>
      <c r="E4" s="20"/>
      <c r="F4" s="19" t="s">
        <v>6</v>
      </c>
      <c r="G4" s="505" t="s">
        <v>7</v>
      </c>
      <c r="H4" s="506"/>
      <c r="I4" s="506"/>
      <c r="J4" s="507"/>
      <c r="K4" s="23"/>
      <c r="L4" s="15"/>
      <c r="M4" s="9"/>
      <c r="N4" s="10"/>
      <c r="O4" s="11"/>
      <c r="P4" s="12"/>
      <c r="Q4" s="13"/>
      <c r="R4" s="12"/>
      <c r="S4" s="12"/>
    </row>
    <row r="5" spans="1:19" s="7" customFormat="1" ht="27.75" customHeight="1" x14ac:dyDescent="0.25">
      <c r="A5" s="16"/>
      <c r="B5" s="17" t="s">
        <v>8</v>
      </c>
      <c r="C5" s="24"/>
      <c r="D5" s="19" t="s">
        <v>9</v>
      </c>
      <c r="E5" s="25"/>
      <c r="F5" s="19" t="s">
        <v>10</v>
      </c>
      <c r="G5" s="505" t="s">
        <v>11</v>
      </c>
      <c r="H5" s="506"/>
      <c r="I5" s="506"/>
      <c r="J5" s="507"/>
      <c r="K5" s="23"/>
      <c r="L5" s="15"/>
      <c r="M5" s="9"/>
      <c r="N5" s="9"/>
      <c r="O5" s="11"/>
      <c r="P5" s="12"/>
      <c r="Q5" s="13"/>
      <c r="R5" s="12"/>
      <c r="S5" s="12"/>
    </row>
    <row r="6" spans="1:19" s="28" customFormat="1" ht="15" customHeight="1" x14ac:dyDescent="0.2">
      <c r="A6" s="522" t="s">
        <v>12</v>
      </c>
      <c r="B6" s="523" t="s">
        <v>13</v>
      </c>
      <c r="C6" s="524" t="s">
        <v>14</v>
      </c>
      <c r="D6" s="26"/>
      <c r="E6" s="522"/>
      <c r="F6" s="522"/>
      <c r="G6" s="522"/>
      <c r="H6" s="526" t="s">
        <v>15</v>
      </c>
      <c r="I6" s="27" t="s">
        <v>16</v>
      </c>
      <c r="J6" s="518" t="s">
        <v>17</v>
      </c>
      <c r="K6" s="519" t="s">
        <v>18</v>
      </c>
      <c r="L6" s="520"/>
      <c r="M6" s="520"/>
      <c r="N6" s="520"/>
      <c r="O6" s="520"/>
      <c r="Q6" s="29"/>
    </row>
    <row r="7" spans="1:19" s="28" customFormat="1" ht="42" customHeight="1" x14ac:dyDescent="0.2">
      <c r="A7" s="522"/>
      <c r="B7" s="523"/>
      <c r="C7" s="525"/>
      <c r="D7" s="30" t="s">
        <v>19</v>
      </c>
      <c r="E7" s="30" t="s">
        <v>20</v>
      </c>
      <c r="F7" s="30" t="s">
        <v>21</v>
      </c>
      <c r="G7" s="31" t="s">
        <v>22</v>
      </c>
      <c r="H7" s="527"/>
      <c r="I7" s="32"/>
      <c r="J7" s="518"/>
      <c r="K7" s="33" t="s">
        <v>23</v>
      </c>
      <c r="L7" s="33" t="s">
        <v>23</v>
      </c>
      <c r="M7" s="34" t="s">
        <v>23</v>
      </c>
      <c r="N7" s="35" t="s">
        <v>23</v>
      </c>
      <c r="O7" s="36" t="s">
        <v>24</v>
      </c>
      <c r="Q7" s="37" t="s">
        <v>25</v>
      </c>
    </row>
    <row r="8" spans="1:19" s="48" customFormat="1" ht="14.25" x14ac:dyDescent="0.2">
      <c r="A8" s="38" t="s">
        <v>26</v>
      </c>
      <c r="B8" s="39" t="s">
        <v>27</v>
      </c>
      <c r="C8" s="39"/>
      <c r="D8" s="40"/>
      <c r="E8" s="40"/>
      <c r="F8" s="40"/>
      <c r="G8" s="41"/>
      <c r="H8" s="40"/>
      <c r="I8" s="42"/>
      <c r="J8" s="43"/>
      <c r="K8" s="44" t="s">
        <v>28</v>
      </c>
      <c r="L8" s="44" t="s">
        <v>28</v>
      </c>
      <c r="M8" s="45" t="s">
        <v>28</v>
      </c>
      <c r="N8" s="46" t="s">
        <v>28</v>
      </c>
      <c r="O8" s="47"/>
      <c r="Q8" s="49"/>
    </row>
    <row r="9" spans="1:19" s="62" customFormat="1" ht="26.25" customHeight="1" x14ac:dyDescent="0.2">
      <c r="A9" s="50">
        <v>1</v>
      </c>
      <c r="B9" s="51" t="s">
        <v>29</v>
      </c>
      <c r="C9" s="52" t="s">
        <v>30</v>
      </c>
      <c r="D9" s="53"/>
      <c r="E9" s="53"/>
      <c r="F9" s="54"/>
      <c r="G9" s="55"/>
      <c r="H9" s="53"/>
      <c r="I9" s="56">
        <v>4474</v>
      </c>
      <c r="J9" s="57"/>
      <c r="K9" s="58"/>
      <c r="L9" s="59"/>
      <c r="M9" s="53"/>
      <c r="N9" s="60"/>
      <c r="O9" s="61">
        <f t="shared" ref="O9:O18" si="0">SUM(K9:N9)</f>
        <v>0</v>
      </c>
      <c r="P9" s="62">
        <v>1200000251</v>
      </c>
      <c r="Q9" s="63">
        <f t="shared" ref="Q9:Q18" si="1">+O9-F9</f>
        <v>0</v>
      </c>
      <c r="R9" s="64"/>
    </row>
    <row r="10" spans="1:19" s="62" customFormat="1" ht="26.25" customHeight="1" x14ac:dyDescent="0.2">
      <c r="A10" s="50">
        <f t="shared" ref="A10:A18" si="2">+A9+1</f>
        <v>2</v>
      </c>
      <c r="B10" s="51" t="s">
        <v>31</v>
      </c>
      <c r="C10" s="52" t="s">
        <v>30</v>
      </c>
      <c r="D10" s="53"/>
      <c r="E10" s="53"/>
      <c r="F10" s="54"/>
      <c r="G10" s="55"/>
      <c r="H10" s="53"/>
      <c r="I10" s="56"/>
      <c r="J10" s="57"/>
      <c r="K10" s="58"/>
      <c r="L10" s="59"/>
      <c r="M10" s="53"/>
      <c r="N10" s="60"/>
      <c r="O10" s="61">
        <f t="shared" si="0"/>
        <v>0</v>
      </c>
      <c r="P10" s="62">
        <v>1200000332</v>
      </c>
      <c r="Q10" s="63">
        <f t="shared" si="1"/>
        <v>0</v>
      </c>
      <c r="R10" s="64"/>
    </row>
    <row r="11" spans="1:19" s="62" customFormat="1" ht="26.25" customHeight="1" x14ac:dyDescent="0.2">
      <c r="A11" s="50">
        <f t="shared" si="2"/>
        <v>3</v>
      </c>
      <c r="B11" s="51" t="s">
        <v>32</v>
      </c>
      <c r="C11" s="52" t="s">
        <v>30</v>
      </c>
      <c r="D11" s="53"/>
      <c r="E11" s="53"/>
      <c r="F11" s="54"/>
      <c r="G11" s="55"/>
      <c r="H11" s="53"/>
      <c r="I11" s="56"/>
      <c r="J11" s="57"/>
      <c r="K11" s="58"/>
      <c r="L11" s="59"/>
      <c r="M11" s="53"/>
      <c r="N11" s="60"/>
      <c r="O11" s="61">
        <f t="shared" si="0"/>
        <v>0</v>
      </c>
      <c r="P11" s="62">
        <v>1200000333</v>
      </c>
      <c r="Q11" s="63">
        <f t="shared" si="1"/>
        <v>0</v>
      </c>
      <c r="R11" s="64"/>
    </row>
    <row r="12" spans="1:19" s="62" customFormat="1" ht="26.25" customHeight="1" x14ac:dyDescent="0.2">
      <c r="A12" s="50">
        <f t="shared" si="2"/>
        <v>4</v>
      </c>
      <c r="B12" s="51" t="s">
        <v>33</v>
      </c>
      <c r="C12" s="52" t="s">
        <v>30</v>
      </c>
      <c r="D12" s="53"/>
      <c r="E12" s="53"/>
      <c r="F12" s="54"/>
      <c r="G12" s="55"/>
      <c r="H12" s="53"/>
      <c r="I12" s="56"/>
      <c r="J12" s="57"/>
      <c r="K12" s="58"/>
      <c r="L12" s="59"/>
      <c r="M12" s="53"/>
      <c r="N12" s="60"/>
      <c r="O12" s="61">
        <f t="shared" si="0"/>
        <v>0</v>
      </c>
      <c r="P12" s="62">
        <v>1200000334</v>
      </c>
      <c r="Q12" s="63">
        <f t="shared" si="1"/>
        <v>0</v>
      </c>
      <c r="R12" s="64"/>
    </row>
    <row r="13" spans="1:19" s="62" customFormat="1" ht="26.25" customHeight="1" x14ac:dyDescent="0.2">
      <c r="A13" s="50">
        <f t="shared" si="2"/>
        <v>5</v>
      </c>
      <c r="B13" s="51" t="s">
        <v>34</v>
      </c>
      <c r="C13" s="52" t="s">
        <v>30</v>
      </c>
      <c r="D13" s="53"/>
      <c r="E13" s="53"/>
      <c r="F13" s="54"/>
      <c r="G13" s="55"/>
      <c r="H13" s="53"/>
      <c r="I13" s="56"/>
      <c r="J13" s="57"/>
      <c r="K13" s="58"/>
      <c r="L13" s="59"/>
      <c r="M13" s="53"/>
      <c r="N13" s="60"/>
      <c r="O13" s="61">
        <f t="shared" si="0"/>
        <v>0</v>
      </c>
      <c r="P13" s="62">
        <v>1200000252</v>
      </c>
      <c r="Q13" s="63">
        <f t="shared" si="1"/>
        <v>0</v>
      </c>
      <c r="R13" s="64"/>
    </row>
    <row r="14" spans="1:19" s="62" customFormat="1" ht="26.25" customHeight="1" x14ac:dyDescent="0.2">
      <c r="A14" s="50">
        <f t="shared" si="2"/>
        <v>6</v>
      </c>
      <c r="B14" s="51" t="s">
        <v>35</v>
      </c>
      <c r="C14" s="52" t="s">
        <v>30</v>
      </c>
      <c r="D14" s="53"/>
      <c r="E14" s="53"/>
      <c r="F14" s="54"/>
      <c r="G14" s="55"/>
      <c r="H14" s="53"/>
      <c r="I14" s="56"/>
      <c r="J14" s="57"/>
      <c r="K14" s="58"/>
      <c r="L14" s="59"/>
      <c r="M14" s="53"/>
      <c r="N14" s="60"/>
      <c r="O14" s="61">
        <f t="shared" si="0"/>
        <v>0</v>
      </c>
      <c r="P14" s="62">
        <v>1200000253</v>
      </c>
      <c r="Q14" s="63">
        <f t="shared" si="1"/>
        <v>0</v>
      </c>
      <c r="R14" s="64"/>
    </row>
    <row r="15" spans="1:19" s="62" customFormat="1" ht="26.25" customHeight="1" x14ac:dyDescent="0.2">
      <c r="A15" s="50">
        <f t="shared" si="2"/>
        <v>7</v>
      </c>
      <c r="B15" s="51" t="s">
        <v>36</v>
      </c>
      <c r="C15" s="52" t="s">
        <v>30</v>
      </c>
      <c r="D15" s="53"/>
      <c r="E15" s="53"/>
      <c r="F15" s="54"/>
      <c r="G15" s="55"/>
      <c r="H15" s="53"/>
      <c r="I15" s="56"/>
      <c r="J15" s="57"/>
      <c r="K15" s="58"/>
      <c r="L15" s="59"/>
      <c r="M15" s="53"/>
      <c r="N15" s="60"/>
      <c r="O15" s="61">
        <f t="shared" si="0"/>
        <v>0</v>
      </c>
      <c r="P15" s="62">
        <v>1200000335</v>
      </c>
      <c r="Q15" s="63">
        <f t="shared" si="1"/>
        <v>0</v>
      </c>
      <c r="R15" s="64"/>
    </row>
    <row r="16" spans="1:19" s="62" customFormat="1" ht="26.25" customHeight="1" x14ac:dyDescent="0.2">
      <c r="A16" s="50">
        <f t="shared" si="2"/>
        <v>8</v>
      </c>
      <c r="B16" s="51" t="s">
        <v>37</v>
      </c>
      <c r="C16" s="52" t="s">
        <v>30</v>
      </c>
      <c r="D16" s="53"/>
      <c r="E16" s="53"/>
      <c r="F16" s="54"/>
      <c r="G16" s="55"/>
      <c r="H16" s="53"/>
      <c r="I16" s="56"/>
      <c r="J16" s="57"/>
      <c r="K16" s="58"/>
      <c r="L16" s="59"/>
      <c r="M16" s="53"/>
      <c r="N16" s="60"/>
      <c r="O16" s="61">
        <f t="shared" si="0"/>
        <v>0</v>
      </c>
      <c r="P16" s="62">
        <v>1200000255</v>
      </c>
      <c r="Q16" s="63">
        <f t="shared" si="1"/>
        <v>0</v>
      </c>
      <c r="R16" s="64"/>
    </row>
    <row r="17" spans="1:21" s="62" customFormat="1" ht="26.25" customHeight="1" x14ac:dyDescent="0.2">
      <c r="A17" s="50">
        <f t="shared" si="2"/>
        <v>9</v>
      </c>
      <c r="B17" s="51" t="s">
        <v>38</v>
      </c>
      <c r="C17" s="52" t="s">
        <v>30</v>
      </c>
      <c r="D17" s="53"/>
      <c r="E17" s="53"/>
      <c r="F17" s="54"/>
      <c r="G17" s="55"/>
      <c r="H17" s="53"/>
      <c r="I17" s="56"/>
      <c r="J17" s="57"/>
      <c r="K17" s="58"/>
      <c r="L17" s="59"/>
      <c r="M17" s="53"/>
      <c r="N17" s="60"/>
      <c r="O17" s="61">
        <f t="shared" si="0"/>
        <v>0</v>
      </c>
      <c r="P17" s="62">
        <v>900007097</v>
      </c>
      <c r="Q17" s="63">
        <f t="shared" si="1"/>
        <v>0</v>
      </c>
    </row>
    <row r="18" spans="1:21" s="62" customFormat="1" ht="26.25" customHeight="1" x14ac:dyDescent="0.2">
      <c r="A18" s="50">
        <f t="shared" si="2"/>
        <v>10</v>
      </c>
      <c r="B18" s="51" t="s">
        <v>39</v>
      </c>
      <c r="C18" s="52" t="s">
        <v>30</v>
      </c>
      <c r="D18" s="53"/>
      <c r="E18" s="53"/>
      <c r="F18" s="53"/>
      <c r="G18" s="55"/>
      <c r="H18" s="53"/>
      <c r="I18" s="56"/>
      <c r="J18" s="57"/>
      <c r="K18" s="58"/>
      <c r="L18" s="59"/>
      <c r="M18" s="53"/>
      <c r="N18" s="60"/>
      <c r="O18" s="61">
        <f t="shared" si="0"/>
        <v>0</v>
      </c>
      <c r="P18" s="62">
        <v>1200000256</v>
      </c>
      <c r="Q18" s="63">
        <f t="shared" si="1"/>
        <v>0</v>
      </c>
    </row>
    <row r="19" spans="1:21" s="77" customFormat="1" ht="26.25" customHeight="1" x14ac:dyDescent="0.25">
      <c r="A19" s="65"/>
      <c r="B19" s="66" t="s">
        <v>40</v>
      </c>
      <c r="C19" s="66"/>
      <c r="D19" s="67"/>
      <c r="E19" s="68"/>
      <c r="F19" s="68"/>
      <c r="G19" s="69"/>
      <c r="H19" s="68"/>
      <c r="I19" s="70"/>
      <c r="J19" s="71"/>
      <c r="K19" s="72"/>
      <c r="L19" s="73"/>
      <c r="M19" s="74"/>
      <c r="N19" s="75"/>
      <c r="O19" s="76"/>
      <c r="Q19" s="78"/>
    </row>
    <row r="20" spans="1:21" s="86" customFormat="1" ht="26.25" customHeight="1" x14ac:dyDescent="0.25">
      <c r="A20" s="38" t="s">
        <v>41</v>
      </c>
      <c r="B20" s="39" t="s">
        <v>42</v>
      </c>
      <c r="C20" s="39"/>
      <c r="D20" s="79"/>
      <c r="E20" s="79"/>
      <c r="F20" s="79"/>
      <c r="G20" s="80"/>
      <c r="H20" s="79"/>
      <c r="I20" s="42"/>
      <c r="J20" s="43"/>
      <c r="K20" s="81"/>
      <c r="L20" s="82"/>
      <c r="M20" s="83"/>
      <c r="N20" s="84"/>
      <c r="O20" s="85"/>
      <c r="Q20" s="49"/>
    </row>
    <row r="21" spans="1:21" s="96" customFormat="1" ht="26.25" customHeight="1" x14ac:dyDescent="0.2">
      <c r="A21" s="87"/>
      <c r="B21" s="88" t="s">
        <v>43</v>
      </c>
      <c r="C21" s="88"/>
      <c r="D21" s="89"/>
      <c r="E21" s="89"/>
      <c r="F21" s="89"/>
      <c r="G21" s="80"/>
      <c r="H21" s="89"/>
      <c r="I21" s="90"/>
      <c r="J21" s="91"/>
      <c r="K21" s="92"/>
      <c r="L21" s="93"/>
      <c r="M21" s="94"/>
      <c r="N21" s="95"/>
      <c r="O21" s="61">
        <f t="shared" ref="O21:O29" si="3">SUM(K21:N21)</f>
        <v>0</v>
      </c>
      <c r="Q21" s="63">
        <f t="shared" ref="Q21:Q29" si="4">+O21-F21</f>
        <v>0</v>
      </c>
    </row>
    <row r="22" spans="1:21" s="99" customFormat="1" ht="26.25" customHeight="1" x14ac:dyDescent="0.2">
      <c r="A22" s="97">
        <v>1</v>
      </c>
      <c r="B22" s="51" t="s">
        <v>44</v>
      </c>
      <c r="C22" s="52" t="s">
        <v>45</v>
      </c>
      <c r="D22" s="53">
        <f>15+25</f>
        <v>40</v>
      </c>
      <c r="E22" s="53">
        <v>40</v>
      </c>
      <c r="F22" s="53"/>
      <c r="G22" s="55">
        <v>40</v>
      </c>
      <c r="H22" s="53"/>
      <c r="I22" s="56">
        <v>4474</v>
      </c>
      <c r="J22" s="57"/>
      <c r="K22" s="58"/>
      <c r="L22" s="59"/>
      <c r="M22" s="53"/>
      <c r="N22" s="60"/>
      <c r="O22" s="98">
        <f t="shared" si="3"/>
        <v>0</v>
      </c>
      <c r="P22" s="99">
        <v>200030286</v>
      </c>
      <c r="Q22" s="53">
        <f t="shared" si="4"/>
        <v>0</v>
      </c>
    </row>
    <row r="23" spans="1:21" s="62" customFormat="1" ht="26.25" customHeight="1" x14ac:dyDescent="0.2">
      <c r="A23" s="50">
        <f t="shared" ref="A23:A29" si="5">+A22+1</f>
        <v>2</v>
      </c>
      <c r="B23" s="51" t="s">
        <v>46</v>
      </c>
      <c r="C23" s="52" t="s">
        <v>45</v>
      </c>
      <c r="D23" s="53"/>
      <c r="E23" s="53">
        <v>2</v>
      </c>
      <c r="F23" s="53"/>
      <c r="G23" s="55">
        <v>2</v>
      </c>
      <c r="H23" s="53"/>
      <c r="I23" s="56"/>
      <c r="J23" s="57"/>
      <c r="K23" s="58"/>
      <c r="L23" s="59"/>
      <c r="M23" s="53"/>
      <c r="N23" s="60"/>
      <c r="O23" s="61">
        <f t="shared" si="3"/>
        <v>0</v>
      </c>
      <c r="P23" s="62">
        <v>200030287</v>
      </c>
      <c r="Q23" s="100">
        <f t="shared" si="4"/>
        <v>0</v>
      </c>
      <c r="U23" s="99"/>
    </row>
    <row r="24" spans="1:21" s="62" customFormat="1" ht="26.25" customHeight="1" x14ac:dyDescent="0.2">
      <c r="A24" s="50">
        <f t="shared" si="5"/>
        <v>3</v>
      </c>
      <c r="B24" s="51" t="s">
        <v>47</v>
      </c>
      <c r="C24" s="52" t="s">
        <v>45</v>
      </c>
      <c r="D24" s="53"/>
      <c r="E24" s="53">
        <v>4</v>
      </c>
      <c r="F24" s="53"/>
      <c r="G24" s="55">
        <v>4</v>
      </c>
      <c r="H24" s="53"/>
      <c r="I24" s="56"/>
      <c r="J24" s="57"/>
      <c r="K24" s="58"/>
      <c r="L24" s="59"/>
      <c r="M24" s="53"/>
      <c r="N24" s="60"/>
      <c r="O24" s="61">
        <f t="shared" si="3"/>
        <v>0</v>
      </c>
      <c r="P24" s="62">
        <v>200030288</v>
      </c>
      <c r="Q24" s="100">
        <f t="shared" si="4"/>
        <v>0</v>
      </c>
      <c r="U24" s="99"/>
    </row>
    <row r="25" spans="1:21" s="62" customFormat="1" ht="26.25" customHeight="1" x14ac:dyDescent="0.2">
      <c r="A25" s="50">
        <f t="shared" si="5"/>
        <v>4</v>
      </c>
      <c r="B25" s="51" t="s">
        <v>48</v>
      </c>
      <c r="C25" s="52" t="s">
        <v>45</v>
      </c>
      <c r="D25" s="53">
        <v>4</v>
      </c>
      <c r="E25" s="53">
        <v>4</v>
      </c>
      <c r="F25" s="53"/>
      <c r="G25" s="55">
        <v>4</v>
      </c>
      <c r="H25" s="53"/>
      <c r="I25" s="56"/>
      <c r="J25" s="57"/>
      <c r="K25" s="58"/>
      <c r="L25" s="59"/>
      <c r="M25" s="53"/>
      <c r="N25" s="60"/>
      <c r="O25" s="61">
        <f t="shared" si="3"/>
        <v>0</v>
      </c>
      <c r="P25" s="62">
        <v>200030289</v>
      </c>
      <c r="Q25" s="100">
        <f t="shared" si="4"/>
        <v>0</v>
      </c>
      <c r="U25" s="99"/>
    </row>
    <row r="26" spans="1:21" s="62" customFormat="1" ht="26.25" customHeight="1" x14ac:dyDescent="0.2">
      <c r="A26" s="50">
        <f t="shared" si="5"/>
        <v>5</v>
      </c>
      <c r="B26" s="51" t="s">
        <v>49</v>
      </c>
      <c r="C26" s="52" t="s">
        <v>45</v>
      </c>
      <c r="D26" s="53"/>
      <c r="E26" s="53"/>
      <c r="F26" s="53"/>
      <c r="G26" s="55"/>
      <c r="H26" s="53"/>
      <c r="I26" s="56">
        <v>4474</v>
      </c>
      <c r="J26" s="57"/>
      <c r="K26" s="58"/>
      <c r="L26" s="59"/>
      <c r="M26" s="53"/>
      <c r="N26" s="60"/>
      <c r="O26" s="61">
        <f t="shared" si="3"/>
        <v>0</v>
      </c>
      <c r="P26" s="62">
        <v>200032212</v>
      </c>
      <c r="Q26" s="100">
        <f t="shared" si="4"/>
        <v>0</v>
      </c>
      <c r="U26" s="99"/>
    </row>
    <row r="27" spans="1:21" s="62" customFormat="1" ht="26.25" customHeight="1" x14ac:dyDescent="0.2">
      <c r="A27" s="50">
        <f t="shared" si="5"/>
        <v>6</v>
      </c>
      <c r="B27" s="51" t="s">
        <v>50</v>
      </c>
      <c r="C27" s="52" t="s">
        <v>45</v>
      </c>
      <c r="D27" s="53"/>
      <c r="E27" s="53">
        <v>4</v>
      </c>
      <c r="F27" s="53"/>
      <c r="G27" s="55">
        <v>4</v>
      </c>
      <c r="H27" s="53"/>
      <c r="I27" s="56"/>
      <c r="J27" s="57"/>
      <c r="K27" s="58"/>
      <c r="L27" s="59"/>
      <c r="M27" s="53"/>
      <c r="N27" s="60"/>
      <c r="O27" s="61">
        <f t="shared" si="3"/>
        <v>0</v>
      </c>
      <c r="P27" s="62">
        <v>200030291</v>
      </c>
      <c r="Q27" s="100">
        <f t="shared" si="4"/>
        <v>0</v>
      </c>
      <c r="U27" s="99"/>
    </row>
    <row r="28" spans="1:21" s="62" customFormat="1" ht="26.25" customHeight="1" x14ac:dyDescent="0.2">
      <c r="A28" s="50">
        <f t="shared" si="5"/>
        <v>7</v>
      </c>
      <c r="B28" s="51" t="s">
        <v>51</v>
      </c>
      <c r="C28" s="52" t="s">
        <v>45</v>
      </c>
      <c r="D28" s="53"/>
      <c r="E28" s="53"/>
      <c r="F28" s="53"/>
      <c r="G28" s="55"/>
      <c r="H28" s="53"/>
      <c r="I28" s="56"/>
      <c r="J28" s="57"/>
      <c r="K28" s="58"/>
      <c r="L28" s="59"/>
      <c r="M28" s="53"/>
      <c r="N28" s="60"/>
      <c r="O28" s="61">
        <f t="shared" si="3"/>
        <v>0</v>
      </c>
      <c r="P28" s="62">
        <v>200030293</v>
      </c>
      <c r="Q28" s="100">
        <f t="shared" si="4"/>
        <v>0</v>
      </c>
      <c r="U28" s="99"/>
    </row>
    <row r="29" spans="1:21" s="62" customFormat="1" ht="26.25" customHeight="1" x14ac:dyDescent="0.2">
      <c r="A29" s="50">
        <f t="shared" si="5"/>
        <v>8</v>
      </c>
      <c r="B29" s="51" t="s">
        <v>52</v>
      </c>
      <c r="C29" s="52" t="s">
        <v>45</v>
      </c>
      <c r="D29" s="53"/>
      <c r="E29" s="53"/>
      <c r="F29" s="53"/>
      <c r="G29" s="55"/>
      <c r="H29" s="53"/>
      <c r="I29" s="56"/>
      <c r="J29" s="57"/>
      <c r="K29" s="58"/>
      <c r="L29" s="59"/>
      <c r="M29" s="53"/>
      <c r="N29" s="60"/>
      <c r="O29" s="61">
        <f t="shared" si="3"/>
        <v>0</v>
      </c>
      <c r="P29" s="62">
        <v>200030300</v>
      </c>
      <c r="Q29" s="63">
        <f t="shared" si="4"/>
        <v>0</v>
      </c>
      <c r="U29" s="99"/>
    </row>
    <row r="30" spans="1:21" s="77" customFormat="1" ht="26.25" customHeight="1" x14ac:dyDescent="0.25">
      <c r="A30" s="65"/>
      <c r="B30" s="66" t="s">
        <v>40</v>
      </c>
      <c r="C30" s="66"/>
      <c r="D30" s="68">
        <f>SUM(D22:D29)</f>
        <v>44</v>
      </c>
      <c r="E30" s="68"/>
      <c r="F30" s="68"/>
      <c r="G30" s="69"/>
      <c r="H30" s="68"/>
      <c r="I30" s="70"/>
      <c r="J30" s="71"/>
      <c r="K30" s="72"/>
      <c r="L30" s="73"/>
      <c r="M30" s="74"/>
      <c r="N30" s="75"/>
      <c r="O30" s="76"/>
      <c r="Q30" s="78"/>
    </row>
    <row r="31" spans="1:21" ht="26.25" customHeight="1" x14ac:dyDescent="0.25">
      <c r="A31" s="87" t="s">
        <v>53</v>
      </c>
      <c r="B31" s="88" t="s">
        <v>54</v>
      </c>
      <c r="C31" s="88"/>
      <c r="D31" s="89"/>
      <c r="E31" s="89"/>
      <c r="F31" s="89"/>
      <c r="G31" s="80"/>
      <c r="H31" s="89"/>
      <c r="I31" s="90"/>
      <c r="J31" s="91"/>
      <c r="K31" s="92"/>
      <c r="L31" s="93"/>
      <c r="M31" s="94"/>
      <c r="N31" s="95"/>
      <c r="O31" s="101"/>
      <c r="Q31" s="63">
        <f t="shared" ref="Q31:Q64" si="6">+O31-F31</f>
        <v>0</v>
      </c>
    </row>
    <row r="32" spans="1:21" s="62" customFormat="1" ht="26.25" customHeight="1" x14ac:dyDescent="0.2">
      <c r="A32" s="50">
        <v>1</v>
      </c>
      <c r="B32" s="51" t="s">
        <v>55</v>
      </c>
      <c r="C32" s="52" t="s">
        <v>45</v>
      </c>
      <c r="D32" s="53"/>
      <c r="E32" s="53"/>
      <c r="F32" s="53"/>
      <c r="G32" s="55"/>
      <c r="H32" s="53"/>
      <c r="I32" s="56">
        <v>4474</v>
      </c>
      <c r="J32" s="57"/>
      <c r="K32" s="58"/>
      <c r="L32" s="59"/>
      <c r="M32" s="53"/>
      <c r="N32" s="60"/>
      <c r="O32" s="61">
        <f t="shared" ref="O32:O64" si="7">SUM(K32:N32)</f>
        <v>0</v>
      </c>
      <c r="P32" s="62">
        <v>200032593</v>
      </c>
      <c r="Q32" s="63">
        <f t="shared" si="6"/>
        <v>0</v>
      </c>
    </row>
    <row r="33" spans="1:17" s="62" customFormat="1" ht="26.25" customHeight="1" x14ac:dyDescent="0.2">
      <c r="A33" s="50">
        <f t="shared" ref="A33:A64" si="8">+A32+1</f>
        <v>2</v>
      </c>
      <c r="B33" s="51" t="s">
        <v>56</v>
      </c>
      <c r="C33" s="52" t="s">
        <v>45</v>
      </c>
      <c r="D33" s="53"/>
      <c r="E33" s="53"/>
      <c r="F33" s="53"/>
      <c r="G33" s="55"/>
      <c r="H33" s="53"/>
      <c r="I33" s="56"/>
      <c r="J33" s="57"/>
      <c r="K33" s="58"/>
      <c r="L33" s="59"/>
      <c r="M33" s="53"/>
      <c r="N33" s="60"/>
      <c r="O33" s="61">
        <f t="shared" si="7"/>
        <v>0</v>
      </c>
      <c r="P33" s="62">
        <v>200032575</v>
      </c>
      <c r="Q33" s="63">
        <f t="shared" si="6"/>
        <v>0</v>
      </c>
    </row>
    <row r="34" spans="1:17" s="62" customFormat="1" ht="26.25" customHeight="1" x14ac:dyDescent="0.2">
      <c r="A34" s="50">
        <f t="shared" si="8"/>
        <v>3</v>
      </c>
      <c r="B34" s="51" t="s">
        <v>57</v>
      </c>
      <c r="C34" s="52" t="s">
        <v>45</v>
      </c>
      <c r="D34" s="53"/>
      <c r="E34" s="53"/>
      <c r="F34" s="53"/>
      <c r="G34" s="55"/>
      <c r="H34" s="53"/>
      <c r="I34" s="56"/>
      <c r="J34" s="57"/>
      <c r="K34" s="58"/>
      <c r="L34" s="59"/>
      <c r="M34" s="53"/>
      <c r="N34" s="60"/>
      <c r="O34" s="61">
        <f t="shared" si="7"/>
        <v>0</v>
      </c>
      <c r="P34" s="62">
        <v>200032202</v>
      </c>
      <c r="Q34" s="63">
        <f t="shared" si="6"/>
        <v>0</v>
      </c>
    </row>
    <row r="35" spans="1:17" s="62" customFormat="1" ht="26.25" customHeight="1" x14ac:dyDescent="0.2">
      <c r="A35" s="50">
        <f t="shared" si="8"/>
        <v>4</v>
      </c>
      <c r="B35" s="51" t="s">
        <v>58</v>
      </c>
      <c r="C35" s="52" t="s">
        <v>45</v>
      </c>
      <c r="D35" s="53"/>
      <c r="E35" s="53"/>
      <c r="F35" s="53"/>
      <c r="G35" s="55"/>
      <c r="H35" s="53"/>
      <c r="I35" s="56">
        <v>4474</v>
      </c>
      <c r="J35" s="57"/>
      <c r="K35" s="58"/>
      <c r="L35" s="59"/>
      <c r="M35" s="53"/>
      <c r="N35" s="60"/>
      <c r="O35" s="61">
        <f t="shared" si="7"/>
        <v>0</v>
      </c>
      <c r="P35" s="62">
        <v>200032233</v>
      </c>
      <c r="Q35" s="63">
        <f t="shared" si="6"/>
        <v>0</v>
      </c>
    </row>
    <row r="36" spans="1:17" s="62" customFormat="1" ht="26.25" customHeight="1" x14ac:dyDescent="0.2">
      <c r="A36" s="50">
        <f t="shared" si="8"/>
        <v>5</v>
      </c>
      <c r="B36" s="51" t="s">
        <v>59</v>
      </c>
      <c r="C36" s="52" t="s">
        <v>45</v>
      </c>
      <c r="D36" s="53">
        <v>3</v>
      </c>
      <c r="E36" s="53">
        <v>3</v>
      </c>
      <c r="F36" s="53"/>
      <c r="G36" s="55">
        <v>3</v>
      </c>
      <c r="H36" s="53"/>
      <c r="I36" s="56"/>
      <c r="J36" s="57"/>
      <c r="K36" s="58"/>
      <c r="L36" s="59"/>
      <c r="M36" s="53"/>
      <c r="N36" s="60"/>
      <c r="O36" s="61">
        <f t="shared" si="7"/>
        <v>0</v>
      </c>
      <c r="P36" s="62">
        <v>200032203</v>
      </c>
      <c r="Q36" s="63">
        <f t="shared" si="6"/>
        <v>0</v>
      </c>
    </row>
    <row r="37" spans="1:17" s="62" customFormat="1" ht="26.25" customHeight="1" x14ac:dyDescent="0.2">
      <c r="A37" s="50">
        <f t="shared" si="8"/>
        <v>6</v>
      </c>
      <c r="B37" s="51" t="s">
        <v>60</v>
      </c>
      <c r="C37" s="52" t="s">
        <v>45</v>
      </c>
      <c r="D37" s="53"/>
      <c r="E37" s="53"/>
      <c r="F37" s="53"/>
      <c r="G37" s="55"/>
      <c r="H37" s="53"/>
      <c r="I37" s="56"/>
      <c r="J37" s="57"/>
      <c r="K37" s="58"/>
      <c r="L37" s="59"/>
      <c r="M37" s="53"/>
      <c r="N37" s="60"/>
      <c r="O37" s="61">
        <f t="shared" si="7"/>
        <v>0</v>
      </c>
      <c r="P37" s="62">
        <v>200032204</v>
      </c>
      <c r="Q37" s="63">
        <f t="shared" si="6"/>
        <v>0</v>
      </c>
    </row>
    <row r="38" spans="1:17" s="62" customFormat="1" ht="26.25" customHeight="1" x14ac:dyDescent="0.2">
      <c r="A38" s="50">
        <f t="shared" si="8"/>
        <v>7</v>
      </c>
      <c r="B38" s="51" t="s">
        <v>61</v>
      </c>
      <c r="C38" s="52" t="s">
        <v>45</v>
      </c>
      <c r="D38" s="53"/>
      <c r="E38" s="53"/>
      <c r="F38" s="53"/>
      <c r="G38" s="55"/>
      <c r="H38" s="53"/>
      <c r="I38" s="56">
        <v>4474</v>
      </c>
      <c r="J38" s="57"/>
      <c r="K38" s="58"/>
      <c r="L38" s="59"/>
      <c r="M38" s="53"/>
      <c r="N38" s="60"/>
      <c r="O38" s="61">
        <f t="shared" si="7"/>
        <v>0</v>
      </c>
      <c r="P38" s="62">
        <v>200032234</v>
      </c>
      <c r="Q38" s="63">
        <f t="shared" si="6"/>
        <v>0</v>
      </c>
    </row>
    <row r="39" spans="1:17" s="62" customFormat="1" ht="26.25" customHeight="1" x14ac:dyDescent="0.2">
      <c r="A39" s="50">
        <f t="shared" si="8"/>
        <v>8</v>
      </c>
      <c r="B39" s="51" t="s">
        <v>62</v>
      </c>
      <c r="C39" s="52" t="s">
        <v>45</v>
      </c>
      <c r="D39" s="53"/>
      <c r="E39" s="53"/>
      <c r="F39" s="53"/>
      <c r="G39" s="55"/>
      <c r="H39" s="53"/>
      <c r="I39" s="56"/>
      <c r="J39" s="57"/>
      <c r="K39" s="58"/>
      <c r="L39" s="59"/>
      <c r="M39" s="53"/>
      <c r="N39" s="60"/>
      <c r="O39" s="61">
        <f t="shared" si="7"/>
        <v>0</v>
      </c>
      <c r="P39" s="62">
        <v>200032205</v>
      </c>
      <c r="Q39" s="63">
        <f t="shared" si="6"/>
        <v>0</v>
      </c>
    </row>
    <row r="40" spans="1:17" s="62" customFormat="1" ht="26.25" customHeight="1" x14ac:dyDescent="0.2">
      <c r="A40" s="50">
        <f t="shared" si="8"/>
        <v>9</v>
      </c>
      <c r="B40" s="51" t="s">
        <v>63</v>
      </c>
      <c r="C40" s="52" t="s">
        <v>45</v>
      </c>
      <c r="D40" s="53"/>
      <c r="E40" s="53"/>
      <c r="F40" s="53"/>
      <c r="G40" s="55"/>
      <c r="H40" s="53"/>
      <c r="I40" s="56"/>
      <c r="J40" s="57"/>
      <c r="K40" s="58"/>
      <c r="L40" s="59"/>
      <c r="M40" s="53"/>
      <c r="N40" s="60"/>
      <c r="O40" s="61">
        <f t="shared" si="7"/>
        <v>0</v>
      </c>
      <c r="P40" s="62">
        <v>200032206</v>
      </c>
      <c r="Q40" s="63">
        <f t="shared" si="6"/>
        <v>0</v>
      </c>
    </row>
    <row r="41" spans="1:17" s="62" customFormat="1" ht="26.25" customHeight="1" x14ac:dyDescent="0.2">
      <c r="A41" s="50">
        <f t="shared" si="8"/>
        <v>10</v>
      </c>
      <c r="B41" s="51" t="s">
        <v>64</v>
      </c>
      <c r="C41" s="52" t="s">
        <v>45</v>
      </c>
      <c r="D41" s="53"/>
      <c r="E41" s="53"/>
      <c r="F41" s="53"/>
      <c r="G41" s="55"/>
      <c r="H41" s="53"/>
      <c r="I41" s="56">
        <v>4474</v>
      </c>
      <c r="J41" s="57"/>
      <c r="K41" s="58"/>
      <c r="L41" s="59"/>
      <c r="M41" s="53"/>
      <c r="N41" s="60"/>
      <c r="O41" s="61">
        <f t="shared" si="7"/>
        <v>0</v>
      </c>
      <c r="P41" s="62">
        <v>200032207</v>
      </c>
      <c r="Q41" s="63">
        <f t="shared" si="6"/>
        <v>0</v>
      </c>
    </row>
    <row r="42" spans="1:17" s="62" customFormat="1" ht="26.25" customHeight="1" x14ac:dyDescent="0.2">
      <c r="A42" s="50">
        <f t="shared" si="8"/>
        <v>11</v>
      </c>
      <c r="B42" s="51" t="s">
        <v>65</v>
      </c>
      <c r="C42" s="52" t="s">
        <v>45</v>
      </c>
      <c r="D42" s="53"/>
      <c r="E42" s="53"/>
      <c r="F42" s="53"/>
      <c r="G42" s="55"/>
      <c r="H42" s="53"/>
      <c r="I42" s="56"/>
      <c r="J42" s="57"/>
      <c r="K42" s="58"/>
      <c r="L42" s="59"/>
      <c r="M42" s="53"/>
      <c r="N42" s="60"/>
      <c r="O42" s="61">
        <f t="shared" si="7"/>
        <v>0</v>
      </c>
      <c r="P42" s="62">
        <v>200032235</v>
      </c>
      <c r="Q42" s="63">
        <f t="shared" si="6"/>
        <v>0</v>
      </c>
    </row>
    <row r="43" spans="1:17" s="62" customFormat="1" ht="26.25" customHeight="1" x14ac:dyDescent="0.2">
      <c r="A43" s="50">
        <f t="shared" si="8"/>
        <v>12</v>
      </c>
      <c r="B43" s="51" t="s">
        <v>66</v>
      </c>
      <c r="C43" s="52" t="s">
        <v>45</v>
      </c>
      <c r="D43" s="53"/>
      <c r="E43" s="53"/>
      <c r="F43" s="53"/>
      <c r="G43" s="55"/>
      <c r="H43" s="53"/>
      <c r="I43" s="56"/>
      <c r="J43" s="57"/>
      <c r="K43" s="58"/>
      <c r="L43" s="59"/>
      <c r="M43" s="53"/>
      <c r="N43" s="60"/>
      <c r="O43" s="61">
        <f t="shared" si="7"/>
        <v>0</v>
      </c>
      <c r="P43" s="62">
        <v>200032208</v>
      </c>
      <c r="Q43" s="63">
        <f t="shared" si="6"/>
        <v>0</v>
      </c>
    </row>
    <row r="44" spans="1:17" s="62" customFormat="1" ht="26.25" customHeight="1" x14ac:dyDescent="0.2">
      <c r="A44" s="50">
        <f t="shared" si="8"/>
        <v>13</v>
      </c>
      <c r="B44" s="51" t="s">
        <v>67</v>
      </c>
      <c r="C44" s="52" t="s">
        <v>45</v>
      </c>
      <c r="D44" s="53"/>
      <c r="E44" s="53"/>
      <c r="F44" s="53"/>
      <c r="G44" s="55"/>
      <c r="H44" s="53"/>
      <c r="I44" s="56">
        <v>4474</v>
      </c>
      <c r="J44" s="57"/>
      <c r="K44" s="58"/>
      <c r="L44" s="59"/>
      <c r="M44" s="53"/>
      <c r="N44" s="60"/>
      <c r="O44" s="61">
        <f t="shared" si="7"/>
        <v>0</v>
      </c>
      <c r="P44" s="62">
        <v>200032209</v>
      </c>
      <c r="Q44" s="63">
        <f t="shared" si="6"/>
        <v>0</v>
      </c>
    </row>
    <row r="45" spans="1:17" s="62" customFormat="1" ht="26.25" customHeight="1" x14ac:dyDescent="0.2">
      <c r="A45" s="50">
        <f t="shared" si="8"/>
        <v>14</v>
      </c>
      <c r="B45" s="51" t="s">
        <v>68</v>
      </c>
      <c r="C45" s="52" t="s">
        <v>45</v>
      </c>
      <c r="D45" s="53"/>
      <c r="E45" s="53"/>
      <c r="F45" s="53"/>
      <c r="G45" s="55"/>
      <c r="H45" s="53"/>
      <c r="I45" s="56"/>
      <c r="J45" s="57"/>
      <c r="K45" s="58"/>
      <c r="L45" s="59"/>
      <c r="M45" s="53"/>
      <c r="N45" s="60"/>
      <c r="O45" s="61">
        <f t="shared" si="7"/>
        <v>0</v>
      </c>
      <c r="P45" s="62">
        <v>200032210</v>
      </c>
      <c r="Q45" s="63">
        <f t="shared" si="6"/>
        <v>0</v>
      </c>
    </row>
    <row r="46" spans="1:17" s="62" customFormat="1" ht="26.25" customHeight="1" x14ac:dyDescent="0.2">
      <c r="A46" s="50">
        <f t="shared" si="8"/>
        <v>15</v>
      </c>
      <c r="B46" s="51" t="s">
        <v>69</v>
      </c>
      <c r="C46" s="52" t="s">
        <v>45</v>
      </c>
      <c r="D46" s="53"/>
      <c r="E46" s="53"/>
      <c r="F46" s="53"/>
      <c r="G46" s="55"/>
      <c r="H46" s="53"/>
      <c r="I46" s="56"/>
      <c r="J46" s="57"/>
      <c r="K46" s="58"/>
      <c r="L46" s="59"/>
      <c r="M46" s="53"/>
      <c r="N46" s="60"/>
      <c r="O46" s="61">
        <f t="shared" si="7"/>
        <v>0</v>
      </c>
      <c r="P46" s="62">
        <v>200032211</v>
      </c>
      <c r="Q46" s="63">
        <f t="shared" si="6"/>
        <v>0</v>
      </c>
    </row>
    <row r="47" spans="1:17" s="62" customFormat="1" ht="26.25" customHeight="1" x14ac:dyDescent="0.2">
      <c r="A47" s="50">
        <f t="shared" si="8"/>
        <v>16</v>
      </c>
      <c r="B47" s="51" t="s">
        <v>70</v>
      </c>
      <c r="C47" s="52" t="s">
        <v>45</v>
      </c>
      <c r="D47" s="53"/>
      <c r="E47" s="53"/>
      <c r="F47" s="53"/>
      <c r="G47" s="55"/>
      <c r="H47" s="53"/>
      <c r="I47" s="56">
        <v>4474</v>
      </c>
      <c r="J47" s="57"/>
      <c r="K47" s="58"/>
      <c r="L47" s="59"/>
      <c r="M47" s="53"/>
      <c r="N47" s="60"/>
      <c r="O47" s="61">
        <f t="shared" si="7"/>
        <v>0</v>
      </c>
      <c r="P47" s="62">
        <v>200032236</v>
      </c>
      <c r="Q47" s="63">
        <f t="shared" si="6"/>
        <v>0</v>
      </c>
    </row>
    <row r="48" spans="1:17" s="62" customFormat="1" ht="26.25" customHeight="1" x14ac:dyDescent="0.2">
      <c r="A48" s="50">
        <f t="shared" si="8"/>
        <v>17</v>
      </c>
      <c r="B48" s="51" t="s">
        <v>71</v>
      </c>
      <c r="C48" s="52" t="s">
        <v>45</v>
      </c>
      <c r="D48" s="53"/>
      <c r="E48" s="53"/>
      <c r="F48" s="53"/>
      <c r="G48" s="55"/>
      <c r="H48" s="53"/>
      <c r="I48" s="56"/>
      <c r="J48" s="57"/>
      <c r="K48" s="58"/>
      <c r="L48" s="59"/>
      <c r="M48" s="53"/>
      <c r="N48" s="60"/>
      <c r="O48" s="61">
        <f t="shared" si="7"/>
        <v>0</v>
      </c>
      <c r="P48" s="62">
        <v>200032213</v>
      </c>
      <c r="Q48" s="100">
        <f t="shared" si="6"/>
        <v>0</v>
      </c>
    </row>
    <row r="49" spans="1:17" s="62" customFormat="1" ht="26.25" customHeight="1" x14ac:dyDescent="0.2">
      <c r="A49" s="50">
        <f t="shared" si="8"/>
        <v>18</v>
      </c>
      <c r="B49" s="51" t="s">
        <v>72</v>
      </c>
      <c r="C49" s="52" t="s">
        <v>45</v>
      </c>
      <c r="D49" s="53"/>
      <c r="E49" s="53"/>
      <c r="F49" s="53"/>
      <c r="G49" s="55"/>
      <c r="H49" s="53"/>
      <c r="I49" s="56"/>
      <c r="J49" s="57"/>
      <c r="K49" s="58"/>
      <c r="L49" s="59"/>
      <c r="M49" s="53"/>
      <c r="N49" s="60"/>
      <c r="O49" s="61">
        <f t="shared" si="7"/>
        <v>0</v>
      </c>
      <c r="P49" s="62">
        <v>200032214</v>
      </c>
      <c r="Q49" s="63">
        <f t="shared" si="6"/>
        <v>0</v>
      </c>
    </row>
    <row r="50" spans="1:17" s="62" customFormat="1" ht="26.25" customHeight="1" x14ac:dyDescent="0.2">
      <c r="A50" s="50">
        <f t="shared" si="8"/>
        <v>19</v>
      </c>
      <c r="B50" s="51" t="s">
        <v>73</v>
      </c>
      <c r="C50" s="52" t="s">
        <v>45</v>
      </c>
      <c r="D50" s="53"/>
      <c r="E50" s="53"/>
      <c r="F50" s="53"/>
      <c r="G50" s="55"/>
      <c r="H50" s="53"/>
      <c r="I50" s="56">
        <v>4474</v>
      </c>
      <c r="J50" s="57"/>
      <c r="K50" s="58"/>
      <c r="L50" s="59"/>
      <c r="M50" s="53"/>
      <c r="N50" s="60"/>
      <c r="O50" s="61">
        <f t="shared" si="7"/>
        <v>0</v>
      </c>
      <c r="P50" s="62">
        <v>200032215</v>
      </c>
      <c r="Q50" s="63">
        <f t="shared" si="6"/>
        <v>0</v>
      </c>
    </row>
    <row r="51" spans="1:17" s="62" customFormat="1" ht="26.25" customHeight="1" x14ac:dyDescent="0.2">
      <c r="A51" s="50">
        <f t="shared" si="8"/>
        <v>20</v>
      </c>
      <c r="B51" s="51" t="s">
        <v>74</v>
      </c>
      <c r="C51" s="52" t="s">
        <v>45</v>
      </c>
      <c r="D51" s="53"/>
      <c r="E51" s="53"/>
      <c r="F51" s="53"/>
      <c r="G51" s="55"/>
      <c r="H51" s="53"/>
      <c r="I51" s="56"/>
      <c r="J51" s="57"/>
      <c r="K51" s="58"/>
      <c r="L51" s="59"/>
      <c r="M51" s="53"/>
      <c r="N51" s="60"/>
      <c r="O51" s="61">
        <f t="shared" si="7"/>
        <v>0</v>
      </c>
      <c r="P51" s="62">
        <v>200032216</v>
      </c>
      <c r="Q51" s="63">
        <f t="shared" si="6"/>
        <v>0</v>
      </c>
    </row>
    <row r="52" spans="1:17" s="62" customFormat="1" ht="26.25" customHeight="1" x14ac:dyDescent="0.2">
      <c r="A52" s="50">
        <f t="shared" si="8"/>
        <v>21</v>
      </c>
      <c r="B52" s="51" t="s">
        <v>75</v>
      </c>
      <c r="C52" s="52" t="s">
        <v>45</v>
      </c>
      <c r="D52" s="53"/>
      <c r="E52" s="53"/>
      <c r="F52" s="53"/>
      <c r="G52" s="55"/>
      <c r="H52" s="53"/>
      <c r="I52" s="56"/>
      <c r="J52" s="57"/>
      <c r="K52" s="58"/>
      <c r="L52" s="59"/>
      <c r="M52" s="53"/>
      <c r="N52" s="60"/>
      <c r="O52" s="61">
        <f t="shared" si="7"/>
        <v>0</v>
      </c>
      <c r="P52" s="62">
        <v>200030290</v>
      </c>
      <c r="Q52" s="63">
        <f t="shared" si="6"/>
        <v>0</v>
      </c>
    </row>
    <row r="53" spans="1:17" s="62" customFormat="1" ht="26.25" customHeight="1" x14ac:dyDescent="0.2">
      <c r="A53" s="50">
        <f t="shared" si="8"/>
        <v>22</v>
      </c>
      <c r="B53" s="51" t="s">
        <v>76</v>
      </c>
      <c r="C53" s="52" t="s">
        <v>45</v>
      </c>
      <c r="D53" s="53"/>
      <c r="E53" s="53"/>
      <c r="F53" s="53"/>
      <c r="G53" s="55"/>
      <c r="H53" s="53"/>
      <c r="I53" s="56">
        <v>4474</v>
      </c>
      <c r="J53" s="57"/>
      <c r="K53" s="58"/>
      <c r="L53" s="59"/>
      <c r="M53" s="53"/>
      <c r="N53" s="60"/>
      <c r="O53" s="61">
        <f t="shared" si="7"/>
        <v>0</v>
      </c>
      <c r="P53" s="62">
        <v>200032237</v>
      </c>
      <c r="Q53" s="63">
        <f t="shared" si="6"/>
        <v>0</v>
      </c>
    </row>
    <row r="54" spans="1:17" s="62" customFormat="1" ht="26.25" customHeight="1" x14ac:dyDescent="0.2">
      <c r="A54" s="50">
        <f t="shared" si="8"/>
        <v>23</v>
      </c>
      <c r="B54" s="51" t="s">
        <v>77</v>
      </c>
      <c r="C54" s="52" t="s">
        <v>45</v>
      </c>
      <c r="D54" s="53"/>
      <c r="E54" s="53"/>
      <c r="F54" s="53"/>
      <c r="G54" s="55"/>
      <c r="H54" s="53"/>
      <c r="I54" s="56"/>
      <c r="J54" s="57"/>
      <c r="K54" s="58"/>
      <c r="L54" s="59"/>
      <c r="M54" s="53"/>
      <c r="N54" s="60"/>
      <c r="O54" s="61">
        <f t="shared" si="7"/>
        <v>0</v>
      </c>
      <c r="P54" s="62">
        <v>200032217</v>
      </c>
      <c r="Q54" s="63">
        <f t="shared" si="6"/>
        <v>0</v>
      </c>
    </row>
    <row r="55" spans="1:17" s="62" customFormat="1" ht="26.25" customHeight="1" x14ac:dyDescent="0.2">
      <c r="A55" s="50">
        <f t="shared" si="8"/>
        <v>24</v>
      </c>
      <c r="B55" s="51" t="s">
        <v>78</v>
      </c>
      <c r="C55" s="52" t="s">
        <v>45</v>
      </c>
      <c r="D55" s="53"/>
      <c r="E55" s="53"/>
      <c r="F55" s="53"/>
      <c r="G55" s="55"/>
      <c r="H55" s="53"/>
      <c r="I55" s="56"/>
      <c r="J55" s="57"/>
      <c r="K55" s="58"/>
      <c r="L55" s="59"/>
      <c r="M55" s="53"/>
      <c r="N55" s="60"/>
      <c r="O55" s="61">
        <f t="shared" si="7"/>
        <v>0</v>
      </c>
      <c r="P55" s="62">
        <v>200032218</v>
      </c>
      <c r="Q55" s="63">
        <f t="shared" si="6"/>
        <v>0</v>
      </c>
    </row>
    <row r="56" spans="1:17" s="62" customFormat="1" ht="26.25" customHeight="1" x14ac:dyDescent="0.2">
      <c r="A56" s="50">
        <f t="shared" si="8"/>
        <v>25</v>
      </c>
      <c r="B56" s="51" t="s">
        <v>79</v>
      </c>
      <c r="C56" s="52" t="s">
        <v>45</v>
      </c>
      <c r="D56" s="53"/>
      <c r="E56" s="53"/>
      <c r="F56" s="53"/>
      <c r="G56" s="55"/>
      <c r="H56" s="53"/>
      <c r="I56" s="56">
        <v>4474</v>
      </c>
      <c r="J56" s="57"/>
      <c r="K56" s="58"/>
      <c r="L56" s="59"/>
      <c r="M56" s="53"/>
      <c r="N56" s="60"/>
      <c r="O56" s="61">
        <f t="shared" si="7"/>
        <v>0</v>
      </c>
      <c r="P56" s="62">
        <v>200032219</v>
      </c>
      <c r="Q56" s="63">
        <f t="shared" si="6"/>
        <v>0</v>
      </c>
    </row>
    <row r="57" spans="1:17" s="62" customFormat="1" ht="26.25" customHeight="1" x14ac:dyDescent="0.2">
      <c r="A57" s="50">
        <f t="shared" si="8"/>
        <v>26</v>
      </c>
      <c r="B57" s="51" t="s">
        <v>80</v>
      </c>
      <c r="C57" s="52" t="s">
        <v>45</v>
      </c>
      <c r="D57" s="53"/>
      <c r="E57" s="53"/>
      <c r="F57" s="53"/>
      <c r="G57" s="55"/>
      <c r="H57" s="53"/>
      <c r="I57" s="56"/>
      <c r="J57" s="57"/>
      <c r="K57" s="58"/>
      <c r="L57" s="59"/>
      <c r="M57" s="53"/>
      <c r="N57" s="60"/>
      <c r="O57" s="61">
        <f t="shared" si="7"/>
        <v>0</v>
      </c>
      <c r="P57" s="62">
        <v>200030292</v>
      </c>
      <c r="Q57" s="63">
        <f t="shared" si="6"/>
        <v>0</v>
      </c>
    </row>
    <row r="58" spans="1:17" s="62" customFormat="1" ht="26.25" customHeight="1" x14ac:dyDescent="0.2">
      <c r="A58" s="50">
        <f t="shared" si="8"/>
        <v>27</v>
      </c>
      <c r="B58" s="51" t="s">
        <v>81</v>
      </c>
      <c r="C58" s="52" t="s">
        <v>45</v>
      </c>
      <c r="D58" s="53"/>
      <c r="E58" s="53"/>
      <c r="F58" s="53"/>
      <c r="G58" s="55"/>
      <c r="H58" s="53"/>
      <c r="I58" s="56"/>
      <c r="J58" s="57"/>
      <c r="K58" s="58"/>
      <c r="L58" s="59"/>
      <c r="M58" s="53"/>
      <c r="N58" s="60"/>
      <c r="O58" s="61">
        <f t="shared" si="7"/>
        <v>0</v>
      </c>
      <c r="P58" s="62">
        <v>200032220</v>
      </c>
      <c r="Q58" s="63">
        <f t="shared" si="6"/>
        <v>0</v>
      </c>
    </row>
    <row r="59" spans="1:17" s="62" customFormat="1" ht="26.25" customHeight="1" x14ac:dyDescent="0.2">
      <c r="A59" s="50">
        <f t="shared" si="8"/>
        <v>28</v>
      </c>
      <c r="B59" s="51" t="s">
        <v>82</v>
      </c>
      <c r="C59" s="52" t="s">
        <v>45</v>
      </c>
      <c r="D59" s="53"/>
      <c r="E59" s="53"/>
      <c r="F59" s="53"/>
      <c r="G59" s="55"/>
      <c r="H59" s="53"/>
      <c r="I59" s="56">
        <v>4474</v>
      </c>
      <c r="J59" s="57"/>
      <c r="K59" s="58"/>
      <c r="L59" s="59"/>
      <c r="M59" s="53"/>
      <c r="N59" s="60"/>
      <c r="O59" s="61">
        <f t="shared" si="7"/>
        <v>0</v>
      </c>
      <c r="P59" s="62">
        <v>200032222</v>
      </c>
      <c r="Q59" s="63">
        <f t="shared" si="6"/>
        <v>0</v>
      </c>
    </row>
    <row r="60" spans="1:17" s="62" customFormat="1" ht="26.25" customHeight="1" x14ac:dyDescent="0.2">
      <c r="A60" s="50">
        <f t="shared" si="8"/>
        <v>29</v>
      </c>
      <c r="B60" s="51" t="s">
        <v>83</v>
      </c>
      <c r="C60" s="52" t="s">
        <v>45</v>
      </c>
      <c r="D60" s="53"/>
      <c r="E60" s="53"/>
      <c r="F60" s="53"/>
      <c r="G60" s="55"/>
      <c r="H60" s="53"/>
      <c r="I60" s="56"/>
      <c r="J60" s="57"/>
      <c r="K60" s="58"/>
      <c r="L60" s="59"/>
      <c r="M60" s="53"/>
      <c r="N60" s="60"/>
      <c r="O60" s="61">
        <f t="shared" si="7"/>
        <v>0</v>
      </c>
      <c r="P60" s="62">
        <v>200030297</v>
      </c>
      <c r="Q60" s="63">
        <f t="shared" si="6"/>
        <v>0</v>
      </c>
    </row>
    <row r="61" spans="1:17" s="62" customFormat="1" ht="26.25" customHeight="1" x14ac:dyDescent="0.2">
      <c r="A61" s="50">
        <f t="shared" si="8"/>
        <v>30</v>
      </c>
      <c r="B61" s="51" t="s">
        <v>84</v>
      </c>
      <c r="C61" s="52" t="s">
        <v>45</v>
      </c>
      <c r="D61" s="53"/>
      <c r="E61" s="53"/>
      <c r="F61" s="53"/>
      <c r="G61" s="55"/>
      <c r="H61" s="53"/>
      <c r="I61" s="56"/>
      <c r="J61" s="57"/>
      <c r="K61" s="58"/>
      <c r="L61" s="59"/>
      <c r="M61" s="53"/>
      <c r="N61" s="60"/>
      <c r="O61" s="61">
        <f t="shared" si="7"/>
        <v>0</v>
      </c>
      <c r="P61" s="62">
        <v>200030298</v>
      </c>
      <c r="Q61" s="63">
        <f t="shared" si="6"/>
        <v>0</v>
      </c>
    </row>
    <row r="62" spans="1:17" s="62" customFormat="1" ht="26.25" customHeight="1" x14ac:dyDescent="0.2">
      <c r="A62" s="50">
        <f t="shared" si="8"/>
        <v>31</v>
      </c>
      <c r="B62" s="51" t="s">
        <v>85</v>
      </c>
      <c r="C62" s="52" t="s">
        <v>45</v>
      </c>
      <c r="D62" s="53"/>
      <c r="E62" s="53"/>
      <c r="F62" s="53"/>
      <c r="G62" s="55"/>
      <c r="H62" s="53"/>
      <c r="I62" s="56"/>
      <c r="J62" s="57"/>
      <c r="K62" s="58"/>
      <c r="L62" s="59"/>
      <c r="M62" s="53"/>
      <c r="N62" s="60"/>
      <c r="O62" s="61">
        <f t="shared" si="7"/>
        <v>0</v>
      </c>
      <c r="P62" s="62">
        <v>200032223</v>
      </c>
      <c r="Q62" s="63">
        <f t="shared" si="6"/>
        <v>0</v>
      </c>
    </row>
    <row r="63" spans="1:17" s="62" customFormat="1" ht="26.25" customHeight="1" x14ac:dyDescent="0.2">
      <c r="A63" s="50">
        <f t="shared" si="8"/>
        <v>32</v>
      </c>
      <c r="B63" s="51" t="s">
        <v>86</v>
      </c>
      <c r="C63" s="52" t="s">
        <v>45</v>
      </c>
      <c r="D63" s="53"/>
      <c r="E63" s="53"/>
      <c r="F63" s="53"/>
      <c r="G63" s="55"/>
      <c r="H63" s="53"/>
      <c r="I63" s="56"/>
      <c r="J63" s="57"/>
      <c r="K63" s="58"/>
      <c r="L63" s="59"/>
      <c r="M63" s="53"/>
      <c r="N63" s="60"/>
      <c r="O63" s="61">
        <f t="shared" si="7"/>
        <v>0</v>
      </c>
      <c r="P63" s="62">
        <v>200032225</v>
      </c>
      <c r="Q63" s="63">
        <f t="shared" si="6"/>
        <v>0</v>
      </c>
    </row>
    <row r="64" spans="1:17" s="62" customFormat="1" ht="26.25" customHeight="1" x14ac:dyDescent="0.2">
      <c r="A64" s="50">
        <f t="shared" si="8"/>
        <v>33</v>
      </c>
      <c r="B64" s="51" t="s">
        <v>87</v>
      </c>
      <c r="C64" s="52" t="s">
        <v>45</v>
      </c>
      <c r="D64" s="53"/>
      <c r="E64" s="53"/>
      <c r="F64" s="53"/>
      <c r="G64" s="55"/>
      <c r="H64" s="53"/>
      <c r="I64" s="56"/>
      <c r="J64" s="57"/>
      <c r="K64" s="58"/>
      <c r="L64" s="59"/>
      <c r="M64" s="53"/>
      <c r="N64" s="60"/>
      <c r="O64" s="61">
        <f t="shared" si="7"/>
        <v>0</v>
      </c>
      <c r="P64" s="62">
        <v>200032228</v>
      </c>
      <c r="Q64" s="63">
        <f t="shared" si="6"/>
        <v>0</v>
      </c>
    </row>
    <row r="65" spans="1:17" s="77" customFormat="1" ht="26.25" customHeight="1" x14ac:dyDescent="0.25">
      <c r="A65" s="65"/>
      <c r="B65" s="66" t="s">
        <v>40</v>
      </c>
      <c r="C65" s="66"/>
      <c r="D65" s="68">
        <f>SUM(D32:D64)</f>
        <v>3</v>
      </c>
      <c r="E65" s="68"/>
      <c r="F65" s="68"/>
      <c r="G65" s="69"/>
      <c r="H65" s="68"/>
      <c r="I65" s="70"/>
      <c r="J65" s="71"/>
      <c r="K65" s="72"/>
      <c r="L65" s="73"/>
      <c r="M65" s="74"/>
      <c r="N65" s="75"/>
      <c r="O65" s="76"/>
      <c r="Q65" s="78"/>
    </row>
    <row r="66" spans="1:17" ht="26.25" customHeight="1" x14ac:dyDescent="0.25">
      <c r="A66" s="87" t="s">
        <v>88</v>
      </c>
      <c r="B66" s="88" t="s">
        <v>89</v>
      </c>
      <c r="C66" s="88"/>
      <c r="D66" s="89"/>
      <c r="E66" s="89"/>
      <c r="F66" s="89"/>
      <c r="G66" s="80"/>
      <c r="H66" s="89"/>
      <c r="I66" s="90"/>
      <c r="J66" s="91"/>
      <c r="K66" s="92"/>
      <c r="L66" s="93"/>
      <c r="M66" s="94"/>
      <c r="N66" s="95"/>
      <c r="O66" s="101"/>
      <c r="P66" s="62"/>
      <c r="Q66" s="63">
        <f t="shared" ref="Q66:Q74" si="9">+O66-F66</f>
        <v>0</v>
      </c>
    </row>
    <row r="67" spans="1:17" s="62" customFormat="1" ht="26.25" customHeight="1" x14ac:dyDescent="0.2">
      <c r="A67" s="50">
        <v>1</v>
      </c>
      <c r="B67" s="51" t="s">
        <v>90</v>
      </c>
      <c r="C67" s="52" t="s">
        <v>45</v>
      </c>
      <c r="D67" s="53"/>
      <c r="E67" s="53"/>
      <c r="F67" s="53"/>
      <c r="G67" s="55"/>
      <c r="H67" s="53"/>
      <c r="I67" s="56">
        <v>4474</v>
      </c>
      <c r="J67" s="57"/>
      <c r="K67" s="58"/>
      <c r="L67" s="59"/>
      <c r="M67" s="53"/>
      <c r="N67" s="60"/>
      <c r="O67" s="61">
        <f t="shared" ref="O67:O74" si="10">SUM(K67:N67)</f>
        <v>0</v>
      </c>
      <c r="P67" s="62">
        <v>200030301</v>
      </c>
      <c r="Q67" s="63">
        <f t="shared" si="9"/>
        <v>0</v>
      </c>
    </row>
    <row r="68" spans="1:17" s="62" customFormat="1" ht="26.25" customHeight="1" x14ac:dyDescent="0.2">
      <c r="A68" s="50">
        <f t="shared" ref="A68:A74" si="11">+A67+1</f>
        <v>2</v>
      </c>
      <c r="B68" s="51" t="s">
        <v>91</v>
      </c>
      <c r="C68" s="52" t="s">
        <v>45</v>
      </c>
      <c r="D68" s="53"/>
      <c r="E68" s="53"/>
      <c r="F68" s="53"/>
      <c r="G68" s="55"/>
      <c r="H68" s="53"/>
      <c r="I68" s="56"/>
      <c r="J68" s="57"/>
      <c r="K68" s="58"/>
      <c r="L68" s="59"/>
      <c r="M68" s="53"/>
      <c r="N68" s="60"/>
      <c r="O68" s="61">
        <f t="shared" si="10"/>
        <v>0</v>
      </c>
      <c r="P68" s="62">
        <v>200030302</v>
      </c>
      <c r="Q68" s="63">
        <f t="shared" si="9"/>
        <v>0</v>
      </c>
    </row>
    <row r="69" spans="1:17" s="62" customFormat="1" ht="26.25" customHeight="1" x14ac:dyDescent="0.2">
      <c r="A69" s="50">
        <f t="shared" si="11"/>
        <v>3</v>
      </c>
      <c r="B69" s="51" t="s">
        <v>92</v>
      </c>
      <c r="C69" s="52" t="s">
        <v>45</v>
      </c>
      <c r="D69" s="53"/>
      <c r="E69" s="53"/>
      <c r="F69" s="53"/>
      <c r="G69" s="55"/>
      <c r="H69" s="53"/>
      <c r="I69" s="56">
        <v>4474</v>
      </c>
      <c r="J69" s="57"/>
      <c r="K69" s="58"/>
      <c r="L69" s="59"/>
      <c r="M69" s="53"/>
      <c r="N69" s="60"/>
      <c r="O69" s="61">
        <f t="shared" si="10"/>
        <v>0</v>
      </c>
      <c r="P69" s="62">
        <v>200030303</v>
      </c>
      <c r="Q69" s="63">
        <f t="shared" si="9"/>
        <v>0</v>
      </c>
    </row>
    <row r="70" spans="1:17" s="62" customFormat="1" ht="26.25" customHeight="1" x14ac:dyDescent="0.2">
      <c r="A70" s="50">
        <f t="shared" si="11"/>
        <v>4</v>
      </c>
      <c r="B70" s="51" t="s">
        <v>93</v>
      </c>
      <c r="C70" s="52" t="s">
        <v>45</v>
      </c>
      <c r="D70" s="53"/>
      <c r="E70" s="53"/>
      <c r="F70" s="53"/>
      <c r="G70" s="55"/>
      <c r="H70" s="53"/>
      <c r="I70" s="56"/>
      <c r="J70" s="57"/>
      <c r="K70" s="58"/>
      <c r="L70" s="59"/>
      <c r="M70" s="53"/>
      <c r="N70" s="60"/>
      <c r="O70" s="61">
        <f t="shared" si="10"/>
        <v>0</v>
      </c>
      <c r="P70" s="62">
        <v>200030304</v>
      </c>
      <c r="Q70" s="63">
        <f t="shared" si="9"/>
        <v>0</v>
      </c>
    </row>
    <row r="71" spans="1:17" s="62" customFormat="1" ht="26.25" customHeight="1" x14ac:dyDescent="0.2">
      <c r="A71" s="50">
        <f t="shared" si="11"/>
        <v>5</v>
      </c>
      <c r="B71" s="51" t="s">
        <v>94</v>
      </c>
      <c r="C71" s="52" t="s">
        <v>45</v>
      </c>
      <c r="D71" s="53"/>
      <c r="E71" s="53"/>
      <c r="F71" s="53"/>
      <c r="G71" s="55"/>
      <c r="H71" s="53"/>
      <c r="I71" s="56">
        <v>4474</v>
      </c>
      <c r="J71" s="57"/>
      <c r="K71" s="58"/>
      <c r="L71" s="59"/>
      <c r="M71" s="53"/>
      <c r="N71" s="60"/>
      <c r="O71" s="61">
        <f t="shared" si="10"/>
        <v>0</v>
      </c>
      <c r="P71" s="62">
        <v>200032584</v>
      </c>
      <c r="Q71" s="63">
        <f t="shared" si="9"/>
        <v>0</v>
      </c>
    </row>
    <row r="72" spans="1:17" s="62" customFormat="1" ht="26.25" customHeight="1" x14ac:dyDescent="0.2">
      <c r="A72" s="50">
        <f t="shared" si="11"/>
        <v>6</v>
      </c>
      <c r="B72" s="51" t="s">
        <v>95</v>
      </c>
      <c r="C72" s="52" t="s">
        <v>45</v>
      </c>
      <c r="D72" s="53"/>
      <c r="E72" s="53"/>
      <c r="F72" s="53"/>
      <c r="G72" s="55"/>
      <c r="H72" s="53"/>
      <c r="I72" s="56"/>
      <c r="J72" s="57"/>
      <c r="K72" s="58"/>
      <c r="L72" s="59"/>
      <c r="M72" s="53"/>
      <c r="N72" s="60"/>
      <c r="O72" s="61">
        <f t="shared" si="10"/>
        <v>0</v>
      </c>
      <c r="P72" s="62">
        <v>200030305</v>
      </c>
      <c r="Q72" s="63">
        <f t="shared" si="9"/>
        <v>0</v>
      </c>
    </row>
    <row r="73" spans="1:17" s="62" customFormat="1" ht="26.25" customHeight="1" x14ac:dyDescent="0.2">
      <c r="A73" s="50">
        <f t="shared" si="11"/>
        <v>7</v>
      </c>
      <c r="B73" s="51" t="s">
        <v>96</v>
      </c>
      <c r="C73" s="52" t="s">
        <v>45</v>
      </c>
      <c r="D73" s="53"/>
      <c r="E73" s="53"/>
      <c r="F73" s="53"/>
      <c r="G73" s="55"/>
      <c r="H73" s="53"/>
      <c r="I73" s="56">
        <v>4474</v>
      </c>
      <c r="J73" s="57"/>
      <c r="K73" s="58"/>
      <c r="L73" s="59"/>
      <c r="M73" s="53"/>
      <c r="N73" s="60"/>
      <c r="O73" s="61">
        <f t="shared" si="10"/>
        <v>0</v>
      </c>
      <c r="P73" s="62">
        <v>200030306</v>
      </c>
      <c r="Q73" s="63">
        <f t="shared" si="9"/>
        <v>0</v>
      </c>
    </row>
    <row r="74" spans="1:17" s="62" customFormat="1" ht="26.25" customHeight="1" x14ac:dyDescent="0.2">
      <c r="A74" s="50">
        <f t="shared" si="11"/>
        <v>8</v>
      </c>
      <c r="B74" s="51" t="s">
        <v>97</v>
      </c>
      <c r="C74" s="52" t="s">
        <v>45</v>
      </c>
      <c r="D74" s="53"/>
      <c r="E74" s="53"/>
      <c r="F74" s="53"/>
      <c r="G74" s="55"/>
      <c r="H74" s="53"/>
      <c r="I74" s="56"/>
      <c r="J74" s="57"/>
      <c r="K74" s="58"/>
      <c r="L74" s="59"/>
      <c r="M74" s="53"/>
      <c r="N74" s="60"/>
      <c r="O74" s="61">
        <f t="shared" si="10"/>
        <v>0</v>
      </c>
      <c r="P74" s="62">
        <v>200030308</v>
      </c>
      <c r="Q74" s="63">
        <f t="shared" si="9"/>
        <v>0</v>
      </c>
    </row>
    <row r="75" spans="1:17" s="77" customFormat="1" ht="26.25" customHeight="1" x14ac:dyDescent="0.25">
      <c r="A75" s="65"/>
      <c r="B75" s="66" t="s">
        <v>98</v>
      </c>
      <c r="C75" s="66"/>
      <c r="D75" s="68"/>
      <c r="E75" s="68"/>
      <c r="F75" s="68"/>
      <c r="G75" s="69"/>
      <c r="H75" s="68"/>
      <c r="I75" s="70"/>
      <c r="J75" s="71"/>
      <c r="K75" s="72"/>
      <c r="L75" s="73"/>
      <c r="M75" s="74"/>
      <c r="N75" s="75"/>
      <c r="O75" s="76"/>
      <c r="Q75" s="78"/>
    </row>
    <row r="76" spans="1:17" ht="26.25" customHeight="1" x14ac:dyDescent="0.25">
      <c r="A76" s="87" t="s">
        <v>99</v>
      </c>
      <c r="B76" s="88" t="s">
        <v>100</v>
      </c>
      <c r="C76" s="88"/>
      <c r="D76" s="89"/>
      <c r="E76" s="89"/>
      <c r="F76" s="89"/>
      <c r="G76" s="80"/>
      <c r="H76" s="89"/>
      <c r="I76" s="90"/>
      <c r="J76" s="91"/>
      <c r="K76" s="92"/>
      <c r="L76" s="93"/>
      <c r="M76" s="94"/>
      <c r="N76" s="95"/>
      <c r="O76" s="101"/>
      <c r="Q76" s="49"/>
    </row>
    <row r="77" spans="1:17" s="62" customFormat="1" ht="26.25" customHeight="1" x14ac:dyDescent="0.2">
      <c r="A77" s="50">
        <v>1</v>
      </c>
      <c r="B77" s="51" t="s">
        <v>101</v>
      </c>
      <c r="C77" s="52" t="s">
        <v>45</v>
      </c>
      <c r="D77" s="53"/>
      <c r="E77" s="53">
        <v>4</v>
      </c>
      <c r="F77" s="53"/>
      <c r="G77" s="55">
        <v>4</v>
      </c>
      <c r="H77" s="53"/>
      <c r="I77" s="56">
        <v>4474</v>
      </c>
      <c r="J77" s="57"/>
      <c r="K77" s="58"/>
      <c r="L77" s="59"/>
      <c r="M77" s="53"/>
      <c r="N77" s="60"/>
      <c r="O77" s="61">
        <f t="shared" ref="O77:O104" si="12">SUM(K77:N77)</f>
        <v>0</v>
      </c>
      <c r="P77" s="62">
        <v>200030309</v>
      </c>
      <c r="Q77" s="63">
        <f t="shared" ref="Q77:Q104" si="13">+O77-F77</f>
        <v>0</v>
      </c>
    </row>
    <row r="78" spans="1:17" s="62" customFormat="1" ht="26.25" customHeight="1" x14ac:dyDescent="0.2">
      <c r="A78" s="50">
        <f t="shared" ref="A78:A104" si="14">+A77+1</f>
        <v>2</v>
      </c>
      <c r="B78" s="51" t="s">
        <v>102</v>
      </c>
      <c r="C78" s="52" t="s">
        <v>45</v>
      </c>
      <c r="D78" s="53"/>
      <c r="E78" s="53">
        <v>4</v>
      </c>
      <c r="F78" s="53"/>
      <c r="G78" s="55">
        <v>4</v>
      </c>
      <c r="H78" s="53"/>
      <c r="I78" s="56"/>
      <c r="J78" s="57"/>
      <c r="K78" s="58"/>
      <c r="L78" s="59"/>
      <c r="M78" s="53"/>
      <c r="N78" s="60"/>
      <c r="O78" s="61">
        <f t="shared" si="12"/>
        <v>0</v>
      </c>
      <c r="P78" s="62">
        <v>200030311</v>
      </c>
      <c r="Q78" s="100">
        <f t="shared" si="13"/>
        <v>0</v>
      </c>
    </row>
    <row r="79" spans="1:17" s="62" customFormat="1" ht="26.25" customHeight="1" x14ac:dyDescent="0.2">
      <c r="A79" s="50">
        <f t="shared" si="14"/>
        <v>3</v>
      </c>
      <c r="B79" s="51" t="s">
        <v>103</v>
      </c>
      <c r="C79" s="52" t="s">
        <v>45</v>
      </c>
      <c r="D79" s="53"/>
      <c r="E79" s="53">
        <v>1</v>
      </c>
      <c r="F79" s="53"/>
      <c r="G79" s="55">
        <v>1</v>
      </c>
      <c r="H79" s="53"/>
      <c r="I79" s="56"/>
      <c r="J79" s="57"/>
      <c r="K79" s="58"/>
      <c r="L79" s="59"/>
      <c r="M79" s="53"/>
      <c r="N79" s="60"/>
      <c r="O79" s="61">
        <f t="shared" si="12"/>
        <v>0</v>
      </c>
      <c r="P79" s="62">
        <v>200030310</v>
      </c>
      <c r="Q79" s="63">
        <f t="shared" si="13"/>
        <v>0</v>
      </c>
    </row>
    <row r="80" spans="1:17" s="62" customFormat="1" ht="26.25" customHeight="1" x14ac:dyDescent="0.2">
      <c r="A80" s="50">
        <f t="shared" si="14"/>
        <v>4</v>
      </c>
      <c r="B80" s="51" t="s">
        <v>104</v>
      </c>
      <c r="C80" s="52" t="s">
        <v>45</v>
      </c>
      <c r="D80" s="53"/>
      <c r="E80" s="53">
        <v>4</v>
      </c>
      <c r="F80" s="53"/>
      <c r="G80" s="55">
        <v>4</v>
      </c>
      <c r="H80" s="53"/>
      <c r="I80" s="56">
        <v>4474</v>
      </c>
      <c r="J80" s="57"/>
      <c r="K80" s="58"/>
      <c r="L80" s="59"/>
      <c r="M80" s="53"/>
      <c r="N80" s="60"/>
      <c r="O80" s="61">
        <f t="shared" si="12"/>
        <v>0</v>
      </c>
      <c r="P80" s="62">
        <v>200030314</v>
      </c>
      <c r="Q80" s="63">
        <f t="shared" si="13"/>
        <v>0</v>
      </c>
    </row>
    <row r="81" spans="1:17" s="62" customFormat="1" ht="26.25" customHeight="1" x14ac:dyDescent="0.2">
      <c r="A81" s="50">
        <f t="shared" si="14"/>
        <v>5</v>
      </c>
      <c r="B81" s="51" t="s">
        <v>105</v>
      </c>
      <c r="C81" s="52" t="s">
        <v>45</v>
      </c>
      <c r="D81" s="53"/>
      <c r="E81" s="53"/>
      <c r="F81" s="53"/>
      <c r="G81" s="55"/>
      <c r="H81" s="53"/>
      <c r="I81" s="56"/>
      <c r="J81" s="57"/>
      <c r="K81" s="58"/>
      <c r="L81" s="59"/>
      <c r="M81" s="53"/>
      <c r="N81" s="60"/>
      <c r="O81" s="61">
        <f t="shared" si="12"/>
        <v>0</v>
      </c>
      <c r="P81" s="62">
        <v>200030312</v>
      </c>
      <c r="Q81" s="63">
        <f t="shared" si="13"/>
        <v>0</v>
      </c>
    </row>
    <row r="82" spans="1:17" s="62" customFormat="1" ht="26.25" customHeight="1" x14ac:dyDescent="0.2">
      <c r="A82" s="50">
        <f t="shared" si="14"/>
        <v>6</v>
      </c>
      <c r="B82" s="51" t="s">
        <v>106</v>
      </c>
      <c r="C82" s="52" t="s">
        <v>45</v>
      </c>
      <c r="D82" s="53"/>
      <c r="E82" s="53">
        <v>3</v>
      </c>
      <c r="F82" s="53"/>
      <c r="G82" s="55">
        <v>3</v>
      </c>
      <c r="H82" s="53"/>
      <c r="I82" s="56"/>
      <c r="J82" s="57"/>
      <c r="K82" s="58"/>
      <c r="L82" s="59"/>
      <c r="M82" s="53"/>
      <c r="N82" s="60"/>
      <c r="O82" s="61">
        <f t="shared" si="12"/>
        <v>0</v>
      </c>
      <c r="P82" s="62">
        <v>200030313</v>
      </c>
      <c r="Q82" s="63">
        <f t="shared" si="13"/>
        <v>0</v>
      </c>
    </row>
    <row r="83" spans="1:17" s="62" customFormat="1" ht="26.25" customHeight="1" x14ac:dyDescent="0.2">
      <c r="A83" s="50">
        <f t="shared" si="14"/>
        <v>7</v>
      </c>
      <c r="B83" s="51" t="s">
        <v>107</v>
      </c>
      <c r="C83" s="52" t="s">
        <v>45</v>
      </c>
      <c r="D83" s="53"/>
      <c r="E83" s="53"/>
      <c r="F83" s="53"/>
      <c r="G83" s="55"/>
      <c r="H83" s="53"/>
      <c r="I83" s="56">
        <v>4474</v>
      </c>
      <c r="J83" s="57"/>
      <c r="K83" s="58"/>
      <c r="L83" s="59"/>
      <c r="M83" s="53"/>
      <c r="N83" s="60"/>
      <c r="O83" s="61">
        <f t="shared" si="12"/>
        <v>0</v>
      </c>
      <c r="P83" s="62">
        <v>200032241</v>
      </c>
      <c r="Q83" s="63">
        <f t="shared" si="13"/>
        <v>0</v>
      </c>
    </row>
    <row r="84" spans="1:17" s="62" customFormat="1" ht="26.25" customHeight="1" x14ac:dyDescent="0.2">
      <c r="A84" s="50">
        <f t="shared" si="14"/>
        <v>8</v>
      </c>
      <c r="B84" s="51" t="s">
        <v>108</v>
      </c>
      <c r="C84" s="52" t="s">
        <v>45</v>
      </c>
      <c r="D84" s="53"/>
      <c r="E84" s="53"/>
      <c r="F84" s="53"/>
      <c r="G84" s="55"/>
      <c r="H84" s="53"/>
      <c r="I84" s="56"/>
      <c r="J84" s="57"/>
      <c r="K84" s="58"/>
      <c r="L84" s="59"/>
      <c r="M84" s="53"/>
      <c r="N84" s="60"/>
      <c r="O84" s="61">
        <f t="shared" si="12"/>
        <v>0</v>
      </c>
      <c r="P84" s="62">
        <v>200032239</v>
      </c>
      <c r="Q84" s="63">
        <f t="shared" si="13"/>
        <v>0</v>
      </c>
    </row>
    <row r="85" spans="1:17" s="62" customFormat="1" ht="26.25" customHeight="1" x14ac:dyDescent="0.2">
      <c r="A85" s="50">
        <f t="shared" si="14"/>
        <v>9</v>
      </c>
      <c r="B85" s="51" t="s">
        <v>109</v>
      </c>
      <c r="C85" s="52" t="s">
        <v>45</v>
      </c>
      <c r="D85" s="53"/>
      <c r="E85" s="53"/>
      <c r="F85" s="53"/>
      <c r="G85" s="55"/>
      <c r="H85" s="53"/>
      <c r="I85" s="56"/>
      <c r="J85" s="57"/>
      <c r="K85" s="58"/>
      <c r="L85" s="59"/>
      <c r="M85" s="53"/>
      <c r="N85" s="60"/>
      <c r="O85" s="61">
        <f t="shared" si="12"/>
        <v>0</v>
      </c>
      <c r="P85" s="62">
        <v>200032240</v>
      </c>
      <c r="Q85" s="63">
        <f t="shared" si="13"/>
        <v>0</v>
      </c>
    </row>
    <row r="86" spans="1:17" s="62" customFormat="1" ht="26.25" customHeight="1" x14ac:dyDescent="0.2">
      <c r="A86" s="50">
        <f t="shared" si="14"/>
        <v>10</v>
      </c>
      <c r="B86" s="51" t="s">
        <v>110</v>
      </c>
      <c r="C86" s="52" t="s">
        <v>45</v>
      </c>
      <c r="D86" s="53"/>
      <c r="E86" s="53"/>
      <c r="F86" s="53"/>
      <c r="G86" s="55"/>
      <c r="H86" s="53"/>
      <c r="I86" s="56">
        <v>4474</v>
      </c>
      <c r="J86" s="57"/>
      <c r="K86" s="58"/>
      <c r="L86" s="59"/>
      <c r="M86" s="53"/>
      <c r="N86" s="60"/>
      <c r="O86" s="61">
        <f t="shared" si="12"/>
        <v>0</v>
      </c>
      <c r="P86" s="62">
        <v>200032242</v>
      </c>
      <c r="Q86" s="63">
        <f t="shared" si="13"/>
        <v>0</v>
      </c>
    </row>
    <row r="87" spans="1:17" s="62" customFormat="1" ht="26.25" customHeight="1" x14ac:dyDescent="0.2">
      <c r="A87" s="50">
        <f t="shared" si="14"/>
        <v>11</v>
      </c>
      <c r="B87" s="51" t="s">
        <v>111</v>
      </c>
      <c r="C87" s="52" t="s">
        <v>45</v>
      </c>
      <c r="D87" s="53"/>
      <c r="E87" s="53">
        <v>2</v>
      </c>
      <c r="F87" s="53"/>
      <c r="G87" s="55">
        <v>2</v>
      </c>
      <c r="H87" s="53"/>
      <c r="I87" s="56"/>
      <c r="J87" s="57"/>
      <c r="K87" s="58"/>
      <c r="L87" s="59"/>
      <c r="M87" s="53"/>
      <c r="N87" s="60"/>
      <c r="O87" s="61">
        <f t="shared" si="12"/>
        <v>0</v>
      </c>
      <c r="P87" s="62">
        <v>200030320</v>
      </c>
      <c r="Q87" s="63">
        <f t="shared" si="13"/>
        <v>0</v>
      </c>
    </row>
    <row r="88" spans="1:17" s="62" customFormat="1" ht="26.25" customHeight="1" x14ac:dyDescent="0.2">
      <c r="A88" s="50">
        <f t="shared" si="14"/>
        <v>12</v>
      </c>
      <c r="B88" s="51" t="s">
        <v>112</v>
      </c>
      <c r="C88" s="52" t="s">
        <v>45</v>
      </c>
      <c r="D88" s="53"/>
      <c r="E88" s="53">
        <v>1</v>
      </c>
      <c r="F88" s="53"/>
      <c r="G88" s="55">
        <v>1</v>
      </c>
      <c r="H88" s="53"/>
      <c r="I88" s="56"/>
      <c r="J88" s="57"/>
      <c r="K88" s="58"/>
      <c r="L88" s="59"/>
      <c r="M88" s="53"/>
      <c r="N88" s="60"/>
      <c r="O88" s="61">
        <f t="shared" si="12"/>
        <v>0</v>
      </c>
      <c r="P88" s="62">
        <v>200032243</v>
      </c>
      <c r="Q88" s="63">
        <f t="shared" si="13"/>
        <v>0</v>
      </c>
    </row>
    <row r="89" spans="1:17" s="62" customFormat="1" ht="26.25" customHeight="1" x14ac:dyDescent="0.2">
      <c r="A89" s="50">
        <f t="shared" si="14"/>
        <v>13</v>
      </c>
      <c r="B89" s="51" t="s">
        <v>113</v>
      </c>
      <c r="C89" s="52" t="s">
        <v>45</v>
      </c>
      <c r="D89" s="53"/>
      <c r="H89" s="53"/>
      <c r="I89" s="56">
        <v>4474</v>
      </c>
      <c r="J89" s="57"/>
      <c r="K89" s="58"/>
      <c r="L89" s="59"/>
      <c r="M89" s="53"/>
      <c r="N89" s="60"/>
      <c r="O89" s="61">
        <f t="shared" si="12"/>
        <v>0</v>
      </c>
      <c r="P89" s="62">
        <v>200030317</v>
      </c>
      <c r="Q89" s="63">
        <f>+O89-F90</f>
        <v>0</v>
      </c>
    </row>
    <row r="90" spans="1:17" s="62" customFormat="1" ht="26.25" customHeight="1" x14ac:dyDescent="0.2">
      <c r="A90" s="50">
        <f t="shared" si="14"/>
        <v>14</v>
      </c>
      <c r="B90" s="51" t="s">
        <v>114</v>
      </c>
      <c r="C90" s="52" t="s">
        <v>45</v>
      </c>
      <c r="D90" s="53"/>
      <c r="E90" s="53">
        <v>2</v>
      </c>
      <c r="F90" s="53"/>
      <c r="G90" s="55">
        <v>2</v>
      </c>
      <c r="H90" s="53"/>
      <c r="I90" s="56"/>
      <c r="J90" s="57"/>
      <c r="K90" s="58"/>
      <c r="L90" s="59"/>
      <c r="M90" s="53"/>
      <c r="N90" s="60"/>
      <c r="O90" s="61">
        <f t="shared" si="12"/>
        <v>0</v>
      </c>
      <c r="P90" s="62">
        <v>200030315</v>
      </c>
      <c r="Q90" s="63" t="e">
        <f>+O90-#REF!</f>
        <v>#REF!</v>
      </c>
    </row>
    <row r="91" spans="1:17" s="62" customFormat="1" ht="26.25" customHeight="1" x14ac:dyDescent="0.2">
      <c r="A91" s="50">
        <f t="shared" si="14"/>
        <v>15</v>
      </c>
      <c r="B91" s="51" t="s">
        <v>115</v>
      </c>
      <c r="C91" s="52" t="s">
        <v>45</v>
      </c>
      <c r="D91" s="53"/>
      <c r="E91" s="53"/>
      <c r="F91" s="53"/>
      <c r="G91" s="55"/>
      <c r="H91" s="53"/>
      <c r="I91" s="56"/>
      <c r="J91" s="57"/>
      <c r="K91" s="58"/>
      <c r="L91" s="59"/>
      <c r="M91" s="53"/>
      <c r="N91" s="60"/>
      <c r="O91" s="61">
        <f t="shared" si="12"/>
        <v>0</v>
      </c>
      <c r="P91" s="62">
        <v>200030316</v>
      </c>
      <c r="Q91" s="63">
        <f t="shared" si="13"/>
        <v>0</v>
      </c>
    </row>
    <row r="92" spans="1:17" s="62" customFormat="1" ht="26.25" customHeight="1" x14ac:dyDescent="0.2">
      <c r="A92" s="50">
        <f t="shared" si="14"/>
        <v>16</v>
      </c>
      <c r="B92" s="51" t="s">
        <v>116</v>
      </c>
      <c r="C92" s="52" t="s">
        <v>45</v>
      </c>
      <c r="D92" s="53"/>
      <c r="E92" s="53"/>
      <c r="F92" s="53"/>
      <c r="G92" s="55"/>
      <c r="H92" s="53"/>
      <c r="I92" s="56">
        <v>4474</v>
      </c>
      <c r="J92" s="57"/>
      <c r="K92" s="58"/>
      <c r="L92" s="59"/>
      <c r="M92" s="53"/>
      <c r="N92" s="60"/>
      <c r="O92" s="61">
        <f t="shared" si="12"/>
        <v>0</v>
      </c>
      <c r="P92" s="62">
        <v>200032247</v>
      </c>
      <c r="Q92" s="63">
        <f t="shared" si="13"/>
        <v>0</v>
      </c>
    </row>
    <row r="93" spans="1:17" s="62" customFormat="1" ht="26.25" customHeight="1" x14ac:dyDescent="0.2">
      <c r="A93" s="50">
        <f t="shared" si="14"/>
        <v>17</v>
      </c>
      <c r="B93" s="51" t="s">
        <v>117</v>
      </c>
      <c r="C93" s="52" t="s">
        <v>45</v>
      </c>
      <c r="D93" s="53"/>
      <c r="E93" s="53"/>
      <c r="F93" s="53"/>
      <c r="G93" s="55"/>
      <c r="H93" s="53"/>
      <c r="I93" s="56"/>
      <c r="J93" s="57"/>
      <c r="K93" s="58"/>
      <c r="L93" s="59"/>
      <c r="M93" s="53"/>
      <c r="N93" s="60"/>
      <c r="O93" s="61">
        <f t="shared" si="12"/>
        <v>0</v>
      </c>
      <c r="P93" s="62">
        <v>200032246</v>
      </c>
      <c r="Q93" s="63">
        <f t="shared" si="13"/>
        <v>0</v>
      </c>
    </row>
    <row r="94" spans="1:17" s="62" customFormat="1" ht="26.25" customHeight="1" x14ac:dyDescent="0.2">
      <c r="A94" s="50">
        <f t="shared" si="14"/>
        <v>18</v>
      </c>
      <c r="B94" s="51" t="s">
        <v>118</v>
      </c>
      <c r="C94" s="52" t="s">
        <v>45</v>
      </c>
      <c r="D94" s="53"/>
      <c r="E94" s="53"/>
      <c r="F94" s="53"/>
      <c r="G94" s="55"/>
      <c r="H94" s="53"/>
      <c r="I94" s="56"/>
      <c r="J94" s="57"/>
      <c r="K94" s="58"/>
      <c r="L94" s="59"/>
      <c r="M94" s="53"/>
      <c r="N94" s="60"/>
      <c r="O94" s="61">
        <f t="shared" si="12"/>
        <v>0</v>
      </c>
      <c r="P94" s="62">
        <v>200032245</v>
      </c>
      <c r="Q94" s="63">
        <f t="shared" si="13"/>
        <v>0</v>
      </c>
    </row>
    <row r="95" spans="1:17" s="62" customFormat="1" ht="26.25" customHeight="1" x14ac:dyDescent="0.2">
      <c r="A95" s="50">
        <f t="shared" si="14"/>
        <v>19</v>
      </c>
      <c r="B95" s="51" t="s">
        <v>119</v>
      </c>
      <c r="C95" s="52" t="s">
        <v>45</v>
      </c>
      <c r="D95" s="53"/>
      <c r="E95" s="53"/>
      <c r="F95" s="53"/>
      <c r="G95" s="55"/>
      <c r="H95" s="53"/>
      <c r="I95" s="56">
        <v>4474</v>
      </c>
      <c r="J95" s="57"/>
      <c r="K95" s="58"/>
      <c r="L95" s="59"/>
      <c r="M95" s="53"/>
      <c r="N95" s="60"/>
      <c r="O95" s="61">
        <f t="shared" si="12"/>
        <v>0</v>
      </c>
      <c r="P95" s="62">
        <v>200030319</v>
      </c>
      <c r="Q95" s="63">
        <f t="shared" si="13"/>
        <v>0</v>
      </c>
    </row>
    <row r="96" spans="1:17" s="62" customFormat="1" ht="26.25" customHeight="1" x14ac:dyDescent="0.2">
      <c r="A96" s="50">
        <f t="shared" si="14"/>
        <v>20</v>
      </c>
      <c r="B96" s="51" t="s">
        <v>120</v>
      </c>
      <c r="C96" s="52" t="s">
        <v>45</v>
      </c>
      <c r="D96" s="53"/>
      <c r="E96" s="53"/>
      <c r="F96" s="53"/>
      <c r="G96" s="55"/>
      <c r="H96" s="53"/>
      <c r="I96" s="56"/>
      <c r="J96" s="57"/>
      <c r="K96" s="58"/>
      <c r="L96" s="59"/>
      <c r="M96" s="53"/>
      <c r="N96" s="60"/>
      <c r="O96" s="61">
        <f t="shared" si="12"/>
        <v>0</v>
      </c>
      <c r="P96" s="62">
        <v>200032244</v>
      </c>
      <c r="Q96" s="63">
        <f t="shared" si="13"/>
        <v>0</v>
      </c>
    </row>
    <row r="97" spans="1:17" s="62" customFormat="1" ht="26.25" customHeight="1" x14ac:dyDescent="0.2">
      <c r="A97" s="50">
        <f t="shared" si="14"/>
        <v>21</v>
      </c>
      <c r="B97" s="51" t="s">
        <v>121</v>
      </c>
      <c r="C97" s="52" t="s">
        <v>45</v>
      </c>
      <c r="D97" s="53"/>
      <c r="E97" s="53"/>
      <c r="F97" s="53"/>
      <c r="G97" s="55"/>
      <c r="H97" s="53"/>
      <c r="I97" s="56"/>
      <c r="J97" s="57"/>
      <c r="K97" s="58"/>
      <c r="L97" s="59"/>
      <c r="M97" s="53"/>
      <c r="N97" s="60"/>
      <c r="O97" s="61">
        <f t="shared" si="12"/>
        <v>0</v>
      </c>
      <c r="P97" s="62">
        <v>200030318</v>
      </c>
      <c r="Q97" s="63">
        <f t="shared" si="13"/>
        <v>0</v>
      </c>
    </row>
    <row r="98" spans="1:17" s="62" customFormat="1" ht="26.25" customHeight="1" x14ac:dyDescent="0.2">
      <c r="A98" s="50">
        <f t="shared" si="14"/>
        <v>22</v>
      </c>
      <c r="B98" s="51" t="s">
        <v>122</v>
      </c>
      <c r="C98" s="52" t="s">
        <v>45</v>
      </c>
      <c r="D98" s="53"/>
      <c r="E98" s="53"/>
      <c r="F98" s="53"/>
      <c r="G98" s="55"/>
      <c r="H98" s="53"/>
      <c r="I98" s="56">
        <v>4474</v>
      </c>
      <c r="J98" s="57"/>
      <c r="K98" s="58"/>
      <c r="L98" s="59"/>
      <c r="M98" s="53"/>
      <c r="N98" s="60"/>
      <c r="O98" s="61">
        <f t="shared" si="12"/>
        <v>0</v>
      </c>
      <c r="P98" s="62">
        <v>200032249</v>
      </c>
      <c r="Q98" s="63">
        <f t="shared" si="13"/>
        <v>0</v>
      </c>
    </row>
    <row r="99" spans="1:17" s="62" customFormat="1" ht="26.25" customHeight="1" x14ac:dyDescent="0.2">
      <c r="A99" s="50">
        <f t="shared" si="14"/>
        <v>23</v>
      </c>
      <c r="B99" s="51" t="s">
        <v>123</v>
      </c>
      <c r="C99" s="52" t="s">
        <v>45</v>
      </c>
      <c r="D99" s="53"/>
      <c r="E99" s="53"/>
      <c r="F99" s="53"/>
      <c r="G99" s="55"/>
      <c r="H99" s="53"/>
      <c r="I99" s="56"/>
      <c r="J99" s="57"/>
      <c r="K99" s="58"/>
      <c r="L99" s="59"/>
      <c r="M99" s="53"/>
      <c r="N99" s="60"/>
      <c r="O99" s="61">
        <f t="shared" si="12"/>
        <v>0</v>
      </c>
      <c r="P99" s="62">
        <v>200030326</v>
      </c>
      <c r="Q99" s="63">
        <f t="shared" si="13"/>
        <v>0</v>
      </c>
    </row>
    <row r="100" spans="1:17" s="62" customFormat="1" ht="26.25" customHeight="1" x14ac:dyDescent="0.2">
      <c r="A100" s="50">
        <f t="shared" si="14"/>
        <v>24</v>
      </c>
      <c r="B100" s="51" t="s">
        <v>124</v>
      </c>
      <c r="C100" s="52" t="s">
        <v>45</v>
      </c>
      <c r="D100" s="53"/>
      <c r="E100" s="53"/>
      <c r="F100" s="53"/>
      <c r="G100" s="55"/>
      <c r="H100" s="53"/>
      <c r="I100" s="56"/>
      <c r="J100" s="57"/>
      <c r="K100" s="58"/>
      <c r="L100" s="59"/>
      <c r="M100" s="53"/>
      <c r="N100" s="60"/>
      <c r="O100" s="61">
        <f t="shared" si="12"/>
        <v>0</v>
      </c>
      <c r="P100" s="62">
        <v>200032248</v>
      </c>
      <c r="Q100" s="63">
        <f t="shared" si="13"/>
        <v>0</v>
      </c>
    </row>
    <row r="101" spans="1:17" s="62" customFormat="1" ht="26.25" customHeight="1" x14ac:dyDescent="0.2">
      <c r="A101" s="50">
        <f t="shared" si="14"/>
        <v>25</v>
      </c>
      <c r="B101" s="51" t="s">
        <v>125</v>
      </c>
      <c r="C101" s="52" t="s">
        <v>45</v>
      </c>
      <c r="D101" s="53"/>
      <c r="E101" s="53"/>
      <c r="F101" s="53"/>
      <c r="G101" s="55"/>
      <c r="H101" s="53"/>
      <c r="I101" s="56">
        <v>4474</v>
      </c>
      <c r="J101" s="57"/>
      <c r="K101" s="58"/>
      <c r="L101" s="59"/>
      <c r="M101" s="53"/>
      <c r="N101" s="60"/>
      <c r="O101" s="61">
        <f t="shared" si="12"/>
        <v>0</v>
      </c>
      <c r="P101" s="62">
        <v>200030325</v>
      </c>
      <c r="Q101" s="63">
        <f t="shared" si="13"/>
        <v>0</v>
      </c>
    </row>
    <row r="102" spans="1:17" s="62" customFormat="1" ht="26.25" customHeight="1" x14ac:dyDescent="0.2">
      <c r="A102" s="50">
        <f t="shared" si="14"/>
        <v>26</v>
      </c>
      <c r="B102" s="51" t="s">
        <v>126</v>
      </c>
      <c r="C102" s="52" t="s">
        <v>45</v>
      </c>
      <c r="D102" s="53"/>
      <c r="E102" s="53"/>
      <c r="F102" s="53"/>
      <c r="G102" s="55"/>
      <c r="H102" s="53"/>
      <c r="I102" s="56"/>
      <c r="J102" s="57"/>
      <c r="K102" s="58"/>
      <c r="L102" s="59"/>
      <c r="M102" s="53"/>
      <c r="N102" s="60"/>
      <c r="O102" s="61">
        <f t="shared" si="12"/>
        <v>0</v>
      </c>
      <c r="P102" s="62">
        <v>200030328</v>
      </c>
      <c r="Q102" s="63">
        <f t="shared" si="13"/>
        <v>0</v>
      </c>
    </row>
    <row r="103" spans="1:17" s="62" customFormat="1" ht="26.25" customHeight="1" x14ac:dyDescent="0.2">
      <c r="A103" s="50">
        <f t="shared" si="14"/>
        <v>27</v>
      </c>
      <c r="B103" s="51" t="s">
        <v>127</v>
      </c>
      <c r="C103" s="52" t="s">
        <v>45</v>
      </c>
      <c r="D103" s="53"/>
      <c r="E103" s="53"/>
      <c r="F103" s="53"/>
      <c r="G103" s="55"/>
      <c r="H103" s="53"/>
      <c r="I103" s="56"/>
      <c r="J103" s="57"/>
      <c r="K103" s="58"/>
      <c r="L103" s="59"/>
      <c r="M103" s="53"/>
      <c r="N103" s="60"/>
      <c r="O103" s="61">
        <f t="shared" si="12"/>
        <v>0</v>
      </c>
      <c r="P103" s="62">
        <v>200030327</v>
      </c>
      <c r="Q103" s="63">
        <f t="shared" si="13"/>
        <v>0</v>
      </c>
    </row>
    <row r="104" spans="1:17" s="62" customFormat="1" ht="26.25" customHeight="1" x14ac:dyDescent="0.2">
      <c r="A104" s="50">
        <f t="shared" si="14"/>
        <v>28</v>
      </c>
      <c r="B104" s="51" t="s">
        <v>128</v>
      </c>
      <c r="C104" s="52" t="s">
        <v>45</v>
      </c>
      <c r="D104" s="53"/>
      <c r="E104" s="53"/>
      <c r="F104" s="53"/>
      <c r="G104" s="55"/>
      <c r="H104" s="53"/>
      <c r="I104" s="56">
        <v>4474</v>
      </c>
      <c r="J104" s="57"/>
      <c r="K104" s="58"/>
      <c r="L104" s="59"/>
      <c r="M104" s="53"/>
      <c r="N104" s="60"/>
      <c r="O104" s="61">
        <f t="shared" si="12"/>
        <v>0</v>
      </c>
      <c r="P104" s="62">
        <v>200034192</v>
      </c>
      <c r="Q104" s="63">
        <f t="shared" si="13"/>
        <v>0</v>
      </c>
    </row>
    <row r="105" spans="1:17" s="77" customFormat="1" ht="26.25" customHeight="1" x14ac:dyDescent="0.25">
      <c r="A105" s="65"/>
      <c r="B105" s="66" t="s">
        <v>98</v>
      </c>
      <c r="C105" s="66"/>
      <c r="D105" s="68"/>
      <c r="E105" s="68"/>
      <c r="F105" s="68"/>
      <c r="G105" s="69"/>
      <c r="H105" s="68"/>
      <c r="I105" s="70"/>
      <c r="J105" s="71"/>
      <c r="K105" s="72"/>
      <c r="L105" s="73"/>
      <c r="M105" s="74"/>
      <c r="N105" s="75"/>
      <c r="O105" s="76"/>
      <c r="Q105" s="78"/>
    </row>
    <row r="106" spans="1:17" ht="26.25" customHeight="1" x14ac:dyDescent="0.25">
      <c r="A106" s="87" t="s">
        <v>129</v>
      </c>
      <c r="B106" s="88" t="s">
        <v>130</v>
      </c>
      <c r="C106" s="88"/>
      <c r="D106" s="89"/>
      <c r="E106" s="89"/>
      <c r="F106" s="89"/>
      <c r="G106" s="80"/>
      <c r="H106" s="103"/>
      <c r="I106" s="104"/>
      <c r="J106" s="91"/>
      <c r="K106" s="92"/>
      <c r="L106" s="93"/>
      <c r="M106" s="94"/>
      <c r="N106" s="95"/>
      <c r="O106" s="101"/>
      <c r="Q106" s="49"/>
    </row>
    <row r="107" spans="1:17" s="62" customFormat="1" ht="26.25" customHeight="1" x14ac:dyDescent="0.2">
      <c r="A107" s="50">
        <v>1</v>
      </c>
      <c r="B107" s="51" t="s">
        <v>131</v>
      </c>
      <c r="C107" s="52" t="s">
        <v>45</v>
      </c>
      <c r="D107" s="53"/>
      <c r="E107" s="53"/>
      <c r="F107" s="53"/>
      <c r="G107" s="55"/>
      <c r="H107" s="53"/>
      <c r="I107" s="56">
        <v>4474</v>
      </c>
      <c r="J107" s="57"/>
      <c r="K107" s="58"/>
      <c r="L107" s="59"/>
      <c r="M107" s="53"/>
      <c r="N107" s="60"/>
      <c r="O107" s="61">
        <f t="shared" ref="O107:O114" si="15">SUM(K107:N107)</f>
        <v>0</v>
      </c>
      <c r="P107" s="62">
        <v>200032193</v>
      </c>
      <c r="Q107" s="63">
        <f t="shared" ref="Q107:Q114" si="16">+O107-F107</f>
        <v>0</v>
      </c>
    </row>
    <row r="108" spans="1:17" s="62" customFormat="1" ht="26.25" customHeight="1" x14ac:dyDescent="0.2">
      <c r="A108" s="50">
        <f t="shared" ref="A108:A114" si="17">+A107+1</f>
        <v>2</v>
      </c>
      <c r="B108" s="51" t="s">
        <v>132</v>
      </c>
      <c r="C108" s="52" t="s">
        <v>45</v>
      </c>
      <c r="D108" s="53"/>
      <c r="E108" s="53"/>
      <c r="F108" s="53"/>
      <c r="G108" s="55"/>
      <c r="H108" s="53"/>
      <c r="I108" s="56"/>
      <c r="J108" s="57"/>
      <c r="K108" s="58"/>
      <c r="L108" s="59"/>
      <c r="M108" s="53"/>
      <c r="N108" s="60"/>
      <c r="O108" s="61">
        <f t="shared" si="15"/>
        <v>0</v>
      </c>
      <c r="P108" s="62">
        <v>200032195</v>
      </c>
      <c r="Q108" s="63">
        <f t="shared" si="16"/>
        <v>0</v>
      </c>
    </row>
    <row r="109" spans="1:17" s="62" customFormat="1" ht="26.25" customHeight="1" x14ac:dyDescent="0.2">
      <c r="A109" s="50">
        <f t="shared" si="17"/>
        <v>3</v>
      </c>
      <c r="B109" s="51" t="s">
        <v>133</v>
      </c>
      <c r="C109" s="52" t="s">
        <v>45</v>
      </c>
      <c r="D109" s="53"/>
      <c r="E109" s="53"/>
      <c r="F109" s="53"/>
      <c r="G109" s="55"/>
      <c r="H109" s="53"/>
      <c r="I109" s="56"/>
      <c r="J109" s="57"/>
      <c r="K109" s="58"/>
      <c r="L109" s="59"/>
      <c r="M109" s="53"/>
      <c r="N109" s="60"/>
      <c r="O109" s="61">
        <f t="shared" si="15"/>
        <v>0</v>
      </c>
      <c r="P109" s="62">
        <v>200032196</v>
      </c>
      <c r="Q109" s="63">
        <f t="shared" si="16"/>
        <v>0</v>
      </c>
    </row>
    <row r="110" spans="1:17" s="62" customFormat="1" ht="26.25" customHeight="1" x14ac:dyDescent="0.2">
      <c r="A110" s="50">
        <f t="shared" si="17"/>
        <v>4</v>
      </c>
      <c r="B110" s="51" t="s">
        <v>134</v>
      </c>
      <c r="C110" s="52" t="s">
        <v>45</v>
      </c>
      <c r="D110" s="53"/>
      <c r="E110" s="53"/>
      <c r="F110" s="53"/>
      <c r="G110" s="55"/>
      <c r="H110" s="53"/>
      <c r="I110" s="56">
        <v>4474</v>
      </c>
      <c r="J110" s="57"/>
      <c r="K110" s="58"/>
      <c r="L110" s="59"/>
      <c r="M110" s="53"/>
      <c r="N110" s="60"/>
      <c r="O110" s="61">
        <f t="shared" si="15"/>
        <v>0</v>
      </c>
      <c r="P110" s="62">
        <v>200032194</v>
      </c>
      <c r="Q110" s="63">
        <f t="shared" si="16"/>
        <v>0</v>
      </c>
    </row>
    <row r="111" spans="1:17" s="62" customFormat="1" ht="26.25" customHeight="1" x14ac:dyDescent="0.2">
      <c r="A111" s="50">
        <f t="shared" si="17"/>
        <v>5</v>
      </c>
      <c r="B111" s="51" t="s">
        <v>135</v>
      </c>
      <c r="C111" s="52" t="s">
        <v>45</v>
      </c>
      <c r="D111" s="53"/>
      <c r="E111" s="53"/>
      <c r="F111" s="53"/>
      <c r="G111" s="55"/>
      <c r="H111" s="53"/>
      <c r="I111" s="56"/>
      <c r="J111" s="57"/>
      <c r="K111" s="58"/>
      <c r="L111" s="59"/>
      <c r="M111" s="53"/>
      <c r="N111" s="60"/>
      <c r="O111" s="61">
        <f t="shared" si="15"/>
        <v>0</v>
      </c>
      <c r="P111" s="62">
        <v>200030270</v>
      </c>
      <c r="Q111" s="63">
        <f t="shared" si="16"/>
        <v>0</v>
      </c>
    </row>
    <row r="112" spans="1:17" s="62" customFormat="1" ht="26.25" customHeight="1" x14ac:dyDescent="0.2">
      <c r="A112" s="50">
        <f t="shared" si="17"/>
        <v>6</v>
      </c>
      <c r="B112" s="51" t="s">
        <v>136</v>
      </c>
      <c r="C112" s="52" t="s">
        <v>45</v>
      </c>
      <c r="D112" s="53"/>
      <c r="E112" s="53"/>
      <c r="F112" s="53"/>
      <c r="G112" s="55"/>
      <c r="H112" s="53"/>
      <c r="I112" s="56"/>
      <c r="J112" s="57"/>
      <c r="K112" s="58"/>
      <c r="L112" s="59"/>
      <c r="M112" s="53"/>
      <c r="N112" s="60"/>
      <c r="O112" s="61">
        <f t="shared" si="15"/>
        <v>0</v>
      </c>
      <c r="P112" s="62">
        <v>200032197</v>
      </c>
      <c r="Q112" s="63">
        <f t="shared" si="16"/>
        <v>0</v>
      </c>
    </row>
    <row r="113" spans="1:17" s="62" customFormat="1" ht="26.25" customHeight="1" x14ac:dyDescent="0.2">
      <c r="A113" s="50">
        <f t="shared" si="17"/>
        <v>7</v>
      </c>
      <c r="B113" s="51" t="s">
        <v>137</v>
      </c>
      <c r="C113" s="52" t="s">
        <v>45</v>
      </c>
      <c r="D113" s="53"/>
      <c r="E113" s="53"/>
      <c r="F113" s="53"/>
      <c r="G113" s="55"/>
      <c r="H113" s="53"/>
      <c r="I113" s="56">
        <v>4474</v>
      </c>
      <c r="J113" s="57"/>
      <c r="K113" s="58"/>
      <c r="L113" s="59"/>
      <c r="M113" s="53"/>
      <c r="N113" s="60"/>
      <c r="O113" s="61">
        <f t="shared" si="15"/>
        <v>0</v>
      </c>
      <c r="P113" s="62">
        <v>200030275</v>
      </c>
      <c r="Q113" s="63">
        <f t="shared" si="16"/>
        <v>0</v>
      </c>
    </row>
    <row r="114" spans="1:17" s="62" customFormat="1" ht="26.25" customHeight="1" x14ac:dyDescent="0.2">
      <c r="A114" s="50">
        <f t="shared" si="17"/>
        <v>8</v>
      </c>
      <c r="B114" s="51" t="s">
        <v>138</v>
      </c>
      <c r="C114" s="52" t="s">
        <v>45</v>
      </c>
      <c r="D114" s="53"/>
      <c r="E114" s="53"/>
      <c r="F114" s="53"/>
      <c r="G114" s="55"/>
      <c r="H114" s="53"/>
      <c r="I114" s="56"/>
      <c r="J114" s="57"/>
      <c r="K114" s="58"/>
      <c r="L114" s="59"/>
      <c r="M114" s="53"/>
      <c r="N114" s="60"/>
      <c r="O114" s="61">
        <f t="shared" si="15"/>
        <v>0</v>
      </c>
      <c r="P114" s="62">
        <v>200030276</v>
      </c>
      <c r="Q114" s="63">
        <f t="shared" si="16"/>
        <v>0</v>
      </c>
    </row>
    <row r="115" spans="1:17" s="77" customFormat="1" ht="26.25" customHeight="1" x14ac:dyDescent="0.25">
      <c r="A115" s="65"/>
      <c r="B115" s="66" t="s">
        <v>98</v>
      </c>
      <c r="C115" s="66"/>
      <c r="D115" s="68"/>
      <c r="E115" s="68"/>
      <c r="F115" s="68"/>
      <c r="G115" s="69"/>
      <c r="H115" s="68"/>
      <c r="I115" s="70"/>
      <c r="J115" s="71"/>
      <c r="K115" s="72"/>
      <c r="L115" s="73"/>
      <c r="M115" s="74"/>
      <c r="N115" s="75"/>
      <c r="O115" s="76"/>
      <c r="Q115" s="78"/>
    </row>
    <row r="116" spans="1:17" ht="26.25" customHeight="1" x14ac:dyDescent="0.25">
      <c r="A116" s="87" t="s">
        <v>139</v>
      </c>
      <c r="B116" s="88" t="s">
        <v>140</v>
      </c>
      <c r="C116" s="88"/>
      <c r="D116" s="89"/>
      <c r="E116" s="89"/>
      <c r="F116" s="89"/>
      <c r="G116" s="80"/>
      <c r="H116" s="89"/>
      <c r="I116" s="90"/>
      <c r="J116" s="91"/>
      <c r="K116" s="92"/>
      <c r="L116" s="93"/>
      <c r="M116" s="94"/>
      <c r="N116" s="95"/>
      <c r="O116" s="101"/>
      <c r="Q116" s="49"/>
    </row>
    <row r="117" spans="1:17" s="62" customFormat="1" ht="26.25" customHeight="1" x14ac:dyDescent="0.2">
      <c r="A117" s="50">
        <v>1</v>
      </c>
      <c r="B117" s="51" t="s">
        <v>141</v>
      </c>
      <c r="C117" s="52" t="s">
        <v>45</v>
      </c>
      <c r="D117" s="53"/>
      <c r="E117" s="53"/>
      <c r="F117" s="53"/>
      <c r="G117" s="55"/>
      <c r="H117" s="53"/>
      <c r="I117" s="56">
        <v>4474</v>
      </c>
      <c r="J117" s="57"/>
      <c r="K117" s="58"/>
      <c r="L117" s="59"/>
      <c r="M117" s="53"/>
      <c r="N117" s="60"/>
      <c r="O117" s="61">
        <f t="shared" ref="O117:O123" si="18">SUM(K117:N117)</f>
        <v>0</v>
      </c>
      <c r="P117" s="62">
        <v>200030266</v>
      </c>
      <c r="Q117" s="63">
        <f t="shared" ref="Q117:Q123" si="19">+O117-F117</f>
        <v>0</v>
      </c>
    </row>
    <row r="118" spans="1:17" s="62" customFormat="1" ht="26.25" customHeight="1" x14ac:dyDescent="0.2">
      <c r="A118" s="50">
        <f t="shared" ref="A118:A123" si="20">+A117+1</f>
        <v>2</v>
      </c>
      <c r="B118" s="51" t="s">
        <v>142</v>
      </c>
      <c r="C118" s="52" t="s">
        <v>45</v>
      </c>
      <c r="D118" s="53"/>
      <c r="E118" s="53"/>
      <c r="F118" s="53"/>
      <c r="G118" s="55"/>
      <c r="H118" s="53"/>
      <c r="I118" s="56"/>
      <c r="J118" s="57"/>
      <c r="K118" s="58"/>
      <c r="L118" s="59"/>
      <c r="M118" s="53"/>
      <c r="N118" s="60"/>
      <c r="O118" s="61">
        <f t="shared" si="18"/>
        <v>0</v>
      </c>
      <c r="P118" s="62">
        <v>200030267</v>
      </c>
      <c r="Q118" s="63">
        <f t="shared" si="19"/>
        <v>0</v>
      </c>
    </row>
    <row r="119" spans="1:17" s="62" customFormat="1" ht="26.25" customHeight="1" x14ac:dyDescent="0.2">
      <c r="A119" s="50">
        <f t="shared" si="20"/>
        <v>3</v>
      </c>
      <c r="B119" s="51" t="s">
        <v>143</v>
      </c>
      <c r="C119" s="52" t="s">
        <v>45</v>
      </c>
      <c r="D119" s="53"/>
      <c r="E119" s="53"/>
      <c r="F119" s="53"/>
      <c r="G119" s="55"/>
      <c r="H119" s="53"/>
      <c r="I119" s="56"/>
      <c r="J119" s="57"/>
      <c r="K119" s="58"/>
      <c r="L119" s="59"/>
      <c r="M119" s="53"/>
      <c r="N119" s="60"/>
      <c r="O119" s="61">
        <f t="shared" si="18"/>
        <v>0</v>
      </c>
      <c r="P119" s="62">
        <v>200030268</v>
      </c>
      <c r="Q119" s="63">
        <f t="shared" si="19"/>
        <v>0</v>
      </c>
    </row>
    <row r="120" spans="1:17" s="62" customFormat="1" ht="26.25" customHeight="1" x14ac:dyDescent="0.2">
      <c r="A120" s="50">
        <f t="shared" si="20"/>
        <v>4</v>
      </c>
      <c r="B120" s="51" t="s">
        <v>144</v>
      </c>
      <c r="C120" s="52" t="s">
        <v>45</v>
      </c>
      <c r="D120" s="53"/>
      <c r="E120" s="53"/>
      <c r="F120" s="53"/>
      <c r="G120" s="55"/>
      <c r="H120" s="53"/>
      <c r="I120" s="56">
        <v>4474</v>
      </c>
      <c r="J120" s="57"/>
      <c r="K120" s="58"/>
      <c r="L120" s="59"/>
      <c r="M120" s="53"/>
      <c r="N120" s="60"/>
      <c r="O120" s="61">
        <f t="shared" si="18"/>
        <v>0</v>
      </c>
      <c r="P120" s="62">
        <v>200030269</v>
      </c>
      <c r="Q120" s="63">
        <f t="shared" si="19"/>
        <v>0</v>
      </c>
    </row>
    <row r="121" spans="1:17" s="62" customFormat="1" ht="26.25" customHeight="1" x14ac:dyDescent="0.2">
      <c r="A121" s="50">
        <f t="shared" si="20"/>
        <v>5</v>
      </c>
      <c r="B121" s="51" t="s">
        <v>145</v>
      </c>
      <c r="C121" s="52" t="s">
        <v>45</v>
      </c>
      <c r="D121" s="53"/>
      <c r="E121" s="53"/>
      <c r="F121" s="53"/>
      <c r="G121" s="55"/>
      <c r="H121" s="53"/>
      <c r="I121" s="56"/>
      <c r="J121" s="57"/>
      <c r="K121" s="58"/>
      <c r="L121" s="59"/>
      <c r="M121" s="53"/>
      <c r="N121" s="60"/>
      <c r="O121" s="61">
        <f t="shared" si="18"/>
        <v>0</v>
      </c>
      <c r="P121" s="62">
        <v>200030271</v>
      </c>
      <c r="Q121" s="63">
        <f t="shared" si="19"/>
        <v>0</v>
      </c>
    </row>
    <row r="122" spans="1:17" s="62" customFormat="1" ht="26.25" customHeight="1" x14ac:dyDescent="0.2">
      <c r="A122" s="50">
        <f t="shared" si="20"/>
        <v>6</v>
      </c>
      <c r="B122" s="51" t="s">
        <v>146</v>
      </c>
      <c r="C122" s="52" t="s">
        <v>45</v>
      </c>
      <c r="D122" s="53"/>
      <c r="E122" s="53"/>
      <c r="F122" s="53"/>
      <c r="G122" s="55"/>
      <c r="H122" s="53"/>
      <c r="I122" s="56"/>
      <c r="J122" s="57"/>
      <c r="K122" s="58"/>
      <c r="L122" s="59"/>
      <c r="M122" s="53"/>
      <c r="N122" s="60"/>
      <c r="O122" s="61">
        <f t="shared" si="18"/>
        <v>0</v>
      </c>
      <c r="P122" s="62">
        <v>200030272</v>
      </c>
      <c r="Q122" s="63">
        <f t="shared" si="19"/>
        <v>0</v>
      </c>
    </row>
    <row r="123" spans="1:17" s="62" customFormat="1" ht="26.25" customHeight="1" x14ac:dyDescent="0.2">
      <c r="A123" s="50">
        <f t="shared" si="20"/>
        <v>7</v>
      </c>
      <c r="B123" s="51" t="s">
        <v>147</v>
      </c>
      <c r="C123" s="52" t="s">
        <v>45</v>
      </c>
      <c r="D123" s="53"/>
      <c r="E123" s="53"/>
      <c r="F123" s="53"/>
      <c r="G123" s="55"/>
      <c r="H123" s="53"/>
      <c r="I123" s="56">
        <v>4474</v>
      </c>
      <c r="J123" s="57"/>
      <c r="K123" s="58"/>
      <c r="L123" s="59"/>
      <c r="M123" s="53"/>
      <c r="N123" s="60"/>
      <c r="O123" s="61">
        <f t="shared" si="18"/>
        <v>0</v>
      </c>
      <c r="P123" s="62">
        <v>200030274</v>
      </c>
      <c r="Q123" s="63">
        <f t="shared" si="19"/>
        <v>0</v>
      </c>
    </row>
    <row r="124" spans="1:17" s="77" customFormat="1" ht="26.25" customHeight="1" x14ac:dyDescent="0.25">
      <c r="A124" s="65"/>
      <c r="B124" s="66" t="s">
        <v>98</v>
      </c>
      <c r="C124" s="66"/>
      <c r="D124" s="68"/>
      <c r="E124" s="68"/>
      <c r="F124" s="68"/>
      <c r="G124" s="69"/>
      <c r="H124" s="68"/>
      <c r="I124" s="70"/>
      <c r="J124" s="71"/>
      <c r="K124" s="72"/>
      <c r="L124" s="73"/>
      <c r="M124" s="74"/>
      <c r="N124" s="75"/>
      <c r="O124" s="76"/>
      <c r="Q124" s="78"/>
    </row>
    <row r="125" spans="1:17" ht="26.25" customHeight="1" x14ac:dyDescent="0.25">
      <c r="A125" s="87" t="s">
        <v>148</v>
      </c>
      <c r="B125" s="88" t="s">
        <v>149</v>
      </c>
      <c r="C125" s="88"/>
      <c r="D125" s="89"/>
      <c r="E125" s="89"/>
      <c r="F125" s="89"/>
      <c r="G125" s="80"/>
      <c r="H125" s="89"/>
      <c r="I125" s="90"/>
      <c r="J125" s="91"/>
      <c r="K125" s="92"/>
      <c r="L125" s="93"/>
      <c r="M125" s="94"/>
      <c r="N125" s="95"/>
      <c r="O125" s="101"/>
      <c r="Q125" s="49"/>
    </row>
    <row r="126" spans="1:17" s="99" customFormat="1" ht="26.25" customHeight="1" x14ac:dyDescent="0.2">
      <c r="A126" s="105">
        <v>1</v>
      </c>
      <c r="B126" s="51" t="s">
        <v>150</v>
      </c>
      <c r="C126" s="52" t="s">
        <v>45</v>
      </c>
      <c r="D126" s="53">
        <f>15+20</f>
        <v>35</v>
      </c>
      <c r="E126" s="53">
        <v>35</v>
      </c>
      <c r="F126" s="53"/>
      <c r="G126" s="55">
        <v>35</v>
      </c>
      <c r="H126" s="53"/>
      <c r="I126" s="56">
        <v>4474</v>
      </c>
      <c r="J126" s="57"/>
      <c r="K126" s="58"/>
      <c r="L126" s="59"/>
      <c r="M126" s="53"/>
      <c r="N126" s="60"/>
      <c r="O126" s="98">
        <f>SUM(K126:N126)</f>
        <v>0</v>
      </c>
      <c r="P126" s="99">
        <v>200030277</v>
      </c>
      <c r="Q126" s="63">
        <f>+O126-F126</f>
        <v>0</v>
      </c>
    </row>
    <row r="127" spans="1:17" s="62" customFormat="1" ht="26.25" customHeight="1" x14ac:dyDescent="0.2">
      <c r="A127" s="50">
        <f>+A126+1</f>
        <v>2</v>
      </c>
      <c r="B127" s="51" t="s">
        <v>151</v>
      </c>
      <c r="C127" s="52" t="s">
        <v>45</v>
      </c>
      <c r="D127" s="53"/>
      <c r="E127" s="53"/>
      <c r="F127" s="53"/>
      <c r="G127" s="55"/>
      <c r="H127" s="53"/>
      <c r="I127" s="56"/>
      <c r="J127" s="57"/>
      <c r="K127" s="58"/>
      <c r="L127" s="59"/>
      <c r="M127" s="53"/>
      <c r="N127" s="60"/>
      <c r="O127" s="61">
        <f>SUM(K127:N127)</f>
        <v>0</v>
      </c>
      <c r="P127" s="62">
        <v>200030278</v>
      </c>
      <c r="Q127" s="63">
        <f>+O127-F127</f>
        <v>0</v>
      </c>
    </row>
    <row r="128" spans="1:17" s="62" customFormat="1" ht="26.25" customHeight="1" x14ac:dyDescent="0.2">
      <c r="A128" s="50">
        <f>+A127+1</f>
        <v>3</v>
      </c>
      <c r="B128" s="51" t="s">
        <v>152</v>
      </c>
      <c r="C128" s="52" t="s">
        <v>45</v>
      </c>
      <c r="D128" s="53"/>
      <c r="E128" s="53"/>
      <c r="F128" s="53"/>
      <c r="G128" s="55"/>
      <c r="H128" s="53"/>
      <c r="I128" s="56"/>
      <c r="J128" s="57"/>
      <c r="K128" s="58"/>
      <c r="L128" s="59"/>
      <c r="M128" s="53"/>
      <c r="N128" s="60"/>
      <c r="O128" s="61">
        <f>SUM(K128:N128)</f>
        <v>0</v>
      </c>
      <c r="P128" s="62">
        <v>200030279</v>
      </c>
      <c r="Q128" s="63">
        <f>+O128-F128</f>
        <v>0</v>
      </c>
    </row>
    <row r="129" spans="1:17" s="62" customFormat="1" ht="26.25" customHeight="1" x14ac:dyDescent="0.2">
      <c r="A129" s="50">
        <f>+A128+1</f>
        <v>4</v>
      </c>
      <c r="B129" s="51" t="s">
        <v>153</v>
      </c>
      <c r="C129" s="52" t="s">
        <v>45</v>
      </c>
      <c r="D129" s="53"/>
      <c r="E129" s="53"/>
      <c r="F129" s="53"/>
      <c r="G129" s="55"/>
      <c r="H129" s="53"/>
      <c r="I129" s="56">
        <v>4474</v>
      </c>
      <c r="J129" s="57"/>
      <c r="K129" s="58"/>
      <c r="L129" s="59"/>
      <c r="M129" s="53"/>
      <c r="N129" s="60"/>
      <c r="O129" s="61">
        <f>SUM(K129:N129)</f>
        <v>0</v>
      </c>
      <c r="P129" s="62">
        <v>200030280</v>
      </c>
      <c r="Q129" s="63">
        <f>+O129-F129</f>
        <v>0</v>
      </c>
    </row>
    <row r="130" spans="1:17" s="62" customFormat="1" ht="26.25" customHeight="1" x14ac:dyDescent="0.2">
      <c r="A130" s="50">
        <f>+A129+1</f>
        <v>5</v>
      </c>
      <c r="B130" s="51" t="s">
        <v>154</v>
      </c>
      <c r="C130" s="52" t="s">
        <v>45</v>
      </c>
      <c r="D130" s="53"/>
      <c r="E130" s="53"/>
      <c r="F130" s="53"/>
      <c r="G130" s="55"/>
      <c r="H130" s="53"/>
      <c r="I130" s="56"/>
      <c r="J130" s="57"/>
      <c r="K130" s="58"/>
      <c r="L130" s="59"/>
      <c r="M130" s="53"/>
      <c r="N130" s="60"/>
      <c r="O130" s="61">
        <f>SUM(K130:N130)</f>
        <v>0</v>
      </c>
      <c r="P130" s="62">
        <v>200030282</v>
      </c>
      <c r="Q130" s="63">
        <f>+O130-F130</f>
        <v>0</v>
      </c>
    </row>
    <row r="131" spans="1:17" s="77" customFormat="1" ht="26.25" customHeight="1" x14ac:dyDescent="0.25">
      <c r="A131" s="65"/>
      <c r="B131" s="66" t="s">
        <v>98</v>
      </c>
      <c r="C131" s="66"/>
      <c r="D131" s="68"/>
      <c r="E131" s="68"/>
      <c r="F131" s="68"/>
      <c r="G131" s="69"/>
      <c r="H131" s="68"/>
      <c r="I131" s="70"/>
      <c r="J131" s="71"/>
      <c r="K131" s="72"/>
      <c r="L131" s="73"/>
      <c r="M131" s="74"/>
      <c r="N131" s="75"/>
      <c r="O131" s="76"/>
      <c r="Q131" s="78"/>
    </row>
    <row r="132" spans="1:17" s="48" customFormat="1" ht="26.25" customHeight="1" x14ac:dyDescent="0.2">
      <c r="A132" s="38">
        <v>1</v>
      </c>
      <c r="B132" s="39" t="s">
        <v>1</v>
      </c>
      <c r="C132" s="39"/>
      <c r="D132" s="40"/>
      <c r="E132" s="40"/>
      <c r="F132" s="40"/>
      <c r="G132" s="41"/>
      <c r="H132" s="40"/>
      <c r="I132" s="40"/>
      <c r="J132" s="106"/>
      <c r="K132" s="107"/>
      <c r="L132" s="108"/>
      <c r="M132" s="40"/>
      <c r="N132" s="109"/>
      <c r="O132" s="110"/>
      <c r="Q132" s="111"/>
    </row>
    <row r="133" spans="1:17" s="99" customFormat="1" ht="26.25" customHeight="1" x14ac:dyDescent="0.2">
      <c r="A133" s="97">
        <v>1</v>
      </c>
      <c r="B133" s="51" t="s">
        <v>155</v>
      </c>
      <c r="C133" s="52" t="s">
        <v>30</v>
      </c>
      <c r="D133" s="53"/>
      <c r="E133" s="53"/>
      <c r="F133" s="53"/>
      <c r="G133" s="55"/>
      <c r="H133" s="53"/>
      <c r="I133" s="56">
        <v>4474</v>
      </c>
      <c r="J133" s="57"/>
      <c r="K133" s="53">
        <f>+K3</f>
        <v>0</v>
      </c>
      <c r="L133" s="53">
        <f>+L3</f>
        <v>0</v>
      </c>
      <c r="M133" s="53"/>
      <c r="N133" s="60"/>
      <c r="O133" s="98">
        <f t="shared" ref="O133:O154" si="21">SUM(K133:N133)</f>
        <v>0</v>
      </c>
      <c r="P133" s="99">
        <v>1200000409</v>
      </c>
      <c r="Q133" s="53">
        <f t="shared" ref="Q133:Q154" si="22">+O133-F133</f>
        <v>0</v>
      </c>
    </row>
    <row r="134" spans="1:17" s="62" customFormat="1" ht="26.25" customHeight="1" x14ac:dyDescent="0.2">
      <c r="A134" s="50">
        <f t="shared" ref="A134:A154" si="23">+A133+1</f>
        <v>2</v>
      </c>
      <c r="B134" s="51" t="s">
        <v>156</v>
      </c>
      <c r="C134" s="52" t="s">
        <v>30</v>
      </c>
      <c r="D134" s="53"/>
      <c r="E134" s="53"/>
      <c r="F134" s="53"/>
      <c r="G134" s="55"/>
      <c r="H134" s="53"/>
      <c r="I134" s="56"/>
      <c r="J134" s="57"/>
      <c r="K134" s="53">
        <f>+K3*5</f>
        <v>0</v>
      </c>
      <c r="L134" s="53">
        <f>+L3*5</f>
        <v>0</v>
      </c>
      <c r="M134" s="53"/>
      <c r="N134" s="60"/>
      <c r="O134" s="61">
        <f t="shared" si="21"/>
        <v>0</v>
      </c>
      <c r="P134" s="62">
        <v>1200000408</v>
      </c>
      <c r="Q134" s="63">
        <f t="shared" si="22"/>
        <v>0</v>
      </c>
    </row>
    <row r="135" spans="1:17" s="62" customFormat="1" ht="26.25" customHeight="1" x14ac:dyDescent="0.2">
      <c r="A135" s="50">
        <f t="shared" si="23"/>
        <v>3</v>
      </c>
      <c r="B135" s="51" t="s">
        <v>157</v>
      </c>
      <c r="C135" s="52" t="s">
        <v>45</v>
      </c>
      <c r="D135" s="53"/>
      <c r="E135" s="53"/>
      <c r="F135" s="53"/>
      <c r="G135" s="55"/>
      <c r="H135" s="53"/>
      <c r="I135" s="56">
        <v>4474</v>
      </c>
      <c r="J135" s="57"/>
      <c r="K135" s="53">
        <f>+K3</f>
        <v>0</v>
      </c>
      <c r="L135" s="53">
        <f>+L3</f>
        <v>0</v>
      </c>
      <c r="M135" s="53"/>
      <c r="N135" s="60"/>
      <c r="O135" s="61">
        <f t="shared" si="21"/>
        <v>0</v>
      </c>
      <c r="P135" s="62">
        <v>1200000231</v>
      </c>
      <c r="Q135" s="63">
        <f t="shared" si="22"/>
        <v>0</v>
      </c>
    </row>
    <row r="136" spans="1:17" s="62" customFormat="1" ht="26.25" customHeight="1" x14ac:dyDescent="0.2">
      <c r="A136" s="50">
        <f t="shared" si="23"/>
        <v>4</v>
      </c>
      <c r="B136" s="51" t="s">
        <v>158</v>
      </c>
      <c r="C136" s="52" t="s">
        <v>45</v>
      </c>
      <c r="D136" s="53"/>
      <c r="E136" s="53"/>
      <c r="F136" s="53"/>
      <c r="G136" s="55"/>
      <c r="H136" s="53"/>
      <c r="I136" s="56"/>
      <c r="J136" s="57"/>
      <c r="K136" s="53">
        <f>+ROUND(K3*0.9,0)</f>
        <v>0</v>
      </c>
      <c r="L136" s="53"/>
      <c r="M136" s="53"/>
      <c r="N136" s="60"/>
      <c r="O136" s="61">
        <f t="shared" si="21"/>
        <v>0</v>
      </c>
      <c r="P136" s="62">
        <v>1200000410</v>
      </c>
      <c r="Q136" s="63">
        <f t="shared" si="22"/>
        <v>0</v>
      </c>
    </row>
    <row r="137" spans="1:17" s="62" customFormat="1" ht="26.25" customHeight="1" x14ac:dyDescent="0.2">
      <c r="A137" s="50">
        <f t="shared" si="23"/>
        <v>5</v>
      </c>
      <c r="B137" s="51" t="s">
        <v>159</v>
      </c>
      <c r="C137" s="52" t="s">
        <v>45</v>
      </c>
      <c r="D137" s="53"/>
      <c r="E137" s="53"/>
      <c r="F137" s="53"/>
      <c r="G137" s="55"/>
      <c r="H137" s="53"/>
      <c r="I137" s="56"/>
      <c r="J137" s="57"/>
      <c r="K137" s="53"/>
      <c r="L137" s="53"/>
      <c r="M137" s="53"/>
      <c r="N137" s="60"/>
      <c r="O137" s="61">
        <f t="shared" si="21"/>
        <v>0</v>
      </c>
      <c r="P137" s="62">
        <v>1200000425</v>
      </c>
      <c r="Q137" s="63">
        <f t="shared" si="22"/>
        <v>0</v>
      </c>
    </row>
    <row r="138" spans="1:17" s="62" customFormat="1" ht="26.25" customHeight="1" x14ac:dyDescent="0.2">
      <c r="A138" s="50">
        <f t="shared" si="23"/>
        <v>6</v>
      </c>
      <c r="B138" s="112" t="s">
        <v>160</v>
      </c>
      <c r="C138" s="52" t="s">
        <v>45</v>
      </c>
      <c r="D138" s="53"/>
      <c r="E138" s="53"/>
      <c r="F138" s="53"/>
      <c r="G138" s="55"/>
      <c r="H138" s="53"/>
      <c r="I138" s="56">
        <v>4474</v>
      </c>
      <c r="J138" s="57"/>
      <c r="K138" s="53"/>
      <c r="L138" s="53"/>
      <c r="M138" s="53"/>
      <c r="N138" s="60"/>
      <c r="O138" s="61">
        <f t="shared" si="21"/>
        <v>0</v>
      </c>
      <c r="P138" s="62">
        <v>1200000411</v>
      </c>
      <c r="Q138" s="63">
        <f t="shared" si="22"/>
        <v>0</v>
      </c>
    </row>
    <row r="139" spans="1:17" s="62" customFormat="1" ht="26.25" customHeight="1" x14ac:dyDescent="0.2">
      <c r="A139" s="50">
        <f t="shared" si="23"/>
        <v>7</v>
      </c>
      <c r="B139" s="112" t="s">
        <v>161</v>
      </c>
      <c r="C139" s="52" t="s">
        <v>45</v>
      </c>
      <c r="D139" s="53"/>
      <c r="E139" s="53"/>
      <c r="F139" s="53"/>
      <c r="G139" s="55"/>
      <c r="H139" s="53"/>
      <c r="I139" s="56"/>
      <c r="J139" s="57"/>
      <c r="K139" s="53"/>
      <c r="L139" s="53"/>
      <c r="M139" s="53"/>
      <c r="N139" s="60"/>
      <c r="O139" s="61">
        <f t="shared" si="21"/>
        <v>0</v>
      </c>
      <c r="P139" s="62">
        <v>900008156</v>
      </c>
      <c r="Q139" s="63">
        <f t="shared" si="22"/>
        <v>0</v>
      </c>
    </row>
    <row r="140" spans="1:17" s="62" customFormat="1" ht="26.25" customHeight="1" x14ac:dyDescent="0.2">
      <c r="A140" s="50">
        <f t="shared" si="23"/>
        <v>8</v>
      </c>
      <c r="B140" s="112" t="s">
        <v>162</v>
      </c>
      <c r="C140" s="52" t="s">
        <v>45</v>
      </c>
      <c r="D140" s="53"/>
      <c r="E140" s="53"/>
      <c r="F140" s="53"/>
      <c r="G140" s="55"/>
      <c r="H140" s="53"/>
      <c r="I140" s="56"/>
      <c r="J140" s="57"/>
      <c r="K140" s="53"/>
      <c r="L140" s="53"/>
      <c r="M140" s="53"/>
      <c r="N140" s="60"/>
      <c r="O140" s="61">
        <f t="shared" si="21"/>
        <v>0</v>
      </c>
      <c r="P140" s="62">
        <v>900008157</v>
      </c>
      <c r="Q140" s="63">
        <f t="shared" si="22"/>
        <v>0</v>
      </c>
    </row>
    <row r="141" spans="1:17" s="62" customFormat="1" ht="26.25" customHeight="1" x14ac:dyDescent="0.2">
      <c r="A141" s="50">
        <f t="shared" si="23"/>
        <v>9</v>
      </c>
      <c r="B141" s="112" t="s">
        <v>163</v>
      </c>
      <c r="C141" s="52" t="s">
        <v>45</v>
      </c>
      <c r="D141" s="53"/>
      <c r="E141" s="53"/>
      <c r="F141" s="53"/>
      <c r="G141" s="55"/>
      <c r="H141" s="53"/>
      <c r="I141" s="56">
        <v>4474</v>
      </c>
      <c r="J141" s="57"/>
      <c r="K141" s="53"/>
      <c r="L141" s="53"/>
      <c r="M141" s="53"/>
      <c r="N141" s="60"/>
      <c r="O141" s="61">
        <f t="shared" si="21"/>
        <v>0</v>
      </c>
      <c r="P141" s="62">
        <v>900008159</v>
      </c>
      <c r="Q141" s="63">
        <f t="shared" si="22"/>
        <v>0</v>
      </c>
    </row>
    <row r="142" spans="1:17" s="62" customFormat="1" ht="26.25" customHeight="1" x14ac:dyDescent="0.2">
      <c r="A142" s="50">
        <f t="shared" si="23"/>
        <v>10</v>
      </c>
      <c r="B142" s="51" t="s">
        <v>164</v>
      </c>
      <c r="C142" s="52" t="s">
        <v>45</v>
      </c>
      <c r="D142" s="53"/>
      <c r="E142" s="53"/>
      <c r="F142" s="53"/>
      <c r="G142" s="55"/>
      <c r="H142" s="53"/>
      <c r="I142" s="56"/>
      <c r="J142" s="57"/>
      <c r="K142" s="53"/>
      <c r="L142" s="53"/>
      <c r="M142" s="53"/>
      <c r="N142" s="60"/>
      <c r="O142" s="61">
        <f t="shared" si="21"/>
        <v>0</v>
      </c>
      <c r="P142" s="62">
        <v>900008617</v>
      </c>
      <c r="Q142" s="63">
        <f t="shared" si="22"/>
        <v>0</v>
      </c>
    </row>
    <row r="143" spans="1:17" s="62" customFormat="1" ht="26.25" customHeight="1" x14ac:dyDescent="0.2">
      <c r="A143" s="50">
        <f t="shared" si="23"/>
        <v>11</v>
      </c>
      <c r="B143" s="51" t="s">
        <v>165</v>
      </c>
      <c r="C143" s="52" t="s">
        <v>45</v>
      </c>
      <c r="D143" s="53"/>
      <c r="E143" s="53"/>
      <c r="F143" s="53"/>
      <c r="G143" s="55"/>
      <c r="H143" s="53"/>
      <c r="I143" s="56"/>
      <c r="J143" s="57"/>
      <c r="K143" s="53"/>
      <c r="L143" s="53"/>
      <c r="M143" s="53"/>
      <c r="N143" s="60"/>
      <c r="O143" s="61">
        <f t="shared" si="21"/>
        <v>0</v>
      </c>
      <c r="P143" s="62">
        <v>900007416</v>
      </c>
      <c r="Q143" s="63">
        <f t="shared" si="22"/>
        <v>0</v>
      </c>
    </row>
    <row r="144" spans="1:17" s="62" customFormat="1" ht="26.25" customHeight="1" x14ac:dyDescent="0.2">
      <c r="A144" s="50">
        <f t="shared" si="23"/>
        <v>12</v>
      </c>
      <c r="B144" s="51" t="s">
        <v>166</v>
      </c>
      <c r="C144" s="52" t="s">
        <v>45</v>
      </c>
      <c r="D144" s="53"/>
      <c r="E144" s="53"/>
      <c r="F144" s="53"/>
      <c r="G144" s="55"/>
      <c r="H144" s="53"/>
      <c r="I144" s="56"/>
      <c r="J144" s="57"/>
      <c r="K144" s="53">
        <f>+K3*2</f>
        <v>0</v>
      </c>
      <c r="L144" s="53">
        <f>+L3*2</f>
        <v>0</v>
      </c>
      <c r="M144" s="53"/>
      <c r="N144" s="60"/>
      <c r="O144" s="61">
        <f t="shared" si="21"/>
        <v>0</v>
      </c>
      <c r="P144" s="62">
        <v>1200000419</v>
      </c>
      <c r="Q144" s="63">
        <f t="shared" si="22"/>
        <v>0</v>
      </c>
    </row>
    <row r="145" spans="1:17" s="62" customFormat="1" ht="26.25" customHeight="1" x14ac:dyDescent="0.2">
      <c r="A145" s="50">
        <f t="shared" si="23"/>
        <v>13</v>
      </c>
      <c r="B145" s="51" t="s">
        <v>167</v>
      </c>
      <c r="C145" s="52" t="s">
        <v>45</v>
      </c>
      <c r="D145" s="53"/>
      <c r="E145" s="53"/>
      <c r="F145" s="53"/>
      <c r="G145" s="55"/>
      <c r="H145" s="53"/>
      <c r="I145" s="56"/>
      <c r="J145" s="57"/>
      <c r="K145" s="53">
        <f>+K3</f>
        <v>0</v>
      </c>
      <c r="L145" s="53">
        <f>+L3</f>
        <v>0</v>
      </c>
      <c r="M145" s="53"/>
      <c r="N145" s="60"/>
      <c r="O145" s="61">
        <f t="shared" si="21"/>
        <v>0</v>
      </c>
      <c r="P145" s="62">
        <v>1200000416</v>
      </c>
      <c r="Q145" s="63">
        <f t="shared" si="22"/>
        <v>0</v>
      </c>
    </row>
    <row r="146" spans="1:17" s="62" customFormat="1" ht="26.25" customHeight="1" x14ac:dyDescent="0.2">
      <c r="A146" s="50">
        <f t="shared" si="23"/>
        <v>14</v>
      </c>
      <c r="B146" s="51" t="s">
        <v>168</v>
      </c>
      <c r="C146" s="52" t="s">
        <v>45</v>
      </c>
      <c r="D146" s="53"/>
      <c r="E146" s="53"/>
      <c r="F146" s="53"/>
      <c r="G146" s="55"/>
      <c r="H146" s="53"/>
      <c r="I146" s="56">
        <v>4474</v>
      </c>
      <c r="J146" s="57"/>
      <c r="K146" s="53"/>
      <c r="L146" s="53"/>
      <c r="M146" s="53"/>
      <c r="N146" s="60"/>
      <c r="O146" s="61">
        <f t="shared" si="21"/>
        <v>0</v>
      </c>
      <c r="P146" s="62">
        <v>1200000418</v>
      </c>
      <c r="Q146" s="63">
        <f t="shared" si="22"/>
        <v>0</v>
      </c>
    </row>
    <row r="147" spans="1:17" s="62" customFormat="1" ht="26.25" customHeight="1" x14ac:dyDescent="0.2">
      <c r="A147" s="50">
        <f t="shared" si="23"/>
        <v>15</v>
      </c>
      <c r="B147" s="51" t="s">
        <v>169</v>
      </c>
      <c r="C147" s="52" t="s">
        <v>45</v>
      </c>
      <c r="D147" s="53"/>
      <c r="E147" s="53"/>
      <c r="F147" s="53"/>
      <c r="G147" s="55"/>
      <c r="H147" s="53"/>
      <c r="I147" s="56"/>
      <c r="J147" s="57"/>
      <c r="K147" s="53">
        <f>+K3</f>
        <v>0</v>
      </c>
      <c r="L147" s="53">
        <f>+L3</f>
        <v>0</v>
      </c>
      <c r="M147" s="53"/>
      <c r="N147" s="60"/>
      <c r="O147" s="61">
        <f t="shared" si="21"/>
        <v>0</v>
      </c>
      <c r="P147" s="62">
        <v>1200000450</v>
      </c>
      <c r="Q147" s="63">
        <f t="shared" si="22"/>
        <v>0</v>
      </c>
    </row>
    <row r="148" spans="1:17" s="62" customFormat="1" ht="26.25" customHeight="1" x14ac:dyDescent="0.2">
      <c r="A148" s="50">
        <f t="shared" si="23"/>
        <v>16</v>
      </c>
      <c r="B148" s="51" t="s">
        <v>170</v>
      </c>
      <c r="C148" s="52" t="s">
        <v>45</v>
      </c>
      <c r="D148" s="53"/>
      <c r="E148" s="53"/>
      <c r="F148" s="53"/>
      <c r="G148" s="55"/>
      <c r="H148" s="53"/>
      <c r="I148" s="56"/>
      <c r="J148" s="57"/>
      <c r="K148" s="53">
        <f>+K3</f>
        <v>0</v>
      </c>
      <c r="L148" s="53">
        <f>+L3</f>
        <v>0</v>
      </c>
      <c r="M148" s="53"/>
      <c r="N148" s="60"/>
      <c r="O148" s="61">
        <f t="shared" si="21"/>
        <v>0</v>
      </c>
      <c r="P148" s="62">
        <v>1200000451</v>
      </c>
      <c r="Q148" s="63">
        <f t="shared" si="22"/>
        <v>0</v>
      </c>
    </row>
    <row r="149" spans="1:17" s="62" customFormat="1" ht="26.25" customHeight="1" x14ac:dyDescent="0.2">
      <c r="A149" s="50">
        <f t="shared" si="23"/>
        <v>17</v>
      </c>
      <c r="B149" s="51" t="s">
        <v>171</v>
      </c>
      <c r="C149" s="52" t="s">
        <v>45</v>
      </c>
      <c r="D149" s="53"/>
      <c r="E149" s="53"/>
      <c r="F149" s="53"/>
      <c r="G149" s="55"/>
      <c r="H149" s="53"/>
      <c r="I149" s="56"/>
      <c r="J149" s="57"/>
      <c r="K149" s="53">
        <f>+K3</f>
        <v>0</v>
      </c>
      <c r="L149" s="53">
        <f>+L3</f>
        <v>0</v>
      </c>
      <c r="M149" s="53"/>
      <c r="N149" s="60"/>
      <c r="O149" s="61">
        <f t="shared" si="21"/>
        <v>0</v>
      </c>
      <c r="P149" s="62">
        <v>1200000448</v>
      </c>
      <c r="Q149" s="63">
        <f t="shared" si="22"/>
        <v>0</v>
      </c>
    </row>
    <row r="150" spans="1:17" s="62" customFormat="1" ht="26.25" customHeight="1" x14ac:dyDescent="0.2">
      <c r="A150" s="50">
        <f t="shared" si="23"/>
        <v>18</v>
      </c>
      <c r="B150" s="51" t="s">
        <v>172</v>
      </c>
      <c r="C150" s="52" t="s">
        <v>45</v>
      </c>
      <c r="D150" s="53"/>
      <c r="E150" s="53"/>
      <c r="F150" s="53"/>
      <c r="G150" s="55"/>
      <c r="H150" s="53"/>
      <c r="I150" s="56">
        <v>4474</v>
      </c>
      <c r="J150" s="57"/>
      <c r="K150" s="53">
        <f>+K3</f>
        <v>0</v>
      </c>
      <c r="L150" s="53">
        <f>+L3</f>
        <v>0</v>
      </c>
      <c r="M150" s="53"/>
      <c r="N150" s="60"/>
      <c r="O150" s="61">
        <f t="shared" si="21"/>
        <v>0</v>
      </c>
      <c r="P150" s="62">
        <v>1200000417</v>
      </c>
      <c r="Q150" s="63">
        <f t="shared" si="22"/>
        <v>0</v>
      </c>
    </row>
    <row r="151" spans="1:17" s="62" customFormat="1" ht="26.25" customHeight="1" x14ac:dyDescent="0.2">
      <c r="A151" s="50">
        <f t="shared" si="23"/>
        <v>19</v>
      </c>
      <c r="B151" s="51" t="s">
        <v>173</v>
      </c>
      <c r="C151" s="52" t="s">
        <v>45</v>
      </c>
      <c r="D151" s="53"/>
      <c r="E151" s="53"/>
      <c r="F151" s="53"/>
      <c r="G151" s="55"/>
      <c r="H151" s="53"/>
      <c r="I151" s="56"/>
      <c r="J151" s="57"/>
      <c r="K151" s="53">
        <f>+K3</f>
        <v>0</v>
      </c>
      <c r="L151" s="53">
        <f>+L3</f>
        <v>0</v>
      </c>
      <c r="M151" s="53"/>
      <c r="N151" s="60"/>
      <c r="O151" s="61">
        <f t="shared" si="21"/>
        <v>0</v>
      </c>
      <c r="P151" s="62">
        <v>1200000414</v>
      </c>
      <c r="Q151" s="63">
        <f t="shared" si="22"/>
        <v>0</v>
      </c>
    </row>
    <row r="152" spans="1:17" s="62" customFormat="1" ht="26.25" customHeight="1" x14ac:dyDescent="0.2">
      <c r="A152" s="50">
        <f t="shared" si="23"/>
        <v>20</v>
      </c>
      <c r="B152" s="51" t="s">
        <v>174</v>
      </c>
      <c r="C152" s="52" t="s">
        <v>45</v>
      </c>
      <c r="D152" s="53"/>
      <c r="E152" s="53"/>
      <c r="F152" s="53"/>
      <c r="G152" s="55"/>
      <c r="H152" s="53"/>
      <c r="I152" s="56"/>
      <c r="J152" s="57"/>
      <c r="K152" s="58"/>
      <c r="L152" s="53"/>
      <c r="M152" s="53"/>
      <c r="N152" s="60"/>
      <c r="O152" s="61">
        <f t="shared" si="21"/>
        <v>0</v>
      </c>
      <c r="P152" s="62">
        <v>1200000415</v>
      </c>
      <c r="Q152" s="63">
        <f t="shared" si="22"/>
        <v>0</v>
      </c>
    </row>
    <row r="153" spans="1:17" s="62" customFormat="1" ht="26.25" customHeight="1" x14ac:dyDescent="0.2">
      <c r="A153" s="50">
        <f t="shared" si="23"/>
        <v>21</v>
      </c>
      <c r="B153" s="51" t="s">
        <v>175</v>
      </c>
      <c r="C153" s="52" t="s">
        <v>45</v>
      </c>
      <c r="D153" s="53"/>
      <c r="E153" s="53"/>
      <c r="F153" s="53"/>
      <c r="G153" s="55">
        <f>+E153-F153</f>
        <v>0</v>
      </c>
      <c r="H153" s="53">
        <f>D153-E153</f>
        <v>0</v>
      </c>
      <c r="I153" s="56"/>
      <c r="J153" s="57"/>
      <c r="K153" s="58"/>
      <c r="L153" s="53"/>
      <c r="M153" s="53"/>
      <c r="N153" s="60"/>
      <c r="O153" s="61">
        <f t="shared" si="21"/>
        <v>0</v>
      </c>
      <c r="P153" s="62">
        <v>200001364</v>
      </c>
      <c r="Q153" s="63">
        <f t="shared" si="22"/>
        <v>0</v>
      </c>
    </row>
    <row r="154" spans="1:17" s="62" customFormat="1" ht="26.25" customHeight="1" x14ac:dyDescent="0.2">
      <c r="A154" s="113">
        <f t="shared" si="23"/>
        <v>22</v>
      </c>
      <c r="B154" s="114"/>
      <c r="C154" s="53"/>
      <c r="D154" s="53"/>
      <c r="E154" s="53"/>
      <c r="F154" s="53"/>
      <c r="G154" s="55"/>
      <c r="H154" s="53">
        <f>D154-E154</f>
        <v>0</v>
      </c>
      <c r="I154" s="56"/>
      <c r="J154" s="57"/>
      <c r="K154" s="58"/>
      <c r="L154" s="59"/>
      <c r="M154" s="53"/>
      <c r="N154" s="60"/>
      <c r="O154" s="61">
        <f t="shared" si="21"/>
        <v>0</v>
      </c>
      <c r="P154" s="62" t="e">
        <v>#N/A</v>
      </c>
      <c r="Q154" s="63">
        <f t="shared" si="22"/>
        <v>0</v>
      </c>
    </row>
    <row r="155" spans="1:17" s="77" customFormat="1" ht="26.25" customHeight="1" x14ac:dyDescent="0.25">
      <c r="A155" s="115"/>
      <c r="B155" s="74" t="s">
        <v>98</v>
      </c>
      <c r="C155" s="74"/>
      <c r="D155" s="68"/>
      <c r="E155" s="68"/>
      <c r="F155" s="68"/>
      <c r="G155" s="69"/>
      <c r="H155" s="68"/>
      <c r="I155" s="70"/>
      <c r="J155" s="71"/>
      <c r="K155" s="72"/>
      <c r="L155" s="73"/>
      <c r="M155" s="74"/>
      <c r="N155" s="75"/>
      <c r="O155" s="76"/>
      <c r="Q155" s="78"/>
    </row>
    <row r="156" spans="1:17" x14ac:dyDescent="0.25">
      <c r="A156" s="116"/>
      <c r="B156" s="117"/>
      <c r="C156" s="117"/>
      <c r="D156" s="116"/>
      <c r="E156" s="116"/>
      <c r="F156" s="116"/>
      <c r="G156" s="116"/>
      <c r="H156" s="116"/>
      <c r="I156" s="118"/>
      <c r="J156" s="117"/>
      <c r="K156" s="119"/>
      <c r="L156" s="117"/>
      <c r="M156" s="117"/>
      <c r="N156" s="120"/>
      <c r="O156" s="117"/>
      <c r="Q156" s="121"/>
    </row>
    <row r="157" spans="1:17" x14ac:dyDescent="0.25">
      <c r="A157" s="116"/>
      <c r="B157" s="117"/>
      <c r="C157" s="117"/>
      <c r="D157" s="116"/>
      <c r="E157" s="116"/>
      <c r="F157" s="116"/>
      <c r="G157" s="116"/>
      <c r="H157" s="116"/>
      <c r="I157" s="118"/>
      <c r="J157" s="117"/>
      <c r="K157" s="119"/>
      <c r="L157" s="117"/>
      <c r="M157" s="117"/>
      <c r="N157" s="120"/>
      <c r="O157" s="117"/>
      <c r="Q157" s="121"/>
    </row>
    <row r="158" spans="1:17" x14ac:dyDescent="0.25">
      <c r="A158" s="116"/>
      <c r="B158" s="117"/>
      <c r="C158" s="117"/>
      <c r="D158" s="116"/>
      <c r="E158" s="116"/>
      <c r="F158" s="116"/>
      <c r="G158" s="116"/>
      <c r="H158" s="116"/>
      <c r="I158" s="118"/>
      <c r="J158" s="117"/>
      <c r="K158" s="119"/>
      <c r="L158" s="117"/>
      <c r="M158" s="117"/>
      <c r="N158" s="120"/>
      <c r="O158" s="117"/>
      <c r="Q158" s="121"/>
    </row>
    <row r="159" spans="1:17" s="126" customFormat="1" ht="14.25" x14ac:dyDescent="0.25">
      <c r="A159" s="521" t="s">
        <v>176</v>
      </c>
      <c r="B159" s="521"/>
      <c r="C159" s="521"/>
      <c r="D159" s="521"/>
      <c r="E159" s="521"/>
      <c r="F159" s="521"/>
      <c r="G159" s="521"/>
      <c r="H159" s="521"/>
      <c r="I159" s="521"/>
      <c r="J159" s="521"/>
      <c r="K159" s="122"/>
      <c r="L159" s="123"/>
      <c r="M159" s="123"/>
      <c r="N159" s="124"/>
      <c r="O159" s="125"/>
      <c r="Q159" s="127"/>
    </row>
    <row r="162" spans="2:17" x14ac:dyDescent="0.25">
      <c r="B162" s="128"/>
      <c r="D162" s="102"/>
      <c r="E162" s="102"/>
      <c r="F162" s="102"/>
      <c r="G162" s="102"/>
      <c r="H162" s="102"/>
      <c r="I162" s="102"/>
      <c r="K162" s="102"/>
      <c r="N162" s="102"/>
      <c r="O162" s="102"/>
      <c r="Q162" s="102"/>
    </row>
    <row r="163" spans="2:17" ht="15.75" x14ac:dyDescent="0.25">
      <c r="B163" s="129" t="s">
        <v>177</v>
      </c>
      <c r="D163" s="102"/>
      <c r="E163" s="102"/>
      <c r="F163" s="102"/>
      <c r="G163" s="102"/>
      <c r="H163" s="102"/>
      <c r="I163" s="102"/>
      <c r="K163" s="102"/>
      <c r="N163" s="102"/>
      <c r="O163" s="102"/>
      <c r="Q163" s="102"/>
    </row>
    <row r="164" spans="2:17" x14ac:dyDescent="0.25">
      <c r="B164" s="128"/>
      <c r="D164" s="102"/>
      <c r="E164" s="102"/>
      <c r="F164" s="102"/>
      <c r="G164" s="102"/>
      <c r="H164" s="102"/>
      <c r="I164" s="102"/>
      <c r="K164" s="102"/>
      <c r="N164" s="102"/>
      <c r="O164" s="102"/>
      <c r="Q164" s="102"/>
    </row>
    <row r="165" spans="2:17" x14ac:dyDescent="0.25">
      <c r="B165" s="128"/>
      <c r="D165" s="102"/>
      <c r="E165" s="102"/>
      <c r="F165" s="102"/>
      <c r="G165" s="102"/>
      <c r="H165" s="102"/>
      <c r="I165" s="102"/>
      <c r="K165" s="102"/>
      <c r="N165" s="102"/>
      <c r="O165" s="102"/>
      <c r="Q165" s="102"/>
    </row>
    <row r="166" spans="2:17" x14ac:dyDescent="0.25">
      <c r="B166" s="128"/>
      <c r="D166" s="102"/>
      <c r="E166" s="102"/>
      <c r="F166" s="102"/>
      <c r="G166" s="102"/>
      <c r="H166" s="102"/>
      <c r="I166" s="102"/>
      <c r="K166" s="102"/>
      <c r="N166" s="102"/>
      <c r="O166" s="102"/>
      <c r="Q166" s="102"/>
    </row>
    <row r="167" spans="2:17" x14ac:dyDescent="0.25">
      <c r="B167" s="128"/>
      <c r="D167" s="102"/>
      <c r="E167" s="102"/>
      <c r="F167" s="102"/>
      <c r="G167" s="102"/>
      <c r="H167" s="102"/>
      <c r="I167" s="102"/>
      <c r="K167" s="102"/>
      <c r="N167" s="102"/>
      <c r="O167" s="102"/>
      <c r="Q167" s="102"/>
    </row>
    <row r="168" spans="2:17" x14ac:dyDescent="0.25">
      <c r="B168" s="128"/>
      <c r="D168" s="102"/>
      <c r="E168" s="102"/>
      <c r="F168" s="102"/>
      <c r="G168" s="102"/>
      <c r="H168" s="102"/>
      <c r="I168" s="102"/>
      <c r="K168" s="102"/>
      <c r="N168" s="102"/>
      <c r="O168" s="102"/>
      <c r="Q168" s="102"/>
    </row>
    <row r="169" spans="2:17" x14ac:dyDescent="0.25">
      <c r="B169" s="128"/>
      <c r="D169" s="102"/>
      <c r="E169" s="102"/>
      <c r="F169" s="102"/>
      <c r="G169" s="102"/>
      <c r="H169" s="102"/>
      <c r="I169" s="102"/>
      <c r="K169" s="102"/>
      <c r="N169" s="102"/>
      <c r="O169" s="102"/>
      <c r="Q169" s="102"/>
    </row>
    <row r="170" spans="2:17" x14ac:dyDescent="0.25">
      <c r="B170" s="128"/>
      <c r="D170" s="102"/>
      <c r="E170" s="102"/>
      <c r="F170" s="102"/>
      <c r="G170" s="102"/>
      <c r="H170" s="102"/>
      <c r="I170" s="102"/>
      <c r="K170" s="102"/>
      <c r="N170" s="102"/>
      <c r="O170" s="102"/>
      <c r="Q170" s="102"/>
    </row>
    <row r="171" spans="2:17" x14ac:dyDescent="0.25">
      <c r="B171" s="128"/>
      <c r="D171" s="102"/>
      <c r="E171" s="102"/>
      <c r="F171" s="102"/>
      <c r="G171" s="102"/>
      <c r="H171" s="102"/>
      <c r="I171" s="102"/>
      <c r="K171" s="102"/>
      <c r="N171" s="102"/>
      <c r="O171" s="102"/>
      <c r="Q171" s="102"/>
    </row>
    <row r="172" spans="2:17" x14ac:dyDescent="0.25">
      <c r="B172" s="128"/>
      <c r="D172" s="102"/>
      <c r="E172" s="102"/>
      <c r="F172" s="102"/>
      <c r="G172" s="102"/>
      <c r="H172" s="102"/>
      <c r="I172" s="102"/>
      <c r="K172" s="102"/>
      <c r="N172" s="102"/>
      <c r="O172" s="102"/>
      <c r="Q172" s="102"/>
    </row>
    <row r="173" spans="2:17" x14ac:dyDescent="0.25">
      <c r="B173" s="128"/>
      <c r="D173" s="102"/>
      <c r="E173" s="102"/>
      <c r="F173" s="102"/>
      <c r="G173" s="102"/>
      <c r="H173" s="102"/>
      <c r="I173" s="102"/>
      <c r="K173" s="102"/>
      <c r="N173" s="102"/>
      <c r="O173" s="102"/>
      <c r="Q173" s="102"/>
    </row>
    <row r="174" spans="2:17" x14ac:dyDescent="0.25">
      <c r="B174" s="128"/>
      <c r="D174" s="102"/>
      <c r="E174" s="102"/>
      <c r="F174" s="102"/>
      <c r="G174" s="102"/>
      <c r="H174" s="102"/>
      <c r="I174" s="102"/>
      <c r="K174" s="102"/>
      <c r="N174" s="102"/>
      <c r="O174" s="102"/>
      <c r="Q174" s="102"/>
    </row>
    <row r="175" spans="2:17" x14ac:dyDescent="0.25">
      <c r="B175" s="128"/>
      <c r="D175" s="102"/>
      <c r="E175" s="102"/>
      <c r="F175" s="102"/>
      <c r="G175" s="102"/>
      <c r="H175" s="102"/>
      <c r="I175" s="102"/>
      <c r="K175" s="102"/>
      <c r="N175" s="102"/>
      <c r="O175" s="102"/>
      <c r="Q175" s="102"/>
    </row>
    <row r="176" spans="2:17" x14ac:dyDescent="0.25">
      <c r="B176" s="128"/>
      <c r="D176" s="102"/>
      <c r="E176" s="102"/>
      <c r="F176" s="102"/>
      <c r="G176" s="102"/>
      <c r="H176" s="102"/>
      <c r="I176" s="102"/>
      <c r="K176" s="102"/>
      <c r="N176" s="102"/>
      <c r="O176" s="102"/>
      <c r="Q176" s="102"/>
    </row>
    <row r="177" spans="2:17" x14ac:dyDescent="0.25">
      <c r="B177" s="128"/>
      <c r="D177" s="102"/>
      <c r="E177" s="102"/>
      <c r="F177" s="102"/>
      <c r="G177" s="102"/>
      <c r="H177" s="102"/>
      <c r="I177" s="102"/>
      <c r="K177" s="102"/>
      <c r="N177" s="102"/>
      <c r="O177" s="102"/>
      <c r="Q177" s="102"/>
    </row>
    <row r="178" spans="2:17" x14ac:dyDescent="0.25">
      <c r="B178" s="128"/>
      <c r="D178" s="102"/>
      <c r="E178" s="102"/>
      <c r="F178" s="102"/>
      <c r="G178" s="102"/>
      <c r="H178" s="102"/>
      <c r="I178" s="102"/>
      <c r="K178" s="102"/>
      <c r="N178" s="102"/>
      <c r="O178" s="102"/>
      <c r="Q178" s="102"/>
    </row>
    <row r="179" spans="2:17" x14ac:dyDescent="0.25">
      <c r="B179" s="128"/>
      <c r="D179" s="102"/>
      <c r="E179" s="102"/>
      <c r="F179" s="102"/>
      <c r="G179" s="102"/>
      <c r="H179" s="102"/>
      <c r="I179" s="102"/>
      <c r="K179" s="102"/>
      <c r="N179" s="102"/>
      <c r="O179" s="102"/>
      <c r="Q179" s="102"/>
    </row>
    <row r="180" spans="2:17" x14ac:dyDescent="0.25">
      <c r="B180" s="128"/>
      <c r="D180" s="102"/>
      <c r="E180" s="102"/>
      <c r="F180" s="102"/>
      <c r="G180" s="102"/>
      <c r="H180" s="102"/>
      <c r="I180" s="102"/>
      <c r="K180" s="102"/>
      <c r="N180" s="102"/>
      <c r="O180" s="102"/>
      <c r="Q180" s="102"/>
    </row>
    <row r="181" spans="2:17" x14ac:dyDescent="0.25">
      <c r="B181" s="128"/>
      <c r="D181" s="102"/>
      <c r="E181" s="102"/>
      <c r="F181" s="102"/>
      <c r="G181" s="102"/>
      <c r="H181" s="102"/>
      <c r="I181" s="102"/>
      <c r="K181" s="102"/>
      <c r="N181" s="102"/>
      <c r="O181" s="102"/>
      <c r="Q181" s="102"/>
    </row>
    <row r="182" spans="2:17" x14ac:dyDescent="0.25">
      <c r="B182" s="128"/>
      <c r="D182" s="102"/>
      <c r="E182" s="102"/>
      <c r="F182" s="102"/>
      <c r="G182" s="102"/>
      <c r="H182" s="102"/>
      <c r="I182" s="102"/>
      <c r="K182" s="102"/>
      <c r="N182" s="102"/>
      <c r="O182" s="102"/>
      <c r="Q182" s="102"/>
    </row>
    <row r="183" spans="2:17" x14ac:dyDescent="0.25">
      <c r="B183" s="128"/>
      <c r="D183" s="102"/>
      <c r="E183" s="102"/>
      <c r="F183" s="102"/>
      <c r="G183" s="102"/>
      <c r="H183" s="102"/>
      <c r="I183" s="102"/>
      <c r="K183" s="102"/>
      <c r="N183" s="102"/>
      <c r="O183" s="102"/>
      <c r="Q183" s="102"/>
    </row>
    <row r="184" spans="2:17" x14ac:dyDescent="0.25">
      <c r="B184" s="128"/>
      <c r="D184" s="102"/>
      <c r="E184" s="102"/>
      <c r="F184" s="102"/>
      <c r="G184" s="102"/>
      <c r="H184" s="102"/>
      <c r="I184" s="102"/>
      <c r="K184" s="102"/>
      <c r="N184" s="102"/>
      <c r="O184" s="102"/>
      <c r="Q184" s="102"/>
    </row>
    <row r="185" spans="2:17" x14ac:dyDescent="0.25">
      <c r="B185" s="128"/>
      <c r="D185" s="102"/>
      <c r="E185" s="102"/>
      <c r="F185" s="102"/>
      <c r="G185" s="102"/>
      <c r="H185" s="102"/>
      <c r="I185" s="102"/>
      <c r="K185" s="102"/>
      <c r="N185" s="102"/>
      <c r="O185" s="102"/>
      <c r="Q185" s="102"/>
    </row>
    <row r="186" spans="2:17" x14ac:dyDescent="0.25">
      <c r="B186" s="128"/>
      <c r="D186" s="102"/>
      <c r="E186" s="102"/>
      <c r="F186" s="102"/>
      <c r="G186" s="102"/>
      <c r="H186" s="102"/>
      <c r="I186" s="102"/>
      <c r="K186" s="102"/>
      <c r="N186" s="102"/>
      <c r="O186" s="102"/>
      <c r="Q186" s="102"/>
    </row>
    <row r="187" spans="2:17" x14ac:dyDescent="0.25">
      <c r="B187" s="128"/>
      <c r="D187" s="102"/>
      <c r="E187" s="102"/>
      <c r="F187" s="102"/>
      <c r="G187" s="102"/>
      <c r="H187" s="102"/>
      <c r="I187" s="102"/>
      <c r="K187" s="102"/>
      <c r="N187" s="102"/>
      <c r="O187" s="102"/>
      <c r="Q187" s="102"/>
    </row>
    <row r="188" spans="2:17" x14ac:dyDescent="0.25">
      <c r="B188" s="128"/>
      <c r="D188" s="102"/>
      <c r="E188" s="102"/>
      <c r="F188" s="102"/>
      <c r="G188" s="102"/>
      <c r="H188" s="102"/>
      <c r="I188" s="102"/>
      <c r="K188" s="102"/>
      <c r="N188" s="102"/>
      <c r="O188" s="102"/>
      <c r="Q188" s="102"/>
    </row>
    <row r="189" spans="2:17" x14ac:dyDescent="0.25">
      <c r="B189" s="128"/>
      <c r="D189" s="102"/>
      <c r="E189" s="102"/>
      <c r="F189" s="102"/>
      <c r="G189" s="102"/>
      <c r="H189" s="102"/>
      <c r="I189" s="102"/>
      <c r="K189" s="102"/>
      <c r="N189" s="102"/>
      <c r="O189" s="102"/>
      <c r="Q189" s="102"/>
    </row>
    <row r="190" spans="2:17" x14ac:dyDescent="0.25">
      <c r="B190" s="128"/>
      <c r="D190" s="102"/>
      <c r="E190" s="102"/>
      <c r="F190" s="102"/>
      <c r="G190" s="102"/>
      <c r="H190" s="102"/>
      <c r="I190" s="102"/>
      <c r="K190" s="102"/>
      <c r="N190" s="102"/>
      <c r="O190" s="102"/>
      <c r="Q190" s="102"/>
    </row>
    <row r="191" spans="2:17" x14ac:dyDescent="0.25">
      <c r="B191" s="128"/>
      <c r="D191" s="102"/>
      <c r="E191" s="102"/>
      <c r="F191" s="102"/>
      <c r="G191" s="102"/>
      <c r="H191" s="102"/>
      <c r="I191" s="102"/>
      <c r="K191" s="102"/>
      <c r="N191" s="102"/>
      <c r="O191" s="102"/>
      <c r="Q191" s="102"/>
    </row>
    <row r="192" spans="2:17" x14ac:dyDescent="0.25">
      <c r="B192" s="128"/>
      <c r="D192" s="102"/>
      <c r="E192" s="102"/>
      <c r="F192" s="102"/>
      <c r="G192" s="102"/>
      <c r="H192" s="102"/>
      <c r="I192" s="102"/>
      <c r="K192" s="102"/>
      <c r="N192" s="102"/>
      <c r="O192" s="102"/>
      <c r="Q192" s="102"/>
    </row>
    <row r="193" spans="2:17" x14ac:dyDescent="0.25">
      <c r="B193" s="128"/>
      <c r="D193" s="102"/>
      <c r="E193" s="102"/>
      <c r="F193" s="102"/>
      <c r="G193" s="102"/>
      <c r="H193" s="102"/>
      <c r="I193" s="102"/>
      <c r="K193" s="102"/>
      <c r="N193" s="102"/>
      <c r="O193" s="102"/>
      <c r="Q193" s="102"/>
    </row>
    <row r="194" spans="2:17" x14ac:dyDescent="0.25">
      <c r="B194" s="128"/>
      <c r="D194" s="102"/>
      <c r="E194" s="102"/>
      <c r="F194" s="102"/>
      <c r="G194" s="102"/>
      <c r="H194" s="102"/>
      <c r="I194" s="102"/>
      <c r="K194" s="102"/>
      <c r="N194" s="102"/>
      <c r="O194" s="102"/>
      <c r="Q194" s="102"/>
    </row>
    <row r="195" spans="2:17" x14ac:dyDescent="0.25">
      <c r="B195" s="128"/>
      <c r="D195" s="102"/>
      <c r="E195" s="102"/>
      <c r="F195" s="102"/>
      <c r="G195" s="102"/>
      <c r="H195" s="102"/>
      <c r="I195" s="102"/>
      <c r="K195" s="102"/>
      <c r="N195" s="102"/>
      <c r="O195" s="102"/>
      <c r="Q195" s="102"/>
    </row>
    <row r="196" spans="2:17" x14ac:dyDescent="0.25">
      <c r="B196" s="128"/>
      <c r="D196" s="102"/>
      <c r="E196" s="102"/>
      <c r="F196" s="102"/>
      <c r="G196" s="102"/>
      <c r="H196" s="102"/>
      <c r="I196" s="102"/>
      <c r="K196" s="102"/>
      <c r="N196" s="102"/>
      <c r="O196" s="102"/>
      <c r="Q196" s="102"/>
    </row>
    <row r="197" spans="2:17" x14ac:dyDescent="0.25">
      <c r="B197" s="128"/>
      <c r="D197" s="102"/>
      <c r="E197" s="102"/>
      <c r="F197" s="102"/>
      <c r="G197" s="102"/>
      <c r="H197" s="102"/>
      <c r="I197" s="102"/>
      <c r="K197" s="102"/>
      <c r="N197" s="102"/>
      <c r="O197" s="102"/>
      <c r="Q197" s="102"/>
    </row>
    <row r="198" spans="2:17" x14ac:dyDescent="0.25">
      <c r="B198" s="128"/>
      <c r="D198" s="102"/>
      <c r="E198" s="102"/>
      <c r="F198" s="102"/>
      <c r="G198" s="102"/>
      <c r="H198" s="102"/>
      <c r="I198" s="102"/>
      <c r="K198" s="102"/>
      <c r="N198" s="102"/>
      <c r="O198" s="102"/>
      <c r="Q198" s="102"/>
    </row>
    <row r="199" spans="2:17" x14ac:dyDescent="0.25">
      <c r="B199" s="128"/>
      <c r="D199" s="102"/>
      <c r="E199" s="102"/>
      <c r="F199" s="102"/>
      <c r="G199" s="102"/>
      <c r="H199" s="102"/>
      <c r="I199" s="102"/>
      <c r="K199" s="102"/>
      <c r="N199" s="102"/>
      <c r="O199" s="102"/>
      <c r="Q199" s="102"/>
    </row>
    <row r="200" spans="2:17" x14ac:dyDescent="0.25">
      <c r="B200" s="128"/>
      <c r="D200" s="102"/>
      <c r="E200" s="102"/>
      <c r="F200" s="102"/>
      <c r="G200" s="102"/>
      <c r="H200" s="102"/>
      <c r="I200" s="102"/>
      <c r="K200" s="102"/>
      <c r="N200" s="102"/>
      <c r="O200" s="102"/>
      <c r="Q200" s="102"/>
    </row>
    <row r="201" spans="2:17" x14ac:dyDescent="0.25">
      <c r="B201" s="128"/>
      <c r="D201" s="102"/>
      <c r="E201" s="102"/>
      <c r="F201" s="102"/>
      <c r="G201" s="102"/>
      <c r="H201" s="102"/>
      <c r="I201" s="102"/>
      <c r="K201" s="102"/>
      <c r="N201" s="102"/>
      <c r="O201" s="102"/>
      <c r="Q201" s="102"/>
    </row>
    <row r="202" spans="2:17" x14ac:dyDescent="0.25">
      <c r="B202" s="128"/>
      <c r="D202" s="102"/>
      <c r="E202" s="102"/>
      <c r="F202" s="102"/>
      <c r="G202" s="102"/>
      <c r="H202" s="102"/>
      <c r="I202" s="102"/>
      <c r="K202" s="102"/>
      <c r="N202" s="102"/>
      <c r="O202" s="102"/>
      <c r="Q202" s="102"/>
    </row>
    <row r="203" spans="2:17" x14ac:dyDescent="0.25">
      <c r="B203" s="128"/>
      <c r="D203" s="102"/>
      <c r="E203" s="102"/>
      <c r="F203" s="102"/>
      <c r="G203" s="102"/>
      <c r="H203" s="102"/>
      <c r="I203" s="102"/>
      <c r="K203" s="102"/>
      <c r="N203" s="102"/>
      <c r="O203" s="102"/>
      <c r="Q203" s="102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133:G154 C77:H88 C89:D89 H89 E90:G90">
    <cfRule type="cellIs" dxfId="81" priority="3" operator="lessThan">
      <formula>0</formula>
    </cfRule>
  </conditionalFormatting>
  <conditionalFormatting sqref="C18:H18 C9:E17 G9:H17">
    <cfRule type="cellIs" dxfId="80" priority="2" operator="lessThan">
      <formula>0</formula>
    </cfRule>
  </conditionalFormatting>
  <conditionalFormatting sqref="C22:H29">
    <cfRule type="cellIs" dxfId="79" priority="10" operator="lessThan">
      <formula>0</formula>
    </cfRule>
  </conditionalFormatting>
  <conditionalFormatting sqref="C32:H64">
    <cfRule type="cellIs" dxfId="78" priority="9" operator="lessThan">
      <formula>0</formula>
    </cfRule>
  </conditionalFormatting>
  <conditionalFormatting sqref="C91:H104 C90:D90 H90">
    <cfRule type="cellIs" dxfId="77" priority="7" operator="lessThan">
      <formula>0</formula>
    </cfRule>
  </conditionalFormatting>
  <conditionalFormatting sqref="C107:H114">
    <cfRule type="cellIs" dxfId="76" priority="6" operator="lessThan">
      <formula>0</formula>
    </cfRule>
  </conditionalFormatting>
  <conditionalFormatting sqref="C117:H123">
    <cfRule type="cellIs" dxfId="75" priority="5" operator="lessThan">
      <formula>0</formula>
    </cfRule>
  </conditionalFormatting>
  <conditionalFormatting sqref="C126:H130">
    <cfRule type="cellIs" dxfId="74" priority="4" operator="lessThan">
      <formula>0</formula>
    </cfRule>
  </conditionalFormatting>
  <conditionalFormatting sqref="C67:I74">
    <cfRule type="cellIs" dxfId="73" priority="8" operator="lessThan">
      <formula>0</formula>
    </cfRule>
  </conditionalFormatting>
  <conditionalFormatting sqref="H1:I3 H6:I9">
    <cfRule type="cellIs" dxfId="72" priority="20" operator="lessThan">
      <formula>0</formula>
    </cfRule>
  </conditionalFormatting>
  <conditionalFormatting sqref="H20:I21 H66:I66 H75:I76 H106:I106 H116:I116 H125:I125">
    <cfRule type="cellIs" dxfId="71" priority="22" operator="lessThan">
      <formula>0</formula>
    </cfRule>
  </conditionalFormatting>
  <conditionalFormatting sqref="H31:I31">
    <cfRule type="cellIs" dxfId="70" priority="21" operator="lessThan">
      <formula>0</formula>
    </cfRule>
  </conditionalFormatting>
  <conditionalFormatting sqref="H133:I1048576">
    <cfRule type="cellIs" dxfId="69" priority="11" operator="lessThan">
      <formula>0</formula>
    </cfRule>
  </conditionalFormatting>
  <conditionalFormatting sqref="I10:I19">
    <cfRule type="cellIs" dxfId="68" priority="13" operator="lessThan">
      <formula>0</formula>
    </cfRule>
  </conditionalFormatting>
  <conditionalFormatting sqref="I22:I30">
    <cfRule type="cellIs" dxfId="67" priority="19" operator="lessThan">
      <formula>0</formula>
    </cfRule>
  </conditionalFormatting>
  <conditionalFormatting sqref="I32:I65">
    <cfRule type="cellIs" dxfId="66" priority="18" operator="lessThan">
      <formula>0</formula>
    </cfRule>
  </conditionalFormatting>
  <conditionalFormatting sqref="I77:I105">
    <cfRule type="cellIs" dxfId="65" priority="17" operator="lessThan">
      <formula>0</formula>
    </cfRule>
  </conditionalFormatting>
  <conditionalFormatting sqref="I107:I115">
    <cfRule type="cellIs" dxfId="64" priority="16" operator="lessThan">
      <formula>0</formula>
    </cfRule>
  </conditionalFormatting>
  <conditionalFormatting sqref="I117:I124">
    <cfRule type="cellIs" dxfId="63" priority="14" operator="lessThan">
      <formula>0</formula>
    </cfRule>
  </conditionalFormatting>
  <conditionalFormatting sqref="I126:I131">
    <cfRule type="cellIs" dxfId="62" priority="15" operator="lessThan">
      <formula>0</formula>
    </cfRule>
  </conditionalFormatting>
  <conditionalFormatting sqref="K3:K5">
    <cfRule type="cellIs" dxfId="61" priority="12" operator="lessThan">
      <formula>0</formula>
    </cfRule>
  </conditionalFormatting>
  <conditionalFormatting sqref="F9:F17">
    <cfRule type="cellIs" dxfId="60" priority="1" operator="lessThan">
      <formula>0</formula>
    </cfRule>
  </conditionalFormatting>
  <printOptions horizontalCentered="1"/>
  <pageMargins left="0.31496062992126" right="0.31496062992126" top="0.35433070866141703" bottom="0.35433070866141703" header="0" footer="0"/>
  <pageSetup paperSize="9" scale="46" orientation="portrait"/>
  <rowBreaks count="2" manualBreakCount="2">
    <brk id="65" max="14" man="1"/>
    <brk id="13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view="pageBreakPreview" topLeftCell="A134" workbookViewId="0">
      <selection activeCell="U14" sqref="U14"/>
    </sheetView>
  </sheetViews>
  <sheetFormatPr defaultColWidth="9" defaultRowHeight="15" x14ac:dyDescent="0.25"/>
  <cols>
    <col min="1" max="1" width="8.7109375" style="171" customWidth="1"/>
    <col min="2" max="2" width="53.42578125" style="171" customWidth="1"/>
    <col min="3" max="3" width="6.5703125" style="171" customWidth="1"/>
    <col min="4" max="4" width="13.7109375" style="187" customWidth="1"/>
    <col min="5" max="5" width="15.85546875" style="187" customWidth="1"/>
    <col min="6" max="7" width="14.140625" style="187" customWidth="1"/>
    <col min="8" max="8" width="32.85546875" style="187" customWidth="1"/>
    <col min="9" max="9" width="12.28515625" style="188" customWidth="1"/>
    <col min="10" max="10" width="12" style="171" customWidth="1"/>
    <col min="11" max="11" width="12.5703125" style="189" hidden="1" customWidth="1"/>
    <col min="12" max="12" width="9.28515625" style="171" hidden="1" customWidth="1"/>
    <col min="13" max="13" width="11.140625" style="171" hidden="1" customWidth="1"/>
    <col min="14" max="14" width="7.5703125" style="190" hidden="1" customWidth="1"/>
    <col min="15" max="15" width="15.28515625" style="191" hidden="1" customWidth="1"/>
    <col min="16" max="16" width="12" style="171" hidden="1" customWidth="1"/>
    <col min="17" max="17" width="14" style="192" hidden="1" customWidth="1"/>
    <col min="18" max="16384" width="9" style="171"/>
  </cols>
  <sheetData>
    <row r="1" spans="1:23" s="136" customFormat="1" ht="22.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3" s="136" customFormat="1" ht="18.75" customHeight="1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  <c r="K2" s="8"/>
      <c r="L2" s="9"/>
      <c r="M2" s="9"/>
      <c r="N2" s="10"/>
      <c r="O2" s="11"/>
      <c r="P2" s="12"/>
      <c r="Q2" s="13"/>
      <c r="R2" s="12"/>
      <c r="S2" s="12"/>
    </row>
    <row r="3" spans="1:23" s="136" customFormat="1" ht="21.75" customHeight="1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  <c r="K3" s="14"/>
      <c r="L3" s="15"/>
      <c r="M3" s="9"/>
      <c r="N3" s="10"/>
      <c r="O3" s="11"/>
      <c r="P3" s="12"/>
      <c r="Q3" s="13"/>
      <c r="R3" s="12"/>
      <c r="S3" s="12"/>
    </row>
    <row r="4" spans="1:23" s="136" customFormat="1" ht="27.75" customHeight="1" x14ac:dyDescent="0.25">
      <c r="A4" s="16"/>
      <c r="B4" s="17" t="s">
        <v>178</v>
      </c>
      <c r="C4" s="16"/>
      <c r="D4" s="19" t="s">
        <v>5</v>
      </c>
      <c r="E4" s="16"/>
      <c r="F4" s="19" t="s">
        <v>6</v>
      </c>
      <c r="G4" s="515" t="s">
        <v>7</v>
      </c>
      <c r="H4" s="515"/>
      <c r="I4" s="515"/>
      <c r="J4" s="515"/>
      <c r="K4" s="23"/>
      <c r="L4" s="15"/>
      <c r="M4" s="9"/>
      <c r="N4" s="10"/>
      <c r="O4" s="11"/>
      <c r="P4" s="12"/>
      <c r="Q4" s="13"/>
      <c r="R4" s="12"/>
      <c r="S4" s="12"/>
    </row>
    <row r="5" spans="1:23" s="136" customFormat="1" ht="27.75" customHeight="1" x14ac:dyDescent="0.25">
      <c r="A5" s="16"/>
      <c r="B5" s="17" t="s">
        <v>8</v>
      </c>
      <c r="C5" s="138"/>
      <c r="D5" s="19" t="s">
        <v>9</v>
      </c>
      <c r="E5" s="138"/>
      <c r="F5" s="19" t="s">
        <v>10</v>
      </c>
      <c r="G5" s="515" t="s">
        <v>179</v>
      </c>
      <c r="H5" s="515"/>
      <c r="I5" s="515"/>
      <c r="J5" s="515"/>
      <c r="K5" s="23"/>
      <c r="L5" s="15"/>
      <c r="M5" s="9"/>
      <c r="N5" s="9"/>
      <c r="O5" s="11"/>
      <c r="P5" s="12"/>
      <c r="Q5" s="13"/>
      <c r="R5" s="12"/>
      <c r="S5" s="12"/>
    </row>
    <row r="6" spans="1:23" s="139" customFormat="1" ht="15" customHeight="1" x14ac:dyDescent="0.2">
      <c r="A6" s="508" t="s">
        <v>12</v>
      </c>
      <c r="B6" s="509" t="s">
        <v>13</v>
      </c>
      <c r="C6" s="509" t="s">
        <v>14</v>
      </c>
      <c r="D6" s="508" t="s">
        <v>180</v>
      </c>
      <c r="E6" s="508"/>
      <c r="F6" s="508"/>
      <c r="G6" s="508"/>
      <c r="H6" s="508"/>
      <c r="I6" s="516" t="s">
        <v>181</v>
      </c>
      <c r="J6" s="508" t="s">
        <v>17</v>
      </c>
      <c r="K6" s="501" t="s">
        <v>18</v>
      </c>
      <c r="L6" s="501"/>
      <c r="M6" s="501"/>
      <c r="N6" s="501"/>
      <c r="O6" s="501"/>
      <c r="Q6" s="140"/>
    </row>
    <row r="7" spans="1:23" s="139" customFormat="1" ht="42" customHeight="1" x14ac:dyDescent="0.2">
      <c r="A7" s="508"/>
      <c r="B7" s="509"/>
      <c r="C7" s="509"/>
      <c r="D7" s="508"/>
      <c r="E7" s="508"/>
      <c r="F7" s="508"/>
      <c r="G7" s="508"/>
      <c r="H7" s="508"/>
      <c r="I7" s="517"/>
      <c r="J7" s="508"/>
      <c r="K7" s="141" t="s">
        <v>23</v>
      </c>
      <c r="L7" s="142" t="s">
        <v>23</v>
      </c>
      <c r="M7" s="143" t="s">
        <v>23</v>
      </c>
      <c r="N7" s="144" t="s">
        <v>23</v>
      </c>
      <c r="O7" s="145" t="s">
        <v>24</v>
      </c>
      <c r="Q7" s="146" t="s">
        <v>25</v>
      </c>
    </row>
    <row r="8" spans="1:23" s="155" customFormat="1" x14ac:dyDescent="0.25">
      <c r="A8" s="147" t="s">
        <v>41</v>
      </c>
      <c r="B8" s="148" t="s">
        <v>42</v>
      </c>
      <c r="C8" s="148"/>
      <c r="D8" s="149"/>
      <c r="E8" s="149"/>
      <c r="F8" s="149"/>
      <c r="G8" s="149"/>
      <c r="H8" s="149"/>
      <c r="I8" s="150"/>
      <c r="J8" s="151"/>
      <c r="K8" s="152"/>
      <c r="L8" s="152"/>
      <c r="M8" s="151"/>
      <c r="N8" s="153"/>
      <c r="O8" s="154"/>
      <c r="Q8" s="156"/>
    </row>
    <row r="9" spans="1:23" s="164" customFormat="1" ht="14.25" x14ac:dyDescent="0.2">
      <c r="A9" s="157"/>
      <c r="B9" s="158" t="s">
        <v>43</v>
      </c>
      <c r="C9" s="158"/>
      <c r="D9" s="159"/>
      <c r="E9" s="159"/>
      <c r="F9" s="159"/>
      <c r="G9" s="159"/>
      <c r="H9" s="159"/>
      <c r="I9" s="160"/>
      <c r="J9" s="161"/>
      <c r="K9" s="162"/>
      <c r="L9" s="162"/>
      <c r="M9" s="161"/>
      <c r="N9" s="163"/>
      <c r="O9" s="61">
        <f t="shared" ref="O9:O17" si="0">SUM(K9:N9)</f>
        <v>0</v>
      </c>
      <c r="Q9" s="63">
        <f t="shared" ref="Q9:Q60" si="1">+O9-F9</f>
        <v>0</v>
      </c>
    </row>
    <row r="10" spans="1:23" s="167" customFormat="1" ht="38.25" customHeight="1" x14ac:dyDescent="0.2">
      <c r="A10" s="165">
        <v>1</v>
      </c>
      <c r="B10" s="166" t="s">
        <v>44</v>
      </c>
      <c r="C10" s="52" t="s">
        <v>45</v>
      </c>
      <c r="D10" s="514" t="s">
        <v>182</v>
      </c>
      <c r="E10" s="514"/>
      <c r="F10" s="514"/>
      <c r="G10" s="514"/>
      <c r="H10" s="514"/>
      <c r="I10" s="56">
        <v>40</v>
      </c>
      <c r="J10" s="53"/>
      <c r="K10" s="59"/>
      <c r="L10" s="59"/>
      <c r="M10" s="53"/>
      <c r="N10" s="60"/>
      <c r="O10" s="98">
        <f t="shared" si="0"/>
        <v>0</v>
      </c>
      <c r="P10" s="167">
        <v>200030286</v>
      </c>
      <c r="Q10" s="53">
        <f t="shared" si="1"/>
        <v>0</v>
      </c>
      <c r="S10" s="514" t="s">
        <v>183</v>
      </c>
      <c r="T10" s="514"/>
      <c r="U10" s="514"/>
      <c r="V10" s="514"/>
      <c r="W10" s="514"/>
    </row>
    <row r="11" spans="1:23" s="169" customFormat="1" ht="28.5" x14ac:dyDescent="0.2">
      <c r="A11" s="168">
        <f>+A10+1</f>
        <v>2</v>
      </c>
      <c r="B11" s="166" t="s">
        <v>46</v>
      </c>
      <c r="C11" s="52" t="s">
        <v>45</v>
      </c>
      <c r="D11" s="514" t="s">
        <v>184</v>
      </c>
      <c r="E11" s="514"/>
      <c r="F11" s="514"/>
      <c r="G11" s="514"/>
      <c r="H11" s="514"/>
      <c r="I11" s="56">
        <v>2</v>
      </c>
      <c r="J11" s="53"/>
      <c r="K11" s="59"/>
      <c r="L11" s="59"/>
      <c r="M11" s="53"/>
      <c r="N11" s="60"/>
      <c r="O11" s="61">
        <f t="shared" si="0"/>
        <v>0</v>
      </c>
      <c r="P11" s="169">
        <v>200030287</v>
      </c>
      <c r="Q11" s="100">
        <f t="shared" si="1"/>
        <v>0</v>
      </c>
      <c r="U11" s="167"/>
    </row>
    <row r="12" spans="1:23" s="169" customFormat="1" ht="28.5" x14ac:dyDescent="0.2">
      <c r="A12" s="168">
        <f t="shared" ref="A12:A17" si="2">+A11+1</f>
        <v>3</v>
      </c>
      <c r="B12" s="166" t="s">
        <v>47</v>
      </c>
      <c r="C12" s="52" t="s">
        <v>45</v>
      </c>
      <c r="D12" s="514" t="s">
        <v>185</v>
      </c>
      <c r="E12" s="514"/>
      <c r="F12" s="514"/>
      <c r="G12" s="514"/>
      <c r="H12" s="514"/>
      <c r="I12" s="56">
        <v>4</v>
      </c>
      <c r="J12" s="53"/>
      <c r="K12" s="59"/>
      <c r="L12" s="59"/>
      <c r="M12" s="53"/>
      <c r="N12" s="60"/>
      <c r="O12" s="61">
        <f t="shared" si="0"/>
        <v>0</v>
      </c>
      <c r="P12" s="169">
        <v>200030288</v>
      </c>
      <c r="Q12" s="100">
        <f t="shared" si="1"/>
        <v>0</v>
      </c>
      <c r="U12" s="167"/>
    </row>
    <row r="13" spans="1:23" s="169" customFormat="1" ht="28.5" x14ac:dyDescent="0.2">
      <c r="A13" s="168">
        <f t="shared" si="2"/>
        <v>4</v>
      </c>
      <c r="B13" s="166" t="s">
        <v>48</v>
      </c>
      <c r="C13" s="52" t="s">
        <v>45</v>
      </c>
      <c r="D13" s="514" t="s">
        <v>186</v>
      </c>
      <c r="E13" s="514"/>
      <c r="F13" s="514"/>
      <c r="G13" s="514"/>
      <c r="H13" s="514"/>
      <c r="I13" s="56">
        <v>4</v>
      </c>
      <c r="J13" s="53"/>
      <c r="K13" s="59"/>
      <c r="L13" s="59"/>
      <c r="M13" s="53"/>
      <c r="N13" s="60"/>
      <c r="O13" s="61">
        <f t="shared" si="0"/>
        <v>0</v>
      </c>
      <c r="P13" s="169">
        <v>200030289</v>
      </c>
      <c r="Q13" s="100">
        <f t="shared" si="1"/>
        <v>0</v>
      </c>
      <c r="U13" s="167"/>
    </row>
    <row r="14" spans="1:23" s="169" customFormat="1" ht="28.5" x14ac:dyDescent="0.2">
      <c r="A14" s="168">
        <f t="shared" si="2"/>
        <v>5</v>
      </c>
      <c r="B14" s="166" t="s">
        <v>49</v>
      </c>
      <c r="C14" s="52" t="s">
        <v>45</v>
      </c>
      <c r="D14" s="514"/>
      <c r="E14" s="514"/>
      <c r="F14" s="514"/>
      <c r="G14" s="514"/>
      <c r="H14" s="514"/>
      <c r="I14" s="56"/>
      <c r="J14" s="53"/>
      <c r="K14" s="59"/>
      <c r="L14" s="59"/>
      <c r="M14" s="53"/>
      <c r="N14" s="60"/>
      <c r="O14" s="61">
        <f t="shared" si="0"/>
        <v>0</v>
      </c>
      <c r="P14" s="169">
        <v>200032212</v>
      </c>
      <c r="Q14" s="100">
        <f t="shared" si="1"/>
        <v>0</v>
      </c>
      <c r="U14" s="167"/>
    </row>
    <row r="15" spans="1:23" s="169" customFormat="1" ht="28.5" x14ac:dyDescent="0.2">
      <c r="A15" s="168">
        <f t="shared" si="2"/>
        <v>6</v>
      </c>
      <c r="B15" s="166" t="s">
        <v>50</v>
      </c>
      <c r="C15" s="52" t="s">
        <v>45</v>
      </c>
      <c r="D15" s="514" t="s">
        <v>187</v>
      </c>
      <c r="E15" s="514"/>
      <c r="F15" s="514"/>
      <c r="G15" s="514"/>
      <c r="H15" s="514"/>
      <c r="I15" s="56">
        <v>4</v>
      </c>
      <c r="J15" s="53"/>
      <c r="K15" s="59"/>
      <c r="L15" s="59"/>
      <c r="M15" s="53"/>
      <c r="N15" s="60"/>
      <c r="O15" s="61">
        <f t="shared" si="0"/>
        <v>0</v>
      </c>
      <c r="P15" s="169">
        <v>200030291</v>
      </c>
      <c r="Q15" s="100">
        <f t="shared" si="1"/>
        <v>0</v>
      </c>
      <c r="U15" s="167"/>
    </row>
    <row r="16" spans="1:23" s="169" customFormat="1" ht="28.5" x14ac:dyDescent="0.2">
      <c r="A16" s="168">
        <f t="shared" si="2"/>
        <v>7</v>
      </c>
      <c r="B16" s="166" t="s">
        <v>51</v>
      </c>
      <c r="C16" s="52" t="s">
        <v>45</v>
      </c>
      <c r="D16" s="514"/>
      <c r="E16" s="514"/>
      <c r="F16" s="514"/>
      <c r="G16" s="514"/>
      <c r="H16" s="514"/>
      <c r="I16" s="56"/>
      <c r="J16" s="53"/>
      <c r="K16" s="59"/>
      <c r="L16" s="59"/>
      <c r="M16" s="53"/>
      <c r="N16" s="60"/>
      <c r="O16" s="61">
        <f t="shared" si="0"/>
        <v>0</v>
      </c>
      <c r="P16" s="169">
        <v>200030293</v>
      </c>
      <c r="Q16" s="100">
        <f t="shared" si="1"/>
        <v>0</v>
      </c>
      <c r="U16" s="167"/>
    </row>
    <row r="17" spans="1:21" s="169" customFormat="1" ht="14.25" x14ac:dyDescent="0.2">
      <c r="A17" s="168">
        <f t="shared" si="2"/>
        <v>8</v>
      </c>
      <c r="B17" s="166" t="s">
        <v>52</v>
      </c>
      <c r="C17" s="52" t="s">
        <v>45</v>
      </c>
      <c r="D17" s="514"/>
      <c r="E17" s="514"/>
      <c r="F17" s="514"/>
      <c r="G17" s="514"/>
      <c r="H17" s="514"/>
      <c r="I17" s="56"/>
      <c r="J17" s="53"/>
      <c r="K17" s="59"/>
      <c r="L17" s="59"/>
      <c r="M17" s="53"/>
      <c r="N17" s="60"/>
      <c r="O17" s="61">
        <f t="shared" si="0"/>
        <v>0</v>
      </c>
      <c r="P17" s="169">
        <v>200030300</v>
      </c>
      <c r="Q17" s="63">
        <f t="shared" si="1"/>
        <v>0</v>
      </c>
      <c r="U17" s="167"/>
    </row>
    <row r="18" spans="1:21" x14ac:dyDescent="0.25">
      <c r="A18" s="157" t="s">
        <v>53</v>
      </c>
      <c r="B18" s="158" t="s">
        <v>54</v>
      </c>
      <c r="C18" s="158"/>
      <c r="D18" s="514"/>
      <c r="E18" s="514"/>
      <c r="F18" s="514"/>
      <c r="G18" s="514"/>
      <c r="H18" s="514"/>
      <c r="I18" s="56"/>
      <c r="J18" s="161"/>
      <c r="K18" s="162"/>
      <c r="L18" s="162"/>
      <c r="M18" s="161"/>
      <c r="N18" s="163"/>
      <c r="O18" s="170"/>
      <c r="Q18" s="63">
        <f t="shared" si="1"/>
        <v>0</v>
      </c>
    </row>
    <row r="19" spans="1:21" s="169" customFormat="1" ht="14.25" x14ac:dyDescent="0.2">
      <c r="A19" s="168">
        <v>1</v>
      </c>
      <c r="B19" s="166" t="s">
        <v>55</v>
      </c>
      <c r="C19" s="52" t="s">
        <v>45</v>
      </c>
      <c r="D19" s="514"/>
      <c r="E19" s="514"/>
      <c r="F19" s="514"/>
      <c r="G19" s="514"/>
      <c r="H19" s="514"/>
      <c r="I19" s="56"/>
      <c r="J19" s="53"/>
      <c r="K19" s="59"/>
      <c r="L19" s="59"/>
      <c r="M19" s="53"/>
      <c r="N19" s="60"/>
      <c r="O19" s="61">
        <f t="shared" ref="O19:O51" si="3">SUM(K19:N19)</f>
        <v>0</v>
      </c>
      <c r="P19" s="169">
        <v>200032593</v>
      </c>
      <c r="Q19" s="63">
        <f t="shared" si="1"/>
        <v>0</v>
      </c>
    </row>
    <row r="20" spans="1:21" s="169" customFormat="1" ht="14.25" x14ac:dyDescent="0.2">
      <c r="A20" s="168">
        <f>+A19+1</f>
        <v>2</v>
      </c>
      <c r="B20" s="166" t="s">
        <v>56</v>
      </c>
      <c r="C20" s="52" t="s">
        <v>45</v>
      </c>
      <c r="D20" s="514"/>
      <c r="E20" s="514"/>
      <c r="F20" s="514"/>
      <c r="G20" s="514"/>
      <c r="H20" s="514"/>
      <c r="I20" s="56"/>
      <c r="J20" s="53"/>
      <c r="K20" s="59"/>
      <c r="L20" s="59"/>
      <c r="M20" s="53"/>
      <c r="N20" s="60"/>
      <c r="O20" s="61">
        <f t="shared" si="3"/>
        <v>0</v>
      </c>
      <c r="P20" s="169">
        <v>200032575</v>
      </c>
      <c r="Q20" s="63">
        <f t="shared" si="1"/>
        <v>0</v>
      </c>
    </row>
    <row r="21" spans="1:21" s="169" customFormat="1" ht="14.25" x14ac:dyDescent="0.2">
      <c r="A21" s="168">
        <f t="shared" ref="A21:A51" si="4">+A20+1</f>
        <v>3</v>
      </c>
      <c r="B21" s="166" t="s">
        <v>57</v>
      </c>
      <c r="C21" s="52" t="s">
        <v>45</v>
      </c>
      <c r="D21" s="514"/>
      <c r="E21" s="514"/>
      <c r="F21" s="514"/>
      <c r="G21" s="514"/>
      <c r="H21" s="514"/>
      <c r="I21" s="56"/>
      <c r="J21" s="53"/>
      <c r="K21" s="59"/>
      <c r="L21" s="59"/>
      <c r="M21" s="53"/>
      <c r="N21" s="60"/>
      <c r="O21" s="61">
        <f t="shared" si="3"/>
        <v>0</v>
      </c>
      <c r="P21" s="169">
        <v>200032202</v>
      </c>
      <c r="Q21" s="63">
        <f t="shared" si="1"/>
        <v>0</v>
      </c>
    </row>
    <row r="22" spans="1:21" s="169" customFormat="1" ht="14.25" x14ac:dyDescent="0.2">
      <c r="A22" s="168">
        <f t="shared" si="4"/>
        <v>4</v>
      </c>
      <c r="B22" s="166" t="s">
        <v>58</v>
      </c>
      <c r="C22" s="52" t="s">
        <v>45</v>
      </c>
      <c r="D22" s="514"/>
      <c r="E22" s="514"/>
      <c r="F22" s="514"/>
      <c r="G22" s="514"/>
      <c r="H22" s="514"/>
      <c r="I22" s="56"/>
      <c r="J22" s="53"/>
      <c r="K22" s="59"/>
      <c r="L22" s="59"/>
      <c r="M22" s="53"/>
      <c r="N22" s="60"/>
      <c r="O22" s="61">
        <f t="shared" si="3"/>
        <v>0</v>
      </c>
      <c r="P22" s="169">
        <v>200032233</v>
      </c>
      <c r="Q22" s="63">
        <f t="shared" si="1"/>
        <v>0</v>
      </c>
    </row>
    <row r="23" spans="1:21" s="169" customFormat="1" ht="28.5" x14ac:dyDescent="0.2">
      <c r="A23" s="168">
        <f t="shared" si="4"/>
        <v>5</v>
      </c>
      <c r="B23" s="166" t="s">
        <v>59</v>
      </c>
      <c r="C23" s="52" t="s">
        <v>45</v>
      </c>
      <c r="D23" s="514" t="s">
        <v>188</v>
      </c>
      <c r="E23" s="514"/>
      <c r="F23" s="514"/>
      <c r="G23" s="514"/>
      <c r="H23" s="514"/>
      <c r="I23" s="56">
        <v>3</v>
      </c>
      <c r="J23" s="53"/>
      <c r="K23" s="59"/>
      <c r="L23" s="59"/>
      <c r="M23" s="53"/>
      <c r="N23" s="60"/>
      <c r="O23" s="61">
        <f t="shared" si="3"/>
        <v>0</v>
      </c>
      <c r="P23" s="169">
        <v>200032203</v>
      </c>
      <c r="Q23" s="63">
        <f t="shared" si="1"/>
        <v>0</v>
      </c>
    </row>
    <row r="24" spans="1:21" s="169" customFormat="1" ht="14.25" x14ac:dyDescent="0.2">
      <c r="A24" s="168">
        <f t="shared" si="4"/>
        <v>6</v>
      </c>
      <c r="B24" s="166" t="s">
        <v>60</v>
      </c>
      <c r="C24" s="52" t="s">
        <v>45</v>
      </c>
      <c r="D24" s="514"/>
      <c r="E24" s="514"/>
      <c r="F24" s="514"/>
      <c r="G24" s="514"/>
      <c r="H24" s="514"/>
      <c r="I24" s="56"/>
      <c r="J24" s="53"/>
      <c r="K24" s="59"/>
      <c r="L24" s="59"/>
      <c r="M24" s="53"/>
      <c r="N24" s="60"/>
      <c r="O24" s="61">
        <f t="shared" si="3"/>
        <v>0</v>
      </c>
      <c r="P24" s="169">
        <v>200032204</v>
      </c>
      <c r="Q24" s="63">
        <f t="shared" si="1"/>
        <v>0</v>
      </c>
    </row>
    <row r="25" spans="1:21" s="169" customFormat="1" ht="28.5" x14ac:dyDescent="0.2">
      <c r="A25" s="168">
        <f t="shared" si="4"/>
        <v>7</v>
      </c>
      <c r="B25" s="166" t="s">
        <v>61</v>
      </c>
      <c r="C25" s="52" t="s">
        <v>45</v>
      </c>
      <c r="D25" s="514"/>
      <c r="E25" s="514"/>
      <c r="F25" s="514"/>
      <c r="G25" s="514"/>
      <c r="H25" s="514"/>
      <c r="I25" s="56"/>
      <c r="J25" s="53"/>
      <c r="K25" s="59"/>
      <c r="L25" s="59"/>
      <c r="M25" s="53"/>
      <c r="N25" s="60"/>
      <c r="O25" s="61">
        <f t="shared" si="3"/>
        <v>0</v>
      </c>
      <c r="P25" s="169">
        <v>200032234</v>
      </c>
      <c r="Q25" s="63">
        <f t="shared" si="1"/>
        <v>0</v>
      </c>
    </row>
    <row r="26" spans="1:21" s="169" customFormat="1" ht="28.5" x14ac:dyDescent="0.2">
      <c r="A26" s="168">
        <f t="shared" si="4"/>
        <v>8</v>
      </c>
      <c r="B26" s="166" t="s">
        <v>62</v>
      </c>
      <c r="C26" s="52" t="s">
        <v>45</v>
      </c>
      <c r="D26" s="514"/>
      <c r="E26" s="514"/>
      <c r="F26" s="514"/>
      <c r="G26" s="514"/>
      <c r="H26" s="514"/>
      <c r="I26" s="56"/>
      <c r="J26" s="53"/>
      <c r="K26" s="59"/>
      <c r="L26" s="59"/>
      <c r="M26" s="53"/>
      <c r="N26" s="60"/>
      <c r="O26" s="61">
        <f t="shared" si="3"/>
        <v>0</v>
      </c>
      <c r="P26" s="169">
        <v>200032205</v>
      </c>
      <c r="Q26" s="63">
        <f t="shared" si="1"/>
        <v>0</v>
      </c>
    </row>
    <row r="27" spans="1:21" s="169" customFormat="1" ht="28.5" x14ac:dyDescent="0.2">
      <c r="A27" s="168">
        <f t="shared" si="4"/>
        <v>9</v>
      </c>
      <c r="B27" s="166" t="s">
        <v>63</v>
      </c>
      <c r="C27" s="52" t="s">
        <v>45</v>
      </c>
      <c r="D27" s="514"/>
      <c r="E27" s="514"/>
      <c r="F27" s="514"/>
      <c r="G27" s="514"/>
      <c r="H27" s="514"/>
      <c r="I27" s="56"/>
      <c r="J27" s="53"/>
      <c r="K27" s="59"/>
      <c r="L27" s="59"/>
      <c r="M27" s="53"/>
      <c r="N27" s="60"/>
      <c r="O27" s="61">
        <f t="shared" si="3"/>
        <v>0</v>
      </c>
      <c r="P27" s="169">
        <v>200032206</v>
      </c>
      <c r="Q27" s="63">
        <f t="shared" si="1"/>
        <v>0</v>
      </c>
    </row>
    <row r="28" spans="1:21" s="169" customFormat="1" ht="28.5" x14ac:dyDescent="0.2">
      <c r="A28" s="168">
        <f t="shared" si="4"/>
        <v>10</v>
      </c>
      <c r="B28" s="166" t="s">
        <v>64</v>
      </c>
      <c r="C28" s="52" t="s">
        <v>45</v>
      </c>
      <c r="D28" s="514"/>
      <c r="E28" s="514"/>
      <c r="F28" s="514"/>
      <c r="G28" s="514"/>
      <c r="H28" s="514"/>
      <c r="I28" s="56"/>
      <c r="J28" s="53"/>
      <c r="K28" s="59"/>
      <c r="L28" s="59"/>
      <c r="M28" s="53"/>
      <c r="N28" s="60"/>
      <c r="O28" s="61">
        <f t="shared" si="3"/>
        <v>0</v>
      </c>
      <c r="P28" s="169">
        <v>200032207</v>
      </c>
      <c r="Q28" s="63">
        <f t="shared" si="1"/>
        <v>0</v>
      </c>
    </row>
    <row r="29" spans="1:21" s="169" customFormat="1" ht="28.5" x14ac:dyDescent="0.2">
      <c r="A29" s="168">
        <f t="shared" si="4"/>
        <v>11</v>
      </c>
      <c r="B29" s="166" t="s">
        <v>65</v>
      </c>
      <c r="C29" s="52" t="s">
        <v>45</v>
      </c>
      <c r="D29" s="514"/>
      <c r="E29" s="514"/>
      <c r="F29" s="514"/>
      <c r="G29" s="514"/>
      <c r="H29" s="514"/>
      <c r="I29" s="56"/>
      <c r="J29" s="53"/>
      <c r="K29" s="59"/>
      <c r="L29" s="59"/>
      <c r="M29" s="53"/>
      <c r="N29" s="60"/>
      <c r="O29" s="61">
        <f t="shared" si="3"/>
        <v>0</v>
      </c>
      <c r="P29" s="169">
        <v>200032235</v>
      </c>
      <c r="Q29" s="63">
        <f t="shared" si="1"/>
        <v>0</v>
      </c>
    </row>
    <row r="30" spans="1:21" s="169" customFormat="1" ht="28.5" x14ac:dyDescent="0.2">
      <c r="A30" s="168">
        <f t="shared" si="4"/>
        <v>12</v>
      </c>
      <c r="B30" s="166" t="s">
        <v>66</v>
      </c>
      <c r="C30" s="52" t="s">
        <v>45</v>
      </c>
      <c r="D30" s="514"/>
      <c r="E30" s="514"/>
      <c r="F30" s="514"/>
      <c r="G30" s="514"/>
      <c r="H30" s="514"/>
      <c r="I30" s="56"/>
      <c r="J30" s="53"/>
      <c r="K30" s="59"/>
      <c r="L30" s="59"/>
      <c r="M30" s="53"/>
      <c r="N30" s="60"/>
      <c r="O30" s="61">
        <f t="shared" si="3"/>
        <v>0</v>
      </c>
      <c r="P30" s="169">
        <v>200032208</v>
      </c>
      <c r="Q30" s="63">
        <f t="shared" si="1"/>
        <v>0</v>
      </c>
    </row>
    <row r="31" spans="1:21" s="169" customFormat="1" ht="28.5" x14ac:dyDescent="0.2">
      <c r="A31" s="168">
        <f t="shared" si="4"/>
        <v>13</v>
      </c>
      <c r="B31" s="166" t="s">
        <v>67</v>
      </c>
      <c r="C31" s="52" t="s">
        <v>45</v>
      </c>
      <c r="D31" s="514"/>
      <c r="E31" s="514"/>
      <c r="F31" s="514"/>
      <c r="G31" s="514"/>
      <c r="H31" s="514"/>
      <c r="I31" s="56"/>
      <c r="J31" s="53"/>
      <c r="K31" s="59"/>
      <c r="L31" s="59"/>
      <c r="M31" s="53"/>
      <c r="N31" s="60"/>
      <c r="O31" s="61">
        <f t="shared" si="3"/>
        <v>0</v>
      </c>
      <c r="P31" s="169">
        <v>200032209</v>
      </c>
      <c r="Q31" s="63">
        <f t="shared" si="1"/>
        <v>0</v>
      </c>
    </row>
    <row r="32" spans="1:21" s="169" customFormat="1" ht="28.5" x14ac:dyDescent="0.2">
      <c r="A32" s="168">
        <f t="shared" si="4"/>
        <v>14</v>
      </c>
      <c r="B32" s="166" t="s">
        <v>68</v>
      </c>
      <c r="C32" s="52" t="s">
        <v>45</v>
      </c>
      <c r="D32" s="514"/>
      <c r="E32" s="514"/>
      <c r="F32" s="514"/>
      <c r="G32" s="514"/>
      <c r="H32" s="514"/>
      <c r="I32" s="56"/>
      <c r="J32" s="53"/>
      <c r="K32" s="59"/>
      <c r="L32" s="59"/>
      <c r="M32" s="53"/>
      <c r="N32" s="60"/>
      <c r="O32" s="61">
        <f t="shared" si="3"/>
        <v>0</v>
      </c>
      <c r="P32" s="169">
        <v>200032210</v>
      </c>
      <c r="Q32" s="63">
        <f t="shared" si="1"/>
        <v>0</v>
      </c>
    </row>
    <row r="33" spans="1:17" s="169" customFormat="1" ht="28.5" x14ac:dyDescent="0.2">
      <c r="A33" s="168">
        <f t="shared" si="4"/>
        <v>15</v>
      </c>
      <c r="B33" s="166" t="s">
        <v>69</v>
      </c>
      <c r="C33" s="52" t="s">
        <v>45</v>
      </c>
      <c r="D33" s="514"/>
      <c r="E33" s="514"/>
      <c r="F33" s="514"/>
      <c r="G33" s="514"/>
      <c r="H33" s="514"/>
      <c r="I33" s="56"/>
      <c r="J33" s="53"/>
      <c r="K33" s="59"/>
      <c r="L33" s="59"/>
      <c r="M33" s="53"/>
      <c r="N33" s="60"/>
      <c r="O33" s="61">
        <f t="shared" si="3"/>
        <v>0</v>
      </c>
      <c r="P33" s="169">
        <v>200032211</v>
      </c>
      <c r="Q33" s="63">
        <f t="shared" si="1"/>
        <v>0</v>
      </c>
    </row>
    <row r="34" spans="1:17" s="169" customFormat="1" ht="18.75" customHeight="1" x14ac:dyDescent="0.2">
      <c r="A34" s="168">
        <f t="shared" si="4"/>
        <v>16</v>
      </c>
      <c r="B34" s="166" t="s">
        <v>70</v>
      </c>
      <c r="C34" s="52" t="s">
        <v>45</v>
      </c>
      <c r="D34" s="514"/>
      <c r="E34" s="514"/>
      <c r="F34" s="514"/>
      <c r="G34" s="514"/>
      <c r="H34" s="514"/>
      <c r="I34" s="56"/>
      <c r="J34" s="53"/>
      <c r="K34" s="59"/>
      <c r="L34" s="59"/>
      <c r="M34" s="53"/>
      <c r="N34" s="60"/>
      <c r="O34" s="61">
        <f t="shared" si="3"/>
        <v>0</v>
      </c>
      <c r="P34" s="169">
        <v>200032236</v>
      </c>
      <c r="Q34" s="63">
        <f t="shared" si="1"/>
        <v>0</v>
      </c>
    </row>
    <row r="35" spans="1:17" s="169" customFormat="1" ht="28.5" x14ac:dyDescent="0.2">
      <c r="A35" s="168">
        <f t="shared" si="4"/>
        <v>17</v>
      </c>
      <c r="B35" s="166" t="s">
        <v>71</v>
      </c>
      <c r="C35" s="52" t="s">
        <v>45</v>
      </c>
      <c r="D35" s="514"/>
      <c r="E35" s="514"/>
      <c r="F35" s="514"/>
      <c r="G35" s="514"/>
      <c r="H35" s="514"/>
      <c r="I35" s="56"/>
      <c r="J35" s="53"/>
      <c r="K35" s="59"/>
      <c r="L35" s="59"/>
      <c r="M35" s="53"/>
      <c r="N35" s="60"/>
      <c r="O35" s="61">
        <f t="shared" si="3"/>
        <v>0</v>
      </c>
      <c r="P35" s="169">
        <v>200032213</v>
      </c>
      <c r="Q35" s="100">
        <f t="shared" si="1"/>
        <v>0</v>
      </c>
    </row>
    <row r="36" spans="1:17" s="169" customFormat="1" ht="28.5" x14ac:dyDescent="0.2">
      <c r="A36" s="168">
        <f t="shared" si="4"/>
        <v>18</v>
      </c>
      <c r="B36" s="166" t="s">
        <v>72</v>
      </c>
      <c r="C36" s="52" t="s">
        <v>45</v>
      </c>
      <c r="D36" s="514"/>
      <c r="E36" s="514"/>
      <c r="F36" s="514"/>
      <c r="G36" s="514"/>
      <c r="H36" s="514"/>
      <c r="I36" s="56"/>
      <c r="J36" s="53"/>
      <c r="K36" s="59"/>
      <c r="L36" s="59"/>
      <c r="M36" s="53"/>
      <c r="N36" s="60"/>
      <c r="O36" s="61">
        <f t="shared" si="3"/>
        <v>0</v>
      </c>
      <c r="P36" s="169">
        <v>200032214</v>
      </c>
      <c r="Q36" s="63">
        <f t="shared" si="1"/>
        <v>0</v>
      </c>
    </row>
    <row r="37" spans="1:17" s="169" customFormat="1" ht="28.5" x14ac:dyDescent="0.2">
      <c r="A37" s="168">
        <f t="shared" si="4"/>
        <v>19</v>
      </c>
      <c r="B37" s="166" t="s">
        <v>73</v>
      </c>
      <c r="C37" s="52" t="s">
        <v>45</v>
      </c>
      <c r="D37" s="514"/>
      <c r="E37" s="514"/>
      <c r="F37" s="514"/>
      <c r="G37" s="514"/>
      <c r="H37" s="514"/>
      <c r="I37" s="56"/>
      <c r="J37" s="53"/>
      <c r="K37" s="59"/>
      <c r="L37" s="59"/>
      <c r="M37" s="53"/>
      <c r="N37" s="60"/>
      <c r="O37" s="61">
        <f t="shared" si="3"/>
        <v>0</v>
      </c>
      <c r="P37" s="169">
        <v>200032215</v>
      </c>
      <c r="Q37" s="63">
        <f t="shared" si="1"/>
        <v>0</v>
      </c>
    </row>
    <row r="38" spans="1:17" s="169" customFormat="1" ht="14.25" x14ac:dyDescent="0.2">
      <c r="A38" s="168">
        <f t="shared" si="4"/>
        <v>20</v>
      </c>
      <c r="B38" s="166" t="s">
        <v>74</v>
      </c>
      <c r="C38" s="52" t="s">
        <v>45</v>
      </c>
      <c r="D38" s="514"/>
      <c r="E38" s="514"/>
      <c r="F38" s="514"/>
      <c r="G38" s="514"/>
      <c r="H38" s="514"/>
      <c r="I38" s="56"/>
      <c r="J38" s="53"/>
      <c r="K38" s="59"/>
      <c r="L38" s="59"/>
      <c r="M38" s="53"/>
      <c r="N38" s="60"/>
      <c r="O38" s="61">
        <f t="shared" si="3"/>
        <v>0</v>
      </c>
      <c r="P38" s="169">
        <v>200032216</v>
      </c>
      <c r="Q38" s="63">
        <f t="shared" si="1"/>
        <v>0</v>
      </c>
    </row>
    <row r="39" spans="1:17" s="169" customFormat="1" ht="14.25" x14ac:dyDescent="0.2">
      <c r="A39" s="168">
        <f t="shared" si="4"/>
        <v>21</v>
      </c>
      <c r="B39" s="166" t="s">
        <v>75</v>
      </c>
      <c r="C39" s="52" t="s">
        <v>45</v>
      </c>
      <c r="D39" s="514"/>
      <c r="E39" s="514"/>
      <c r="F39" s="514"/>
      <c r="G39" s="514"/>
      <c r="H39" s="514"/>
      <c r="I39" s="56"/>
      <c r="J39" s="53"/>
      <c r="K39" s="59"/>
      <c r="L39" s="59"/>
      <c r="M39" s="53"/>
      <c r="N39" s="60"/>
      <c r="O39" s="61">
        <f t="shared" si="3"/>
        <v>0</v>
      </c>
      <c r="P39" s="169">
        <v>200030290</v>
      </c>
      <c r="Q39" s="63">
        <f t="shared" si="1"/>
        <v>0</v>
      </c>
    </row>
    <row r="40" spans="1:17" s="169" customFormat="1" ht="28.5" x14ac:dyDescent="0.2">
      <c r="A40" s="168">
        <f t="shared" si="4"/>
        <v>22</v>
      </c>
      <c r="B40" s="166" t="s">
        <v>76</v>
      </c>
      <c r="C40" s="52" t="s">
        <v>45</v>
      </c>
      <c r="D40" s="514"/>
      <c r="E40" s="514"/>
      <c r="F40" s="514"/>
      <c r="G40" s="514"/>
      <c r="H40" s="514"/>
      <c r="I40" s="56"/>
      <c r="J40" s="53"/>
      <c r="K40" s="59"/>
      <c r="L40" s="59"/>
      <c r="M40" s="53"/>
      <c r="N40" s="60"/>
      <c r="O40" s="61">
        <f t="shared" si="3"/>
        <v>0</v>
      </c>
      <c r="P40" s="169">
        <v>200032237</v>
      </c>
      <c r="Q40" s="63">
        <f t="shared" si="1"/>
        <v>0</v>
      </c>
    </row>
    <row r="41" spans="1:17" s="169" customFormat="1" ht="28.5" x14ac:dyDescent="0.2">
      <c r="A41" s="168">
        <f t="shared" si="4"/>
        <v>23</v>
      </c>
      <c r="B41" s="166" t="s">
        <v>77</v>
      </c>
      <c r="C41" s="52" t="s">
        <v>45</v>
      </c>
      <c r="D41" s="514"/>
      <c r="E41" s="514"/>
      <c r="F41" s="514"/>
      <c r="G41" s="514"/>
      <c r="H41" s="514"/>
      <c r="I41" s="56"/>
      <c r="J41" s="53"/>
      <c r="K41" s="59"/>
      <c r="L41" s="59"/>
      <c r="M41" s="53"/>
      <c r="N41" s="60"/>
      <c r="O41" s="61">
        <f t="shared" si="3"/>
        <v>0</v>
      </c>
      <c r="P41" s="169">
        <v>200032217</v>
      </c>
      <c r="Q41" s="63">
        <f t="shared" si="1"/>
        <v>0</v>
      </c>
    </row>
    <row r="42" spans="1:17" s="169" customFormat="1" ht="28.5" x14ac:dyDescent="0.2">
      <c r="A42" s="168">
        <f t="shared" si="4"/>
        <v>24</v>
      </c>
      <c r="B42" s="166" t="s">
        <v>78</v>
      </c>
      <c r="C42" s="52" t="s">
        <v>45</v>
      </c>
      <c r="D42" s="514"/>
      <c r="E42" s="514"/>
      <c r="F42" s="514"/>
      <c r="G42" s="514"/>
      <c r="H42" s="514"/>
      <c r="I42" s="56"/>
      <c r="J42" s="53"/>
      <c r="K42" s="59"/>
      <c r="L42" s="59"/>
      <c r="M42" s="53"/>
      <c r="N42" s="60"/>
      <c r="O42" s="61">
        <f t="shared" si="3"/>
        <v>0</v>
      </c>
      <c r="P42" s="169">
        <v>200032218</v>
      </c>
      <c r="Q42" s="63">
        <f t="shared" si="1"/>
        <v>0</v>
      </c>
    </row>
    <row r="43" spans="1:17" s="169" customFormat="1" ht="28.5" x14ac:dyDescent="0.2">
      <c r="A43" s="168">
        <f t="shared" si="4"/>
        <v>25</v>
      </c>
      <c r="B43" s="166" t="s">
        <v>79</v>
      </c>
      <c r="C43" s="52" t="s">
        <v>45</v>
      </c>
      <c r="D43" s="514"/>
      <c r="E43" s="514"/>
      <c r="F43" s="514"/>
      <c r="G43" s="514"/>
      <c r="H43" s="514"/>
      <c r="I43" s="56"/>
      <c r="J43" s="53"/>
      <c r="K43" s="59"/>
      <c r="L43" s="59"/>
      <c r="M43" s="53"/>
      <c r="N43" s="60"/>
      <c r="O43" s="61">
        <f t="shared" si="3"/>
        <v>0</v>
      </c>
      <c r="P43" s="169">
        <v>200032219</v>
      </c>
      <c r="Q43" s="63">
        <f t="shared" si="1"/>
        <v>0</v>
      </c>
    </row>
    <row r="44" spans="1:17" s="169" customFormat="1" ht="28.5" x14ac:dyDescent="0.2">
      <c r="A44" s="168">
        <f t="shared" si="4"/>
        <v>26</v>
      </c>
      <c r="B44" s="166" t="s">
        <v>80</v>
      </c>
      <c r="C44" s="52" t="s">
        <v>45</v>
      </c>
      <c r="D44" s="514"/>
      <c r="E44" s="514"/>
      <c r="F44" s="514"/>
      <c r="G44" s="514"/>
      <c r="H44" s="514"/>
      <c r="I44" s="56"/>
      <c r="J44" s="53"/>
      <c r="K44" s="59"/>
      <c r="L44" s="59"/>
      <c r="M44" s="53"/>
      <c r="N44" s="60"/>
      <c r="O44" s="61">
        <f t="shared" si="3"/>
        <v>0</v>
      </c>
      <c r="P44" s="169">
        <v>200030292</v>
      </c>
      <c r="Q44" s="63">
        <f t="shared" si="1"/>
        <v>0</v>
      </c>
    </row>
    <row r="45" spans="1:17" s="169" customFormat="1" ht="28.5" x14ac:dyDescent="0.2">
      <c r="A45" s="168">
        <f t="shared" si="4"/>
        <v>27</v>
      </c>
      <c r="B45" s="166" t="s">
        <v>81</v>
      </c>
      <c r="C45" s="52" t="s">
        <v>45</v>
      </c>
      <c r="D45" s="514"/>
      <c r="E45" s="514"/>
      <c r="F45" s="514"/>
      <c r="G45" s="514"/>
      <c r="H45" s="514"/>
      <c r="I45" s="56"/>
      <c r="J45" s="53"/>
      <c r="K45" s="59"/>
      <c r="L45" s="59"/>
      <c r="M45" s="53"/>
      <c r="N45" s="60"/>
      <c r="O45" s="61">
        <f t="shared" si="3"/>
        <v>0</v>
      </c>
      <c r="P45" s="169">
        <v>200032220</v>
      </c>
      <c r="Q45" s="63">
        <f t="shared" si="1"/>
        <v>0</v>
      </c>
    </row>
    <row r="46" spans="1:17" s="169" customFormat="1" ht="28.5" x14ac:dyDescent="0.2">
      <c r="A46" s="168">
        <f t="shared" si="4"/>
        <v>28</v>
      </c>
      <c r="B46" s="166" t="s">
        <v>82</v>
      </c>
      <c r="C46" s="52" t="s">
        <v>45</v>
      </c>
      <c r="D46" s="514"/>
      <c r="E46" s="514"/>
      <c r="F46" s="514"/>
      <c r="G46" s="514"/>
      <c r="H46" s="514"/>
      <c r="I46" s="56"/>
      <c r="J46" s="53"/>
      <c r="K46" s="59"/>
      <c r="L46" s="59"/>
      <c r="M46" s="53"/>
      <c r="N46" s="60"/>
      <c r="O46" s="61">
        <f t="shared" si="3"/>
        <v>0</v>
      </c>
      <c r="P46" s="169">
        <v>200032222</v>
      </c>
      <c r="Q46" s="63">
        <f t="shared" si="1"/>
        <v>0</v>
      </c>
    </row>
    <row r="47" spans="1:17" s="169" customFormat="1" ht="14.25" x14ac:dyDescent="0.2">
      <c r="A47" s="168">
        <f t="shared" si="4"/>
        <v>29</v>
      </c>
      <c r="B47" s="166" t="s">
        <v>83</v>
      </c>
      <c r="C47" s="52" t="s">
        <v>45</v>
      </c>
      <c r="D47" s="514"/>
      <c r="E47" s="514"/>
      <c r="F47" s="514"/>
      <c r="G47" s="514"/>
      <c r="H47" s="514"/>
      <c r="I47" s="56"/>
      <c r="J47" s="53"/>
      <c r="K47" s="59"/>
      <c r="L47" s="59"/>
      <c r="M47" s="53"/>
      <c r="N47" s="60"/>
      <c r="O47" s="61">
        <f t="shared" si="3"/>
        <v>0</v>
      </c>
      <c r="P47" s="169">
        <v>200030297</v>
      </c>
      <c r="Q47" s="63">
        <f t="shared" si="1"/>
        <v>0</v>
      </c>
    </row>
    <row r="48" spans="1:17" s="169" customFormat="1" ht="14.25" x14ac:dyDescent="0.2">
      <c r="A48" s="168">
        <f t="shared" si="4"/>
        <v>30</v>
      </c>
      <c r="B48" s="166" t="s">
        <v>84</v>
      </c>
      <c r="C48" s="52" t="s">
        <v>45</v>
      </c>
      <c r="D48" s="514"/>
      <c r="E48" s="514"/>
      <c r="F48" s="514"/>
      <c r="G48" s="514"/>
      <c r="H48" s="514"/>
      <c r="I48" s="56"/>
      <c r="J48" s="53"/>
      <c r="K48" s="59"/>
      <c r="L48" s="59"/>
      <c r="M48" s="53"/>
      <c r="N48" s="60"/>
      <c r="O48" s="61">
        <f t="shared" si="3"/>
        <v>0</v>
      </c>
      <c r="P48" s="169">
        <v>200030298</v>
      </c>
      <c r="Q48" s="63">
        <f t="shared" si="1"/>
        <v>0</v>
      </c>
    </row>
    <row r="49" spans="1:17" s="169" customFormat="1" ht="28.5" x14ac:dyDescent="0.2">
      <c r="A49" s="168">
        <f t="shared" si="4"/>
        <v>31</v>
      </c>
      <c r="B49" s="166" t="s">
        <v>85</v>
      </c>
      <c r="C49" s="52" t="s">
        <v>45</v>
      </c>
      <c r="D49" s="514"/>
      <c r="E49" s="514"/>
      <c r="F49" s="514"/>
      <c r="G49" s="514"/>
      <c r="H49" s="514"/>
      <c r="I49" s="56"/>
      <c r="J49" s="53"/>
      <c r="K49" s="59"/>
      <c r="L49" s="59"/>
      <c r="M49" s="53"/>
      <c r="N49" s="60"/>
      <c r="O49" s="61">
        <f t="shared" si="3"/>
        <v>0</v>
      </c>
      <c r="P49" s="169">
        <v>200032223</v>
      </c>
      <c r="Q49" s="63">
        <f t="shared" si="1"/>
        <v>0</v>
      </c>
    </row>
    <row r="50" spans="1:17" s="169" customFormat="1" ht="28.5" x14ac:dyDescent="0.2">
      <c r="A50" s="168">
        <f t="shared" si="4"/>
        <v>32</v>
      </c>
      <c r="B50" s="166" t="s">
        <v>86</v>
      </c>
      <c r="C50" s="52" t="s">
        <v>45</v>
      </c>
      <c r="D50" s="514"/>
      <c r="E50" s="514"/>
      <c r="F50" s="514"/>
      <c r="G50" s="514"/>
      <c r="H50" s="514"/>
      <c r="I50" s="56"/>
      <c r="J50" s="53"/>
      <c r="K50" s="59"/>
      <c r="L50" s="59"/>
      <c r="M50" s="53"/>
      <c r="N50" s="60"/>
      <c r="O50" s="61">
        <f t="shared" si="3"/>
        <v>0</v>
      </c>
      <c r="P50" s="169">
        <v>200032225</v>
      </c>
      <c r="Q50" s="63">
        <f t="shared" si="1"/>
        <v>0</v>
      </c>
    </row>
    <row r="51" spans="1:17" s="169" customFormat="1" ht="28.5" x14ac:dyDescent="0.2">
      <c r="A51" s="168">
        <f t="shared" si="4"/>
        <v>33</v>
      </c>
      <c r="B51" s="166" t="s">
        <v>87</v>
      </c>
      <c r="C51" s="52" t="s">
        <v>45</v>
      </c>
      <c r="D51" s="514"/>
      <c r="E51" s="514"/>
      <c r="F51" s="514"/>
      <c r="G51" s="514"/>
      <c r="H51" s="514"/>
      <c r="I51" s="56"/>
      <c r="J51" s="53"/>
      <c r="K51" s="59"/>
      <c r="L51" s="59"/>
      <c r="M51" s="53"/>
      <c r="N51" s="60"/>
      <c r="O51" s="61">
        <f t="shared" si="3"/>
        <v>0</v>
      </c>
      <c r="P51" s="169">
        <v>200032228</v>
      </c>
      <c r="Q51" s="63">
        <f t="shared" si="1"/>
        <v>0</v>
      </c>
    </row>
    <row r="52" spans="1:17" x14ac:dyDescent="0.25">
      <c r="A52" s="157" t="s">
        <v>88</v>
      </c>
      <c r="B52" s="158" t="s">
        <v>89</v>
      </c>
      <c r="C52" s="158"/>
      <c r="D52" s="514"/>
      <c r="E52" s="514"/>
      <c r="F52" s="514"/>
      <c r="G52" s="514"/>
      <c r="H52" s="514"/>
      <c r="I52" s="56"/>
      <c r="J52" s="161"/>
      <c r="K52" s="162"/>
      <c r="L52" s="162"/>
      <c r="M52" s="161"/>
      <c r="N52" s="163"/>
      <c r="O52" s="170"/>
      <c r="P52" s="169"/>
      <c r="Q52" s="63">
        <f t="shared" si="1"/>
        <v>0</v>
      </c>
    </row>
    <row r="53" spans="1:17" s="169" customFormat="1" ht="14.25" x14ac:dyDescent="0.2">
      <c r="A53" s="168">
        <v>1</v>
      </c>
      <c r="B53" s="166" t="s">
        <v>90</v>
      </c>
      <c r="C53" s="52" t="s">
        <v>45</v>
      </c>
      <c r="D53" s="514"/>
      <c r="E53" s="514"/>
      <c r="F53" s="514"/>
      <c r="G53" s="514"/>
      <c r="H53" s="514"/>
      <c r="I53" s="56"/>
      <c r="J53" s="53"/>
      <c r="K53" s="59"/>
      <c r="L53" s="59"/>
      <c r="M53" s="53"/>
      <c r="N53" s="60"/>
      <c r="O53" s="61">
        <f t="shared" ref="O53:O60" si="5">SUM(K53:N53)</f>
        <v>0</v>
      </c>
      <c r="P53" s="169">
        <v>200030301</v>
      </c>
      <c r="Q53" s="63">
        <f t="shared" si="1"/>
        <v>0</v>
      </c>
    </row>
    <row r="54" spans="1:17" s="169" customFormat="1" ht="14.25" x14ac:dyDescent="0.2">
      <c r="A54" s="168">
        <f>+A53+1</f>
        <v>2</v>
      </c>
      <c r="B54" s="166" t="s">
        <v>91</v>
      </c>
      <c r="C54" s="52" t="s">
        <v>45</v>
      </c>
      <c r="D54" s="514"/>
      <c r="E54" s="514"/>
      <c r="F54" s="514"/>
      <c r="G54" s="514"/>
      <c r="H54" s="514"/>
      <c r="I54" s="56"/>
      <c r="J54" s="53"/>
      <c r="K54" s="59"/>
      <c r="L54" s="59"/>
      <c r="M54" s="53"/>
      <c r="N54" s="60"/>
      <c r="O54" s="61">
        <f t="shared" si="5"/>
        <v>0</v>
      </c>
      <c r="P54" s="169">
        <v>200030302</v>
      </c>
      <c r="Q54" s="63">
        <f t="shared" si="1"/>
        <v>0</v>
      </c>
    </row>
    <row r="55" spans="1:17" s="169" customFormat="1" ht="14.25" x14ac:dyDescent="0.2">
      <c r="A55" s="168">
        <f t="shared" ref="A55:A60" si="6">+A54+1</f>
        <v>3</v>
      </c>
      <c r="B55" s="166" t="s">
        <v>92</v>
      </c>
      <c r="C55" s="52" t="s">
        <v>45</v>
      </c>
      <c r="D55" s="514"/>
      <c r="E55" s="514"/>
      <c r="F55" s="514"/>
      <c r="G55" s="514"/>
      <c r="H55" s="514"/>
      <c r="I55" s="56"/>
      <c r="J55" s="53"/>
      <c r="K55" s="59"/>
      <c r="L55" s="59"/>
      <c r="M55" s="53"/>
      <c r="N55" s="60"/>
      <c r="O55" s="61">
        <f t="shared" si="5"/>
        <v>0</v>
      </c>
      <c r="P55" s="169">
        <v>200030303</v>
      </c>
      <c r="Q55" s="63">
        <f t="shared" si="1"/>
        <v>0</v>
      </c>
    </row>
    <row r="56" spans="1:17" s="169" customFormat="1" ht="14.25" x14ac:dyDescent="0.2">
      <c r="A56" s="168">
        <f t="shared" si="6"/>
        <v>4</v>
      </c>
      <c r="B56" s="166" t="s">
        <v>93</v>
      </c>
      <c r="C56" s="52" t="s">
        <v>45</v>
      </c>
      <c r="D56" s="514"/>
      <c r="E56" s="514"/>
      <c r="F56" s="514"/>
      <c r="G56" s="514"/>
      <c r="H56" s="514"/>
      <c r="I56" s="56"/>
      <c r="J56" s="53"/>
      <c r="K56" s="59"/>
      <c r="L56" s="59"/>
      <c r="M56" s="53"/>
      <c r="N56" s="60"/>
      <c r="O56" s="61">
        <f t="shared" si="5"/>
        <v>0</v>
      </c>
      <c r="P56" s="169">
        <v>200030304</v>
      </c>
      <c r="Q56" s="63">
        <f t="shared" si="1"/>
        <v>0</v>
      </c>
    </row>
    <row r="57" spans="1:17" s="169" customFormat="1" ht="28.5" x14ac:dyDescent="0.2">
      <c r="A57" s="168">
        <f t="shared" si="6"/>
        <v>5</v>
      </c>
      <c r="B57" s="166" t="s">
        <v>94</v>
      </c>
      <c r="C57" s="52" t="s">
        <v>45</v>
      </c>
      <c r="D57" s="514"/>
      <c r="E57" s="514"/>
      <c r="F57" s="514"/>
      <c r="G57" s="514"/>
      <c r="H57" s="514"/>
      <c r="I57" s="56"/>
      <c r="J57" s="53"/>
      <c r="K57" s="59"/>
      <c r="L57" s="59"/>
      <c r="M57" s="53"/>
      <c r="N57" s="60"/>
      <c r="O57" s="61">
        <f t="shared" si="5"/>
        <v>0</v>
      </c>
      <c r="P57" s="169">
        <v>200032584</v>
      </c>
      <c r="Q57" s="63">
        <f t="shared" si="1"/>
        <v>0</v>
      </c>
    </row>
    <row r="58" spans="1:17" s="169" customFormat="1" ht="14.25" x14ac:dyDescent="0.2">
      <c r="A58" s="168">
        <f t="shared" si="6"/>
        <v>6</v>
      </c>
      <c r="B58" s="166" t="s">
        <v>95</v>
      </c>
      <c r="C58" s="52" t="s">
        <v>45</v>
      </c>
      <c r="D58" s="514"/>
      <c r="E58" s="514"/>
      <c r="F58" s="514"/>
      <c r="G58" s="514"/>
      <c r="H58" s="514"/>
      <c r="I58" s="56"/>
      <c r="J58" s="53"/>
      <c r="K58" s="59"/>
      <c r="L58" s="59"/>
      <c r="M58" s="53"/>
      <c r="N58" s="60"/>
      <c r="O58" s="61">
        <f t="shared" si="5"/>
        <v>0</v>
      </c>
      <c r="P58" s="169">
        <v>200030305</v>
      </c>
      <c r="Q58" s="63">
        <f t="shared" si="1"/>
        <v>0</v>
      </c>
    </row>
    <row r="59" spans="1:17" s="169" customFormat="1" ht="14.25" x14ac:dyDescent="0.2">
      <c r="A59" s="168">
        <f t="shared" si="6"/>
        <v>7</v>
      </c>
      <c r="B59" s="166" t="s">
        <v>96</v>
      </c>
      <c r="C59" s="52" t="s">
        <v>45</v>
      </c>
      <c r="D59" s="514"/>
      <c r="E59" s="514"/>
      <c r="F59" s="514"/>
      <c r="G59" s="514"/>
      <c r="H59" s="514"/>
      <c r="I59" s="56"/>
      <c r="J59" s="53"/>
      <c r="K59" s="59"/>
      <c r="L59" s="59"/>
      <c r="M59" s="53"/>
      <c r="N59" s="60"/>
      <c r="O59" s="61">
        <f t="shared" si="5"/>
        <v>0</v>
      </c>
      <c r="P59" s="169">
        <v>200030306</v>
      </c>
      <c r="Q59" s="63">
        <f t="shared" si="1"/>
        <v>0</v>
      </c>
    </row>
    <row r="60" spans="1:17" s="169" customFormat="1" ht="14.25" x14ac:dyDescent="0.2">
      <c r="A60" s="168">
        <f t="shared" si="6"/>
        <v>8</v>
      </c>
      <c r="B60" s="166" t="s">
        <v>97</v>
      </c>
      <c r="C60" s="52" t="s">
        <v>45</v>
      </c>
      <c r="D60" s="514"/>
      <c r="E60" s="514"/>
      <c r="F60" s="514"/>
      <c r="G60" s="514"/>
      <c r="H60" s="514"/>
      <c r="I60" s="56"/>
      <c r="J60" s="53"/>
      <c r="K60" s="59"/>
      <c r="L60" s="59"/>
      <c r="M60" s="53"/>
      <c r="N60" s="60"/>
      <c r="O60" s="61">
        <f t="shared" si="5"/>
        <v>0</v>
      </c>
      <c r="P60" s="169">
        <v>200030308</v>
      </c>
      <c r="Q60" s="63">
        <f t="shared" si="1"/>
        <v>0</v>
      </c>
    </row>
    <row r="61" spans="1:17" x14ac:dyDescent="0.25">
      <c r="A61" s="157" t="s">
        <v>99</v>
      </c>
      <c r="B61" s="158" t="s">
        <v>100</v>
      </c>
      <c r="C61" s="158"/>
      <c r="D61" s="514"/>
      <c r="E61" s="514"/>
      <c r="F61" s="514"/>
      <c r="G61" s="514"/>
      <c r="H61" s="514"/>
      <c r="I61" s="56"/>
      <c r="J61" s="161"/>
      <c r="K61" s="162"/>
      <c r="L61" s="162"/>
      <c r="M61" s="161"/>
      <c r="N61" s="163"/>
      <c r="O61" s="170"/>
      <c r="Q61" s="156"/>
    </row>
    <row r="62" spans="1:17" s="169" customFormat="1" ht="28.5" x14ac:dyDescent="0.2">
      <c r="A62" s="168">
        <v>1</v>
      </c>
      <c r="B62" s="166" t="s">
        <v>101</v>
      </c>
      <c r="C62" s="52" t="s">
        <v>45</v>
      </c>
      <c r="D62" s="514" t="s">
        <v>189</v>
      </c>
      <c r="E62" s="514"/>
      <c r="F62" s="514"/>
      <c r="G62" s="514"/>
      <c r="H62" s="514"/>
      <c r="I62" s="56">
        <v>4</v>
      </c>
      <c r="J62" s="53"/>
      <c r="K62" s="59"/>
      <c r="L62" s="59"/>
      <c r="M62" s="53"/>
      <c r="N62" s="60"/>
      <c r="O62" s="61">
        <f t="shared" ref="O62:O89" si="7">SUM(K62:N62)</f>
        <v>0</v>
      </c>
      <c r="P62" s="169">
        <v>200030309</v>
      </c>
      <c r="Q62" s="63">
        <f t="shared" ref="Q62:Q89" si="8">+O62-F62</f>
        <v>0</v>
      </c>
    </row>
    <row r="63" spans="1:17" s="169" customFormat="1" ht="28.5" x14ac:dyDescent="0.2">
      <c r="A63" s="168">
        <f>+A62+1</f>
        <v>2</v>
      </c>
      <c r="B63" s="166" t="s">
        <v>102</v>
      </c>
      <c r="C63" s="52" t="s">
        <v>45</v>
      </c>
      <c r="D63" s="514" t="s">
        <v>190</v>
      </c>
      <c r="E63" s="514"/>
      <c r="F63" s="514"/>
      <c r="G63" s="514"/>
      <c r="H63" s="514"/>
      <c r="I63" s="56">
        <v>4</v>
      </c>
      <c r="J63" s="53"/>
      <c r="K63" s="59"/>
      <c r="L63" s="59"/>
      <c r="M63" s="53"/>
      <c r="N63" s="60"/>
      <c r="O63" s="61">
        <f t="shared" si="7"/>
        <v>0</v>
      </c>
      <c r="P63" s="169">
        <v>200030311</v>
      </c>
      <c r="Q63" s="100">
        <f t="shared" si="8"/>
        <v>0</v>
      </c>
    </row>
    <row r="64" spans="1:17" s="169" customFormat="1" ht="28.5" x14ac:dyDescent="0.2">
      <c r="A64" s="168">
        <f t="shared" ref="A64:A89" si="9">+A63+1</f>
        <v>3</v>
      </c>
      <c r="B64" s="166" t="s">
        <v>103</v>
      </c>
      <c r="C64" s="52" t="s">
        <v>45</v>
      </c>
      <c r="D64" s="514" t="s">
        <v>191</v>
      </c>
      <c r="E64" s="514"/>
      <c r="F64" s="514"/>
      <c r="G64" s="514"/>
      <c r="H64" s="514"/>
      <c r="I64" s="56">
        <v>1</v>
      </c>
      <c r="J64" s="53"/>
      <c r="K64" s="59"/>
      <c r="L64" s="59"/>
      <c r="M64" s="53"/>
      <c r="N64" s="60"/>
      <c r="O64" s="61">
        <f t="shared" si="7"/>
        <v>0</v>
      </c>
      <c r="P64" s="169">
        <v>200030310</v>
      </c>
      <c r="Q64" s="63">
        <f t="shared" si="8"/>
        <v>0</v>
      </c>
    </row>
    <row r="65" spans="1:17" s="169" customFormat="1" ht="28.5" x14ac:dyDescent="0.2">
      <c r="A65" s="168">
        <f t="shared" si="9"/>
        <v>4</v>
      </c>
      <c r="B65" s="166" t="s">
        <v>104</v>
      </c>
      <c r="C65" s="52" t="s">
        <v>45</v>
      </c>
      <c r="D65" s="514" t="s">
        <v>192</v>
      </c>
      <c r="E65" s="514"/>
      <c r="F65" s="514"/>
      <c r="G65" s="514"/>
      <c r="H65" s="514"/>
      <c r="I65" s="56">
        <v>4</v>
      </c>
      <c r="J65" s="53"/>
      <c r="K65" s="59"/>
      <c r="L65" s="59"/>
      <c r="M65" s="53"/>
      <c r="N65" s="60"/>
      <c r="O65" s="61">
        <f t="shared" si="7"/>
        <v>0</v>
      </c>
      <c r="P65" s="169">
        <v>200030314</v>
      </c>
      <c r="Q65" s="63">
        <f t="shared" si="8"/>
        <v>0</v>
      </c>
    </row>
    <row r="66" spans="1:17" s="169" customFormat="1" ht="28.5" x14ac:dyDescent="0.2">
      <c r="A66" s="168">
        <f t="shared" si="9"/>
        <v>5</v>
      </c>
      <c r="B66" s="166" t="s">
        <v>105</v>
      </c>
      <c r="C66" s="52" t="s">
        <v>45</v>
      </c>
      <c r="D66" s="514"/>
      <c r="E66" s="514"/>
      <c r="F66" s="514"/>
      <c r="G66" s="514"/>
      <c r="H66" s="514"/>
      <c r="I66" s="56"/>
      <c r="J66" s="53"/>
      <c r="K66" s="59"/>
      <c r="L66" s="59"/>
      <c r="M66" s="53"/>
      <c r="N66" s="60"/>
      <c r="O66" s="61">
        <f t="shared" si="7"/>
        <v>0</v>
      </c>
      <c r="P66" s="169">
        <v>200030312</v>
      </c>
      <c r="Q66" s="63">
        <f t="shared" si="8"/>
        <v>0</v>
      </c>
    </row>
    <row r="67" spans="1:17" s="169" customFormat="1" ht="28.5" x14ac:dyDescent="0.2">
      <c r="A67" s="168">
        <f t="shared" si="9"/>
        <v>6</v>
      </c>
      <c r="B67" s="166" t="s">
        <v>106</v>
      </c>
      <c r="C67" s="52" t="s">
        <v>45</v>
      </c>
      <c r="D67" s="514" t="s">
        <v>193</v>
      </c>
      <c r="E67" s="514"/>
      <c r="F67" s="514"/>
      <c r="G67" s="514"/>
      <c r="H67" s="514"/>
      <c r="I67" s="56">
        <v>3</v>
      </c>
      <c r="J67" s="53"/>
      <c r="K67" s="59"/>
      <c r="L67" s="59"/>
      <c r="M67" s="53"/>
      <c r="N67" s="60"/>
      <c r="O67" s="61">
        <f t="shared" si="7"/>
        <v>0</v>
      </c>
      <c r="P67" s="169">
        <v>200030313</v>
      </c>
      <c r="Q67" s="63">
        <f t="shared" si="8"/>
        <v>0</v>
      </c>
    </row>
    <row r="68" spans="1:17" s="169" customFormat="1" ht="14.25" x14ac:dyDescent="0.2">
      <c r="A68" s="168">
        <f t="shared" si="9"/>
        <v>7</v>
      </c>
      <c r="B68" s="166" t="s">
        <v>107</v>
      </c>
      <c r="C68" s="52" t="s">
        <v>45</v>
      </c>
      <c r="D68" s="514"/>
      <c r="E68" s="514"/>
      <c r="F68" s="514"/>
      <c r="G68" s="514"/>
      <c r="H68" s="514"/>
      <c r="I68" s="56"/>
      <c r="J68" s="53"/>
      <c r="K68" s="59"/>
      <c r="L68" s="59"/>
      <c r="M68" s="53"/>
      <c r="N68" s="60"/>
      <c r="O68" s="61">
        <f t="shared" si="7"/>
        <v>0</v>
      </c>
      <c r="P68" s="169">
        <v>200032241</v>
      </c>
      <c r="Q68" s="63">
        <f t="shared" si="8"/>
        <v>0</v>
      </c>
    </row>
    <row r="69" spans="1:17" s="169" customFormat="1" ht="14.25" x14ac:dyDescent="0.2">
      <c r="A69" s="168">
        <f t="shared" si="9"/>
        <v>8</v>
      </c>
      <c r="B69" s="166" t="s">
        <v>108</v>
      </c>
      <c r="C69" s="52" t="s">
        <v>45</v>
      </c>
      <c r="D69" s="514"/>
      <c r="E69" s="514"/>
      <c r="F69" s="514"/>
      <c r="G69" s="514"/>
      <c r="H69" s="514"/>
      <c r="I69" s="56"/>
      <c r="J69" s="53"/>
      <c r="K69" s="59"/>
      <c r="L69" s="59"/>
      <c r="M69" s="53"/>
      <c r="N69" s="60"/>
      <c r="O69" s="61">
        <f t="shared" si="7"/>
        <v>0</v>
      </c>
      <c r="P69" s="169">
        <v>200032239</v>
      </c>
      <c r="Q69" s="63">
        <f t="shared" si="8"/>
        <v>0</v>
      </c>
    </row>
    <row r="70" spans="1:17" s="169" customFormat="1" ht="14.25" x14ac:dyDescent="0.2">
      <c r="A70" s="168">
        <f t="shared" si="9"/>
        <v>9</v>
      </c>
      <c r="B70" s="166" t="s">
        <v>109</v>
      </c>
      <c r="C70" s="52" t="s">
        <v>45</v>
      </c>
      <c r="D70" s="514"/>
      <c r="E70" s="514"/>
      <c r="F70" s="514"/>
      <c r="G70" s="514"/>
      <c r="H70" s="514"/>
      <c r="I70" s="56"/>
      <c r="J70" s="53"/>
      <c r="K70" s="59"/>
      <c r="L70" s="59"/>
      <c r="M70" s="53"/>
      <c r="N70" s="60"/>
      <c r="O70" s="61">
        <f t="shared" si="7"/>
        <v>0</v>
      </c>
      <c r="P70" s="169">
        <v>200032240</v>
      </c>
      <c r="Q70" s="63">
        <f t="shared" si="8"/>
        <v>0</v>
      </c>
    </row>
    <row r="71" spans="1:17" s="169" customFormat="1" ht="14.25" x14ac:dyDescent="0.2">
      <c r="A71" s="168">
        <f t="shared" si="9"/>
        <v>10</v>
      </c>
      <c r="B71" s="166" t="s">
        <v>110</v>
      </c>
      <c r="C71" s="52" t="s">
        <v>45</v>
      </c>
      <c r="D71" s="514"/>
      <c r="E71" s="514"/>
      <c r="F71" s="514"/>
      <c r="G71" s="514"/>
      <c r="H71" s="514"/>
      <c r="I71" s="56"/>
      <c r="J71" s="53"/>
      <c r="K71" s="59"/>
      <c r="L71" s="59"/>
      <c r="M71" s="53"/>
      <c r="N71" s="60"/>
      <c r="O71" s="61">
        <f t="shared" si="7"/>
        <v>0</v>
      </c>
      <c r="P71" s="169">
        <v>200032242</v>
      </c>
      <c r="Q71" s="63">
        <f t="shared" si="8"/>
        <v>0</v>
      </c>
    </row>
    <row r="72" spans="1:17" s="169" customFormat="1" ht="14.25" x14ac:dyDescent="0.2">
      <c r="A72" s="168">
        <f t="shared" si="9"/>
        <v>11</v>
      </c>
      <c r="B72" s="166" t="s">
        <v>111</v>
      </c>
      <c r="C72" s="52" t="s">
        <v>45</v>
      </c>
      <c r="D72" s="514" t="s">
        <v>194</v>
      </c>
      <c r="E72" s="514"/>
      <c r="F72" s="514"/>
      <c r="G72" s="514"/>
      <c r="H72" s="514"/>
      <c r="I72" s="56">
        <v>2</v>
      </c>
      <c r="J72" s="53"/>
      <c r="K72" s="59"/>
      <c r="L72" s="59"/>
      <c r="M72" s="53"/>
      <c r="N72" s="60"/>
      <c r="O72" s="61">
        <f t="shared" si="7"/>
        <v>0</v>
      </c>
      <c r="P72" s="169">
        <v>200030320</v>
      </c>
      <c r="Q72" s="63">
        <f t="shared" si="8"/>
        <v>0</v>
      </c>
    </row>
    <row r="73" spans="1:17" s="169" customFormat="1" ht="14.25" x14ac:dyDescent="0.2">
      <c r="A73" s="168">
        <f t="shared" si="9"/>
        <v>12</v>
      </c>
      <c r="B73" s="166" t="s">
        <v>112</v>
      </c>
      <c r="C73" s="52" t="s">
        <v>45</v>
      </c>
      <c r="D73" s="514" t="s">
        <v>195</v>
      </c>
      <c r="E73" s="514"/>
      <c r="F73" s="514"/>
      <c r="G73" s="514"/>
      <c r="H73" s="514"/>
      <c r="I73" s="56">
        <v>1</v>
      </c>
      <c r="J73" s="53"/>
      <c r="K73" s="59"/>
      <c r="L73" s="59"/>
      <c r="M73" s="53"/>
      <c r="N73" s="60"/>
      <c r="O73" s="61">
        <f t="shared" si="7"/>
        <v>0</v>
      </c>
      <c r="P73" s="169">
        <v>200032243</v>
      </c>
      <c r="Q73" s="63">
        <f t="shared" si="8"/>
        <v>0</v>
      </c>
    </row>
    <row r="74" spans="1:17" s="169" customFormat="1" ht="14.25" x14ac:dyDescent="0.2">
      <c r="A74" s="168">
        <f t="shared" si="9"/>
        <v>13</v>
      </c>
      <c r="B74" s="166" t="s">
        <v>113</v>
      </c>
      <c r="C74" s="52" t="s">
        <v>45</v>
      </c>
      <c r="D74" s="514"/>
      <c r="E74" s="514"/>
      <c r="F74" s="514"/>
      <c r="G74" s="514"/>
      <c r="H74" s="514"/>
      <c r="I74" s="56"/>
      <c r="J74" s="53"/>
      <c r="K74" s="59"/>
      <c r="L74" s="59"/>
      <c r="M74" s="53"/>
      <c r="N74" s="60"/>
      <c r="O74" s="61">
        <f t="shared" si="7"/>
        <v>0</v>
      </c>
      <c r="P74" s="169">
        <v>200030317</v>
      </c>
      <c r="Q74" s="63">
        <f t="shared" si="8"/>
        <v>0</v>
      </c>
    </row>
    <row r="75" spans="1:17" s="169" customFormat="1" ht="28.5" x14ac:dyDescent="0.2">
      <c r="A75" s="168">
        <f t="shared" si="9"/>
        <v>14</v>
      </c>
      <c r="B75" s="166" t="s">
        <v>114</v>
      </c>
      <c r="C75" s="52" t="s">
        <v>45</v>
      </c>
      <c r="D75" s="514" t="s">
        <v>196</v>
      </c>
      <c r="E75" s="514"/>
      <c r="F75" s="514"/>
      <c r="G75" s="514"/>
      <c r="H75" s="514"/>
      <c r="I75" s="56">
        <v>2</v>
      </c>
      <c r="J75" s="53"/>
      <c r="K75" s="59"/>
      <c r="L75" s="59"/>
      <c r="M75" s="53"/>
      <c r="N75" s="60"/>
      <c r="O75" s="61">
        <f t="shared" si="7"/>
        <v>0</v>
      </c>
      <c r="P75" s="169">
        <v>200030315</v>
      </c>
      <c r="Q75" s="63">
        <f t="shared" si="8"/>
        <v>0</v>
      </c>
    </row>
    <row r="76" spans="1:17" s="169" customFormat="1" ht="28.5" x14ac:dyDescent="0.2">
      <c r="A76" s="168">
        <f t="shared" si="9"/>
        <v>15</v>
      </c>
      <c r="B76" s="166" t="s">
        <v>115</v>
      </c>
      <c r="C76" s="52" t="s">
        <v>45</v>
      </c>
      <c r="D76" s="514"/>
      <c r="E76" s="514"/>
      <c r="F76" s="514"/>
      <c r="G76" s="514"/>
      <c r="H76" s="514"/>
      <c r="I76" s="56"/>
      <c r="J76" s="53"/>
      <c r="K76" s="59"/>
      <c r="L76" s="59"/>
      <c r="M76" s="53"/>
      <c r="N76" s="60"/>
      <c r="O76" s="61">
        <f t="shared" si="7"/>
        <v>0</v>
      </c>
      <c r="P76" s="169">
        <v>200030316</v>
      </c>
      <c r="Q76" s="63">
        <f t="shared" si="8"/>
        <v>0</v>
      </c>
    </row>
    <row r="77" spans="1:17" s="169" customFormat="1" ht="14.25" x14ac:dyDescent="0.2">
      <c r="A77" s="168">
        <f t="shared" si="9"/>
        <v>16</v>
      </c>
      <c r="B77" s="166" t="s">
        <v>116</v>
      </c>
      <c r="C77" s="52" t="s">
        <v>45</v>
      </c>
      <c r="D77" s="514"/>
      <c r="E77" s="514"/>
      <c r="F77" s="514"/>
      <c r="G77" s="514"/>
      <c r="H77" s="514"/>
      <c r="I77" s="56"/>
      <c r="J77" s="53"/>
      <c r="K77" s="59"/>
      <c r="L77" s="59"/>
      <c r="M77" s="53"/>
      <c r="N77" s="60"/>
      <c r="O77" s="61">
        <f t="shared" si="7"/>
        <v>0</v>
      </c>
      <c r="P77" s="169">
        <v>200032247</v>
      </c>
      <c r="Q77" s="63">
        <f t="shared" si="8"/>
        <v>0</v>
      </c>
    </row>
    <row r="78" spans="1:17" s="169" customFormat="1" ht="14.25" x14ac:dyDescent="0.2">
      <c r="A78" s="168">
        <f t="shared" si="9"/>
        <v>17</v>
      </c>
      <c r="B78" s="166" t="s">
        <v>117</v>
      </c>
      <c r="C78" s="52" t="s">
        <v>45</v>
      </c>
      <c r="D78" s="514"/>
      <c r="E78" s="514"/>
      <c r="F78" s="514"/>
      <c r="G78" s="514"/>
      <c r="H78" s="514"/>
      <c r="I78" s="56"/>
      <c r="J78" s="53"/>
      <c r="K78" s="59"/>
      <c r="L78" s="59"/>
      <c r="M78" s="53"/>
      <c r="N78" s="60"/>
      <c r="O78" s="61">
        <f t="shared" si="7"/>
        <v>0</v>
      </c>
      <c r="P78" s="169">
        <v>200032246</v>
      </c>
      <c r="Q78" s="63">
        <f t="shared" si="8"/>
        <v>0</v>
      </c>
    </row>
    <row r="79" spans="1:17" s="169" customFormat="1" ht="14.25" x14ac:dyDescent="0.2">
      <c r="A79" s="168">
        <f t="shared" si="9"/>
        <v>18</v>
      </c>
      <c r="B79" s="166" t="s">
        <v>118</v>
      </c>
      <c r="C79" s="52" t="s">
        <v>45</v>
      </c>
      <c r="D79" s="514"/>
      <c r="E79" s="514"/>
      <c r="F79" s="514"/>
      <c r="G79" s="514"/>
      <c r="H79" s="514"/>
      <c r="I79" s="56"/>
      <c r="J79" s="53"/>
      <c r="K79" s="59"/>
      <c r="L79" s="59"/>
      <c r="M79" s="53"/>
      <c r="N79" s="60"/>
      <c r="O79" s="61">
        <f t="shared" si="7"/>
        <v>0</v>
      </c>
      <c r="P79" s="169">
        <v>200032245</v>
      </c>
      <c r="Q79" s="63">
        <f t="shared" si="8"/>
        <v>0</v>
      </c>
    </row>
    <row r="80" spans="1:17" s="169" customFormat="1" ht="28.5" x14ac:dyDescent="0.2">
      <c r="A80" s="168">
        <f t="shared" si="9"/>
        <v>19</v>
      </c>
      <c r="B80" s="166" t="s">
        <v>119</v>
      </c>
      <c r="C80" s="52" t="s">
        <v>45</v>
      </c>
      <c r="D80" s="514"/>
      <c r="E80" s="514"/>
      <c r="F80" s="514"/>
      <c r="G80" s="514"/>
      <c r="H80" s="514"/>
      <c r="I80" s="56"/>
      <c r="J80" s="53"/>
      <c r="K80" s="59"/>
      <c r="L80" s="59"/>
      <c r="M80" s="53"/>
      <c r="N80" s="60"/>
      <c r="O80" s="61">
        <f t="shared" si="7"/>
        <v>0</v>
      </c>
      <c r="P80" s="169">
        <v>200030319</v>
      </c>
      <c r="Q80" s="63">
        <f t="shared" si="8"/>
        <v>0</v>
      </c>
    </row>
    <row r="81" spans="1:17" s="169" customFormat="1" ht="14.25" x14ac:dyDescent="0.2">
      <c r="A81" s="168">
        <f t="shared" si="9"/>
        <v>20</v>
      </c>
      <c r="B81" s="166" t="s">
        <v>120</v>
      </c>
      <c r="C81" s="52" t="s">
        <v>45</v>
      </c>
      <c r="D81" s="514"/>
      <c r="E81" s="514"/>
      <c r="F81" s="514"/>
      <c r="G81" s="514"/>
      <c r="H81" s="514"/>
      <c r="I81" s="56"/>
      <c r="J81" s="53"/>
      <c r="K81" s="59"/>
      <c r="L81" s="59"/>
      <c r="M81" s="53"/>
      <c r="N81" s="60"/>
      <c r="O81" s="61">
        <f t="shared" si="7"/>
        <v>0</v>
      </c>
      <c r="P81" s="169">
        <v>200032244</v>
      </c>
      <c r="Q81" s="63">
        <f t="shared" si="8"/>
        <v>0</v>
      </c>
    </row>
    <row r="82" spans="1:17" s="169" customFormat="1" ht="28.5" x14ac:dyDescent="0.2">
      <c r="A82" s="168">
        <f t="shared" si="9"/>
        <v>21</v>
      </c>
      <c r="B82" s="166" t="s">
        <v>121</v>
      </c>
      <c r="C82" s="52" t="s">
        <v>45</v>
      </c>
      <c r="D82" s="514"/>
      <c r="E82" s="514"/>
      <c r="F82" s="514"/>
      <c r="G82" s="514"/>
      <c r="H82" s="514"/>
      <c r="I82" s="56"/>
      <c r="J82" s="53"/>
      <c r="K82" s="59"/>
      <c r="L82" s="59"/>
      <c r="M82" s="53"/>
      <c r="N82" s="60"/>
      <c r="O82" s="61">
        <f t="shared" si="7"/>
        <v>0</v>
      </c>
      <c r="P82" s="169">
        <v>200030318</v>
      </c>
      <c r="Q82" s="63">
        <f t="shared" si="8"/>
        <v>0</v>
      </c>
    </row>
    <row r="83" spans="1:17" s="169" customFormat="1" ht="14.25" x14ac:dyDescent="0.2">
      <c r="A83" s="168">
        <f t="shared" si="9"/>
        <v>22</v>
      </c>
      <c r="B83" s="166" t="s">
        <v>197</v>
      </c>
      <c r="C83" s="52" t="s">
        <v>45</v>
      </c>
      <c r="D83" s="514"/>
      <c r="E83" s="514"/>
      <c r="F83" s="514"/>
      <c r="G83" s="514"/>
      <c r="H83" s="514"/>
      <c r="I83" s="56"/>
      <c r="J83" s="53"/>
      <c r="K83" s="59"/>
      <c r="L83" s="59"/>
      <c r="M83" s="53"/>
      <c r="N83" s="60"/>
      <c r="O83" s="61">
        <f t="shared" si="7"/>
        <v>0</v>
      </c>
      <c r="P83" s="169" t="e">
        <v>#N/A</v>
      </c>
      <c r="Q83" s="63">
        <f t="shared" si="8"/>
        <v>0</v>
      </c>
    </row>
    <row r="84" spans="1:17" s="169" customFormat="1" ht="28.5" x14ac:dyDescent="0.2">
      <c r="A84" s="168">
        <f t="shared" si="9"/>
        <v>23</v>
      </c>
      <c r="B84" s="166" t="s">
        <v>123</v>
      </c>
      <c r="C84" s="52" t="s">
        <v>45</v>
      </c>
      <c r="D84" s="514"/>
      <c r="E84" s="514"/>
      <c r="F84" s="514"/>
      <c r="G84" s="514"/>
      <c r="H84" s="514"/>
      <c r="I84" s="56"/>
      <c r="J84" s="53"/>
      <c r="K84" s="59"/>
      <c r="L84" s="59"/>
      <c r="M84" s="53"/>
      <c r="N84" s="60"/>
      <c r="O84" s="61">
        <f t="shared" si="7"/>
        <v>0</v>
      </c>
      <c r="P84" s="169">
        <v>200030326</v>
      </c>
      <c r="Q84" s="63">
        <f t="shared" si="8"/>
        <v>0</v>
      </c>
    </row>
    <row r="85" spans="1:17" s="169" customFormat="1" ht="14.25" x14ac:dyDescent="0.2">
      <c r="A85" s="168">
        <f t="shared" si="9"/>
        <v>24</v>
      </c>
      <c r="B85" s="166" t="s">
        <v>124</v>
      </c>
      <c r="C85" s="52" t="s">
        <v>45</v>
      </c>
      <c r="D85" s="514"/>
      <c r="E85" s="514"/>
      <c r="F85" s="514"/>
      <c r="G85" s="514"/>
      <c r="H85" s="514"/>
      <c r="I85" s="56"/>
      <c r="J85" s="53"/>
      <c r="K85" s="59"/>
      <c r="L85" s="59"/>
      <c r="M85" s="53"/>
      <c r="N85" s="60"/>
      <c r="O85" s="61">
        <f t="shared" si="7"/>
        <v>0</v>
      </c>
      <c r="P85" s="169">
        <v>200032248</v>
      </c>
      <c r="Q85" s="63">
        <f t="shared" si="8"/>
        <v>0</v>
      </c>
    </row>
    <row r="86" spans="1:17" s="169" customFormat="1" ht="28.5" x14ac:dyDescent="0.2">
      <c r="A86" s="168">
        <f t="shared" si="9"/>
        <v>25</v>
      </c>
      <c r="B86" s="166" t="s">
        <v>125</v>
      </c>
      <c r="C86" s="52" t="s">
        <v>45</v>
      </c>
      <c r="D86" s="514"/>
      <c r="E86" s="514"/>
      <c r="F86" s="514"/>
      <c r="G86" s="514"/>
      <c r="H86" s="514"/>
      <c r="I86" s="56"/>
      <c r="J86" s="53"/>
      <c r="K86" s="59"/>
      <c r="L86" s="59"/>
      <c r="M86" s="53"/>
      <c r="N86" s="60"/>
      <c r="O86" s="61">
        <f t="shared" si="7"/>
        <v>0</v>
      </c>
      <c r="P86" s="169">
        <v>200030325</v>
      </c>
      <c r="Q86" s="63">
        <f t="shared" si="8"/>
        <v>0</v>
      </c>
    </row>
    <row r="87" spans="1:17" s="169" customFormat="1" ht="28.5" x14ac:dyDescent="0.2">
      <c r="A87" s="168">
        <f t="shared" si="9"/>
        <v>26</v>
      </c>
      <c r="B87" s="166" t="s">
        <v>126</v>
      </c>
      <c r="C87" s="52" t="s">
        <v>45</v>
      </c>
      <c r="D87" s="514"/>
      <c r="E87" s="514"/>
      <c r="F87" s="514"/>
      <c r="G87" s="514"/>
      <c r="H87" s="514"/>
      <c r="I87" s="56"/>
      <c r="J87" s="53"/>
      <c r="K87" s="59"/>
      <c r="L87" s="59"/>
      <c r="M87" s="53"/>
      <c r="N87" s="60"/>
      <c r="O87" s="61">
        <f t="shared" si="7"/>
        <v>0</v>
      </c>
      <c r="P87" s="169">
        <v>200030328</v>
      </c>
      <c r="Q87" s="63">
        <f t="shared" si="8"/>
        <v>0</v>
      </c>
    </row>
    <row r="88" spans="1:17" s="169" customFormat="1" ht="28.5" x14ac:dyDescent="0.2">
      <c r="A88" s="168">
        <f t="shared" si="9"/>
        <v>27</v>
      </c>
      <c r="B88" s="166" t="s">
        <v>127</v>
      </c>
      <c r="C88" s="52" t="s">
        <v>45</v>
      </c>
      <c r="D88" s="514"/>
      <c r="E88" s="514"/>
      <c r="F88" s="514"/>
      <c r="G88" s="514"/>
      <c r="H88" s="514"/>
      <c r="I88" s="56"/>
      <c r="J88" s="53"/>
      <c r="K88" s="59"/>
      <c r="L88" s="59"/>
      <c r="M88" s="53"/>
      <c r="N88" s="60"/>
      <c r="O88" s="61">
        <f t="shared" si="7"/>
        <v>0</v>
      </c>
      <c r="P88" s="169">
        <v>200030327</v>
      </c>
      <c r="Q88" s="63">
        <f t="shared" si="8"/>
        <v>0</v>
      </c>
    </row>
    <row r="89" spans="1:17" s="169" customFormat="1" ht="14.25" x14ac:dyDescent="0.2">
      <c r="A89" s="168">
        <f t="shared" si="9"/>
        <v>28</v>
      </c>
      <c r="B89" s="166" t="s">
        <v>128</v>
      </c>
      <c r="C89" s="52" t="s">
        <v>45</v>
      </c>
      <c r="D89" s="514"/>
      <c r="E89" s="514"/>
      <c r="F89" s="514"/>
      <c r="G89" s="514"/>
      <c r="H89" s="514"/>
      <c r="I89" s="56"/>
      <c r="J89" s="53"/>
      <c r="K89" s="59"/>
      <c r="L89" s="59"/>
      <c r="M89" s="53"/>
      <c r="N89" s="60"/>
      <c r="O89" s="61">
        <f t="shared" si="7"/>
        <v>0</v>
      </c>
      <c r="P89" s="169">
        <v>200034192</v>
      </c>
      <c r="Q89" s="63">
        <f t="shared" si="8"/>
        <v>0</v>
      </c>
    </row>
    <row r="90" spans="1:17" x14ac:dyDescent="0.25">
      <c r="A90" s="157" t="s">
        <v>129</v>
      </c>
      <c r="B90" s="158" t="s">
        <v>130</v>
      </c>
      <c r="C90" s="158"/>
      <c r="D90" s="514"/>
      <c r="E90" s="514"/>
      <c r="F90" s="514"/>
      <c r="G90" s="514"/>
      <c r="H90" s="514"/>
      <c r="I90" s="56"/>
      <c r="J90" s="161"/>
      <c r="K90" s="162"/>
      <c r="L90" s="162"/>
      <c r="M90" s="161"/>
      <c r="N90" s="163"/>
      <c r="O90" s="170"/>
      <c r="Q90" s="156"/>
    </row>
    <row r="91" spans="1:17" s="169" customFormat="1" ht="14.25" x14ac:dyDescent="0.2">
      <c r="A91" s="168">
        <v>1</v>
      </c>
      <c r="B91" s="166" t="s">
        <v>131</v>
      </c>
      <c r="C91" s="52" t="s">
        <v>45</v>
      </c>
      <c r="D91" s="514"/>
      <c r="E91" s="514"/>
      <c r="F91" s="514"/>
      <c r="G91" s="514"/>
      <c r="H91" s="514"/>
      <c r="I91" s="56"/>
      <c r="J91" s="53"/>
      <c r="K91" s="59"/>
      <c r="L91" s="59"/>
      <c r="M91" s="53"/>
      <c r="N91" s="60"/>
      <c r="O91" s="61">
        <f t="shared" ref="O91:O98" si="10">SUM(K91:N91)</f>
        <v>0</v>
      </c>
      <c r="P91" s="169">
        <v>200032193</v>
      </c>
      <c r="Q91" s="63">
        <f t="shared" ref="Q91:Q98" si="11">+O91-F91</f>
        <v>0</v>
      </c>
    </row>
    <row r="92" spans="1:17" s="169" customFormat="1" ht="14.25" x14ac:dyDescent="0.2">
      <c r="A92" s="168">
        <f>+A91+1</f>
        <v>2</v>
      </c>
      <c r="B92" s="166" t="s">
        <v>132</v>
      </c>
      <c r="C92" s="52" t="s">
        <v>45</v>
      </c>
      <c r="D92" s="514"/>
      <c r="E92" s="514"/>
      <c r="F92" s="514"/>
      <c r="G92" s="514"/>
      <c r="H92" s="514"/>
      <c r="I92" s="56"/>
      <c r="J92" s="53"/>
      <c r="K92" s="59"/>
      <c r="L92" s="59"/>
      <c r="M92" s="53"/>
      <c r="N92" s="60"/>
      <c r="O92" s="61">
        <f t="shared" si="10"/>
        <v>0</v>
      </c>
      <c r="P92" s="169">
        <v>200032195</v>
      </c>
      <c r="Q92" s="63">
        <f t="shared" si="11"/>
        <v>0</v>
      </c>
    </row>
    <row r="93" spans="1:17" s="169" customFormat="1" ht="14.25" x14ac:dyDescent="0.2">
      <c r="A93" s="168">
        <f t="shared" ref="A93:A98" si="12">+A92+1</f>
        <v>3</v>
      </c>
      <c r="B93" s="166" t="s">
        <v>133</v>
      </c>
      <c r="C93" s="52" t="s">
        <v>45</v>
      </c>
      <c r="D93" s="514"/>
      <c r="E93" s="514"/>
      <c r="F93" s="514"/>
      <c r="G93" s="514"/>
      <c r="H93" s="514"/>
      <c r="I93" s="56"/>
      <c r="J93" s="53"/>
      <c r="K93" s="59"/>
      <c r="L93" s="59"/>
      <c r="M93" s="53"/>
      <c r="N93" s="60"/>
      <c r="O93" s="61">
        <f t="shared" si="10"/>
        <v>0</v>
      </c>
      <c r="P93" s="169">
        <v>200032196</v>
      </c>
      <c r="Q93" s="63">
        <f t="shared" si="11"/>
        <v>0</v>
      </c>
    </row>
    <row r="94" spans="1:17" s="169" customFormat="1" ht="14.25" x14ac:dyDescent="0.2">
      <c r="A94" s="168">
        <f t="shared" si="12"/>
        <v>4</v>
      </c>
      <c r="B94" s="166" t="s">
        <v>134</v>
      </c>
      <c r="C94" s="52" t="s">
        <v>45</v>
      </c>
      <c r="D94" s="514"/>
      <c r="E94" s="514"/>
      <c r="F94" s="514"/>
      <c r="G94" s="514"/>
      <c r="H94" s="514"/>
      <c r="I94" s="56"/>
      <c r="J94" s="53"/>
      <c r="K94" s="59"/>
      <c r="L94" s="59"/>
      <c r="M94" s="53"/>
      <c r="N94" s="60"/>
      <c r="O94" s="61">
        <f t="shared" si="10"/>
        <v>0</v>
      </c>
      <c r="P94" s="169">
        <v>200032194</v>
      </c>
      <c r="Q94" s="63">
        <f t="shared" si="11"/>
        <v>0</v>
      </c>
    </row>
    <row r="95" spans="1:17" s="169" customFormat="1" ht="28.5" x14ac:dyDescent="0.2">
      <c r="A95" s="168">
        <f t="shared" si="12"/>
        <v>5</v>
      </c>
      <c r="B95" s="166" t="s">
        <v>135</v>
      </c>
      <c r="C95" s="52" t="s">
        <v>45</v>
      </c>
      <c r="D95" s="514"/>
      <c r="E95" s="514"/>
      <c r="F95" s="514"/>
      <c r="G95" s="514"/>
      <c r="H95" s="514"/>
      <c r="I95" s="56"/>
      <c r="J95" s="53"/>
      <c r="K95" s="59"/>
      <c r="L95" s="59"/>
      <c r="M95" s="53"/>
      <c r="N95" s="60"/>
      <c r="O95" s="61">
        <f t="shared" si="10"/>
        <v>0</v>
      </c>
      <c r="P95" s="169">
        <v>200030270</v>
      </c>
      <c r="Q95" s="63">
        <f t="shared" si="11"/>
        <v>0</v>
      </c>
    </row>
    <row r="96" spans="1:17" s="169" customFormat="1" ht="14.25" x14ac:dyDescent="0.2">
      <c r="A96" s="168">
        <f t="shared" si="12"/>
        <v>6</v>
      </c>
      <c r="B96" s="166" t="s">
        <v>136</v>
      </c>
      <c r="C96" s="52" t="s">
        <v>45</v>
      </c>
      <c r="D96" s="514"/>
      <c r="E96" s="514"/>
      <c r="F96" s="514"/>
      <c r="G96" s="514"/>
      <c r="H96" s="514"/>
      <c r="I96" s="56"/>
      <c r="J96" s="53"/>
      <c r="K96" s="59"/>
      <c r="L96" s="59"/>
      <c r="M96" s="53"/>
      <c r="N96" s="60"/>
      <c r="O96" s="61">
        <f t="shared" si="10"/>
        <v>0</v>
      </c>
      <c r="P96" s="169">
        <v>200032197</v>
      </c>
      <c r="Q96" s="63">
        <f t="shared" si="11"/>
        <v>0</v>
      </c>
    </row>
    <row r="97" spans="1:17" s="169" customFormat="1" ht="28.5" x14ac:dyDescent="0.2">
      <c r="A97" s="168">
        <f t="shared" si="12"/>
        <v>7</v>
      </c>
      <c r="B97" s="166" t="s">
        <v>137</v>
      </c>
      <c r="C97" s="52" t="s">
        <v>45</v>
      </c>
      <c r="D97" s="514"/>
      <c r="E97" s="514"/>
      <c r="F97" s="514"/>
      <c r="G97" s="514"/>
      <c r="H97" s="514"/>
      <c r="I97" s="56"/>
      <c r="J97" s="53"/>
      <c r="K97" s="59"/>
      <c r="L97" s="59"/>
      <c r="M97" s="53"/>
      <c r="N97" s="60"/>
      <c r="O97" s="61">
        <f t="shared" si="10"/>
        <v>0</v>
      </c>
      <c r="P97" s="169">
        <v>200030275</v>
      </c>
      <c r="Q97" s="63">
        <f t="shared" si="11"/>
        <v>0</v>
      </c>
    </row>
    <row r="98" spans="1:17" s="169" customFormat="1" ht="28.5" x14ac:dyDescent="0.2">
      <c r="A98" s="168">
        <f t="shared" si="12"/>
        <v>8</v>
      </c>
      <c r="B98" s="166" t="s">
        <v>138</v>
      </c>
      <c r="C98" s="52" t="s">
        <v>45</v>
      </c>
      <c r="D98" s="514"/>
      <c r="E98" s="514"/>
      <c r="F98" s="514"/>
      <c r="G98" s="514"/>
      <c r="H98" s="514"/>
      <c r="I98" s="56"/>
      <c r="J98" s="53"/>
      <c r="K98" s="59"/>
      <c r="L98" s="59"/>
      <c r="M98" s="53"/>
      <c r="N98" s="60"/>
      <c r="O98" s="61">
        <f t="shared" si="10"/>
        <v>0</v>
      </c>
      <c r="P98" s="169">
        <v>200030276</v>
      </c>
      <c r="Q98" s="63">
        <f t="shared" si="11"/>
        <v>0</v>
      </c>
    </row>
    <row r="99" spans="1:17" x14ac:dyDescent="0.25">
      <c r="A99" s="157" t="s">
        <v>139</v>
      </c>
      <c r="B99" s="158" t="s">
        <v>140</v>
      </c>
      <c r="C99" s="158"/>
      <c r="D99" s="514"/>
      <c r="E99" s="514"/>
      <c r="F99" s="514"/>
      <c r="G99" s="514"/>
      <c r="H99" s="514"/>
      <c r="I99" s="56"/>
      <c r="J99" s="161"/>
      <c r="K99" s="162"/>
      <c r="L99" s="162"/>
      <c r="M99" s="161"/>
      <c r="N99" s="163"/>
      <c r="O99" s="170"/>
      <c r="Q99" s="156"/>
    </row>
    <row r="100" spans="1:17" s="169" customFormat="1" ht="14.25" x14ac:dyDescent="0.2">
      <c r="A100" s="168">
        <v>1</v>
      </c>
      <c r="B100" s="166" t="s">
        <v>141</v>
      </c>
      <c r="C100" s="52" t="s">
        <v>45</v>
      </c>
      <c r="D100" s="514"/>
      <c r="E100" s="514"/>
      <c r="F100" s="514"/>
      <c r="G100" s="514"/>
      <c r="H100" s="514"/>
      <c r="I100" s="56"/>
      <c r="J100" s="53"/>
      <c r="K100" s="59"/>
      <c r="L100" s="59"/>
      <c r="M100" s="53"/>
      <c r="N100" s="60"/>
      <c r="O100" s="61">
        <f t="shared" ref="O100:O106" si="13">SUM(K100:N100)</f>
        <v>0</v>
      </c>
      <c r="P100" s="169">
        <v>200030266</v>
      </c>
      <c r="Q100" s="63">
        <f t="shared" ref="Q100:Q106" si="14">+O100-F100</f>
        <v>0</v>
      </c>
    </row>
    <row r="101" spans="1:17" s="169" customFormat="1" ht="14.25" x14ac:dyDescent="0.2">
      <c r="A101" s="168">
        <f t="shared" ref="A101:A106" si="15">+A100+1</f>
        <v>2</v>
      </c>
      <c r="B101" s="166" t="s">
        <v>142</v>
      </c>
      <c r="C101" s="52" t="s">
        <v>45</v>
      </c>
      <c r="D101" s="514"/>
      <c r="E101" s="514"/>
      <c r="F101" s="514"/>
      <c r="G101" s="514"/>
      <c r="H101" s="514"/>
      <c r="I101" s="56"/>
      <c r="J101" s="53"/>
      <c r="K101" s="59"/>
      <c r="L101" s="59"/>
      <c r="M101" s="53"/>
      <c r="N101" s="60"/>
      <c r="O101" s="61">
        <f t="shared" si="13"/>
        <v>0</v>
      </c>
      <c r="P101" s="169">
        <v>200030267</v>
      </c>
      <c r="Q101" s="63">
        <f t="shared" si="14"/>
        <v>0</v>
      </c>
    </row>
    <row r="102" spans="1:17" s="169" customFormat="1" ht="14.25" x14ac:dyDescent="0.2">
      <c r="A102" s="168">
        <f t="shared" si="15"/>
        <v>3</v>
      </c>
      <c r="B102" s="166" t="s">
        <v>143</v>
      </c>
      <c r="C102" s="52" t="s">
        <v>45</v>
      </c>
      <c r="D102" s="514"/>
      <c r="E102" s="514"/>
      <c r="F102" s="514"/>
      <c r="G102" s="514"/>
      <c r="H102" s="514"/>
      <c r="I102" s="56"/>
      <c r="J102" s="53"/>
      <c r="K102" s="59"/>
      <c r="L102" s="59"/>
      <c r="M102" s="53"/>
      <c r="N102" s="60"/>
      <c r="O102" s="61">
        <f t="shared" si="13"/>
        <v>0</v>
      </c>
      <c r="P102" s="169">
        <v>200030268</v>
      </c>
      <c r="Q102" s="63">
        <f t="shared" si="14"/>
        <v>0</v>
      </c>
    </row>
    <row r="103" spans="1:17" s="169" customFormat="1" ht="28.5" x14ac:dyDescent="0.2">
      <c r="A103" s="168">
        <f t="shared" si="15"/>
        <v>4</v>
      </c>
      <c r="B103" s="166" t="s">
        <v>144</v>
      </c>
      <c r="C103" s="52" t="s">
        <v>45</v>
      </c>
      <c r="D103" s="514"/>
      <c r="E103" s="514"/>
      <c r="F103" s="514"/>
      <c r="G103" s="514"/>
      <c r="H103" s="514"/>
      <c r="I103" s="56"/>
      <c r="J103" s="53"/>
      <c r="K103" s="59"/>
      <c r="L103" s="59"/>
      <c r="M103" s="53"/>
      <c r="N103" s="60"/>
      <c r="O103" s="61">
        <f t="shared" si="13"/>
        <v>0</v>
      </c>
      <c r="P103" s="169">
        <v>200030269</v>
      </c>
      <c r="Q103" s="63">
        <f t="shared" si="14"/>
        <v>0</v>
      </c>
    </row>
    <row r="104" spans="1:17" s="169" customFormat="1" ht="28.5" x14ac:dyDescent="0.2">
      <c r="A104" s="168">
        <f t="shared" si="15"/>
        <v>5</v>
      </c>
      <c r="B104" s="166" t="s">
        <v>145</v>
      </c>
      <c r="C104" s="52" t="s">
        <v>45</v>
      </c>
      <c r="D104" s="514"/>
      <c r="E104" s="514"/>
      <c r="F104" s="514"/>
      <c r="G104" s="514"/>
      <c r="H104" s="514"/>
      <c r="I104" s="56"/>
      <c r="J104" s="53"/>
      <c r="K104" s="59"/>
      <c r="L104" s="59"/>
      <c r="M104" s="53"/>
      <c r="N104" s="60"/>
      <c r="O104" s="61">
        <f t="shared" si="13"/>
        <v>0</v>
      </c>
      <c r="P104" s="169">
        <v>200030271</v>
      </c>
      <c r="Q104" s="63">
        <f t="shared" si="14"/>
        <v>0</v>
      </c>
    </row>
    <row r="105" spans="1:17" s="169" customFormat="1" ht="28.5" x14ac:dyDescent="0.2">
      <c r="A105" s="168">
        <f t="shared" si="15"/>
        <v>6</v>
      </c>
      <c r="B105" s="166" t="s">
        <v>146</v>
      </c>
      <c r="C105" s="52" t="s">
        <v>45</v>
      </c>
      <c r="D105" s="514"/>
      <c r="E105" s="514"/>
      <c r="F105" s="514"/>
      <c r="G105" s="514"/>
      <c r="H105" s="514"/>
      <c r="I105" s="56"/>
      <c r="J105" s="53"/>
      <c r="K105" s="59"/>
      <c r="L105" s="59"/>
      <c r="M105" s="53"/>
      <c r="N105" s="60"/>
      <c r="O105" s="61">
        <f t="shared" si="13"/>
        <v>0</v>
      </c>
      <c r="P105" s="169">
        <v>200030272</v>
      </c>
      <c r="Q105" s="63">
        <f t="shared" si="14"/>
        <v>0</v>
      </c>
    </row>
    <row r="106" spans="1:17" s="169" customFormat="1" ht="28.5" x14ac:dyDescent="0.2">
      <c r="A106" s="168">
        <f t="shared" si="15"/>
        <v>7</v>
      </c>
      <c r="B106" s="166" t="s">
        <v>147</v>
      </c>
      <c r="C106" s="52" t="s">
        <v>45</v>
      </c>
      <c r="D106" s="514"/>
      <c r="E106" s="514"/>
      <c r="F106" s="514"/>
      <c r="G106" s="514"/>
      <c r="H106" s="514"/>
      <c r="I106" s="56"/>
      <c r="J106" s="53"/>
      <c r="K106" s="59"/>
      <c r="L106" s="59"/>
      <c r="M106" s="53"/>
      <c r="N106" s="60"/>
      <c r="O106" s="61">
        <f t="shared" si="13"/>
        <v>0</v>
      </c>
      <c r="P106" s="169">
        <v>200030274</v>
      </c>
      <c r="Q106" s="63">
        <f t="shared" si="14"/>
        <v>0</v>
      </c>
    </row>
    <row r="107" spans="1:17" ht="20.25" customHeight="1" x14ac:dyDescent="0.25">
      <c r="A107" s="157" t="s">
        <v>148</v>
      </c>
      <c r="B107" s="158" t="s">
        <v>149</v>
      </c>
      <c r="C107" s="158"/>
      <c r="D107" s="514"/>
      <c r="E107" s="514"/>
      <c r="F107" s="514"/>
      <c r="G107" s="514"/>
      <c r="H107" s="514"/>
      <c r="I107" s="56"/>
      <c r="J107" s="161"/>
      <c r="K107" s="162"/>
      <c r="L107" s="162"/>
      <c r="M107" s="161"/>
      <c r="N107" s="163"/>
      <c r="O107" s="170"/>
      <c r="Q107" s="156"/>
    </row>
    <row r="108" spans="1:17" s="167" customFormat="1" ht="119.25" customHeight="1" x14ac:dyDescent="0.2">
      <c r="A108" s="172">
        <v>1</v>
      </c>
      <c r="B108" s="166" t="s">
        <v>150</v>
      </c>
      <c r="C108" s="52" t="s">
        <v>45</v>
      </c>
      <c r="D108" s="514" t="s">
        <v>198</v>
      </c>
      <c r="E108" s="514"/>
      <c r="F108" s="514"/>
      <c r="G108" s="514"/>
      <c r="H108" s="514"/>
      <c r="I108" s="56">
        <v>35</v>
      </c>
      <c r="J108" s="53"/>
      <c r="K108" s="59"/>
      <c r="L108" s="59"/>
      <c r="M108" s="53"/>
      <c r="N108" s="60"/>
      <c r="O108" s="98">
        <f>SUM(K108:N108)</f>
        <v>0</v>
      </c>
      <c r="P108" s="167">
        <v>200030277</v>
      </c>
      <c r="Q108" s="63">
        <f>+O108-F108</f>
        <v>0</v>
      </c>
    </row>
    <row r="109" spans="1:17" s="169" customFormat="1" ht="14.25" x14ac:dyDescent="0.2">
      <c r="A109" s="168">
        <f>+A108+1</f>
        <v>2</v>
      </c>
      <c r="B109" s="166" t="s">
        <v>151</v>
      </c>
      <c r="C109" s="52" t="s">
        <v>45</v>
      </c>
      <c r="D109" s="514"/>
      <c r="E109" s="514"/>
      <c r="F109" s="514"/>
      <c r="G109" s="514"/>
      <c r="H109" s="514"/>
      <c r="I109" s="56"/>
      <c r="J109" s="53"/>
      <c r="K109" s="59"/>
      <c r="L109" s="59"/>
      <c r="M109" s="53"/>
      <c r="N109" s="60"/>
      <c r="O109" s="61">
        <f>SUM(K109:N109)</f>
        <v>0</v>
      </c>
      <c r="P109" s="169">
        <v>200030278</v>
      </c>
      <c r="Q109" s="63">
        <f>+O109-F109</f>
        <v>0</v>
      </c>
    </row>
    <row r="110" spans="1:17" s="169" customFormat="1" ht="14.25" x14ac:dyDescent="0.2">
      <c r="A110" s="168">
        <f>+A109+1</f>
        <v>3</v>
      </c>
      <c r="B110" s="166" t="s">
        <v>152</v>
      </c>
      <c r="C110" s="52" t="s">
        <v>45</v>
      </c>
      <c r="D110" s="514"/>
      <c r="E110" s="514"/>
      <c r="F110" s="514"/>
      <c r="G110" s="514"/>
      <c r="H110" s="514"/>
      <c r="I110" s="56"/>
      <c r="J110" s="53"/>
      <c r="K110" s="59"/>
      <c r="L110" s="59"/>
      <c r="M110" s="53"/>
      <c r="N110" s="60"/>
      <c r="O110" s="61">
        <f>SUM(K110:N110)</f>
        <v>0</v>
      </c>
      <c r="P110" s="169">
        <v>200030279</v>
      </c>
      <c r="Q110" s="63">
        <f>+O110-F110</f>
        <v>0</v>
      </c>
    </row>
    <row r="111" spans="1:17" s="169" customFormat="1" ht="14.25" x14ac:dyDescent="0.2">
      <c r="A111" s="168">
        <f>+A110+1</f>
        <v>4</v>
      </c>
      <c r="B111" s="166" t="s">
        <v>153</v>
      </c>
      <c r="C111" s="52" t="s">
        <v>45</v>
      </c>
      <c r="D111" s="514"/>
      <c r="E111" s="514"/>
      <c r="F111" s="514"/>
      <c r="G111" s="514"/>
      <c r="H111" s="514"/>
      <c r="I111" s="56"/>
      <c r="J111" s="53"/>
      <c r="K111" s="59"/>
      <c r="L111" s="59"/>
      <c r="M111" s="53"/>
      <c r="N111" s="60"/>
      <c r="O111" s="61">
        <f>SUM(K111:N111)</f>
        <v>0</v>
      </c>
      <c r="P111" s="169">
        <v>200030280</v>
      </c>
      <c r="Q111" s="63">
        <f>+O111-F111</f>
        <v>0</v>
      </c>
    </row>
    <row r="112" spans="1:17" s="169" customFormat="1" ht="14.25" x14ac:dyDescent="0.2">
      <c r="A112" s="168">
        <f>+A111+1</f>
        <v>5</v>
      </c>
      <c r="B112" s="166" t="s">
        <v>154</v>
      </c>
      <c r="C112" s="52" t="s">
        <v>45</v>
      </c>
      <c r="D112" s="514"/>
      <c r="E112" s="514"/>
      <c r="F112" s="514"/>
      <c r="G112" s="514"/>
      <c r="H112" s="514"/>
      <c r="I112" s="56"/>
      <c r="J112" s="53"/>
      <c r="K112" s="59"/>
      <c r="L112" s="59"/>
      <c r="M112" s="53"/>
      <c r="N112" s="60"/>
      <c r="O112" s="61">
        <f>SUM(K112:N112)</f>
        <v>0</v>
      </c>
      <c r="P112" s="169">
        <v>200030282</v>
      </c>
      <c r="Q112" s="63">
        <f>+O112-F112</f>
        <v>0</v>
      </c>
    </row>
    <row r="113" spans="1:17" x14ac:dyDescent="0.25">
      <c r="A113" s="173"/>
      <c r="B113" s="174"/>
      <c r="C113" s="174"/>
      <c r="D113" s="173"/>
      <c r="E113" s="173"/>
      <c r="F113" s="173"/>
      <c r="G113" s="173"/>
      <c r="H113" s="173"/>
      <c r="I113" s="175"/>
      <c r="J113" s="174"/>
      <c r="K113" s="176"/>
      <c r="L113" s="174"/>
      <c r="M113" s="174"/>
      <c r="N113" s="177"/>
      <c r="O113" s="174"/>
      <c r="Q113" s="178"/>
    </row>
    <row r="114" spans="1:17" x14ac:dyDescent="0.25">
      <c r="A114" s="173"/>
      <c r="B114" s="174"/>
      <c r="C114" s="174"/>
      <c r="D114" s="173"/>
      <c r="E114" s="173"/>
      <c r="F114" s="173"/>
      <c r="G114" s="173"/>
      <c r="H114" s="173"/>
      <c r="I114" s="175"/>
      <c r="J114" s="174"/>
      <c r="K114" s="176"/>
      <c r="L114" s="174"/>
      <c r="M114" s="174"/>
      <c r="N114" s="177"/>
      <c r="O114" s="174"/>
      <c r="Q114" s="178"/>
    </row>
    <row r="115" spans="1:17" x14ac:dyDescent="0.25">
      <c r="A115" s="173"/>
      <c r="B115" s="174"/>
      <c r="C115" s="174"/>
      <c r="D115" s="173"/>
      <c r="E115" s="173"/>
      <c r="F115" s="173"/>
      <c r="G115" s="173"/>
      <c r="H115" s="173"/>
      <c r="I115" s="175"/>
      <c r="J115" s="174"/>
      <c r="K115" s="176"/>
      <c r="L115" s="174"/>
      <c r="M115" s="174"/>
      <c r="N115" s="177"/>
      <c r="O115" s="174"/>
      <c r="Q115" s="178"/>
    </row>
    <row r="116" spans="1:17" s="183" customFormat="1" ht="14.25" x14ac:dyDescent="0.25">
      <c r="A116" s="502" t="s">
        <v>176</v>
      </c>
      <c r="B116" s="502"/>
      <c r="C116" s="502"/>
      <c r="D116" s="502"/>
      <c r="E116" s="502"/>
      <c r="F116" s="502"/>
      <c r="G116" s="502"/>
      <c r="H116" s="502"/>
      <c r="I116" s="502"/>
      <c r="J116" s="502"/>
      <c r="K116" s="179"/>
      <c r="L116" s="180"/>
      <c r="M116" s="180"/>
      <c r="N116" s="181"/>
      <c r="O116" s="182"/>
      <c r="Q116" s="184"/>
    </row>
    <row r="119" spans="1:17" x14ac:dyDescent="0.25">
      <c r="B119" s="185"/>
      <c r="D119" s="171"/>
      <c r="E119" s="171"/>
      <c r="F119" s="171"/>
      <c r="G119" s="171"/>
      <c r="H119" s="171"/>
      <c r="I119" s="171"/>
      <c r="K119" s="171"/>
      <c r="N119" s="171"/>
      <c r="O119" s="171"/>
      <c r="Q119" s="171"/>
    </row>
    <row r="120" spans="1:17" ht="15.75" x14ac:dyDescent="0.25">
      <c r="B120" s="186" t="s">
        <v>177</v>
      </c>
      <c r="D120" s="171"/>
      <c r="E120" s="171"/>
      <c r="F120" s="171"/>
      <c r="G120" s="171"/>
      <c r="H120" s="171"/>
      <c r="I120" s="171"/>
      <c r="K120" s="171"/>
      <c r="N120" s="171"/>
      <c r="O120" s="171"/>
      <c r="Q120" s="171"/>
    </row>
    <row r="121" spans="1:17" x14ac:dyDescent="0.25">
      <c r="B121" s="185"/>
      <c r="D121" s="171"/>
      <c r="E121" s="171"/>
      <c r="F121" s="171"/>
      <c r="G121" s="171"/>
      <c r="H121" s="171"/>
      <c r="I121" s="171"/>
      <c r="K121" s="171"/>
      <c r="N121" s="171"/>
      <c r="O121" s="171"/>
      <c r="Q121" s="171"/>
    </row>
    <row r="122" spans="1:17" x14ac:dyDescent="0.25">
      <c r="B122" s="185"/>
      <c r="D122" s="171"/>
      <c r="E122" s="171"/>
      <c r="F122" s="171"/>
      <c r="G122" s="171"/>
      <c r="H122" s="171"/>
      <c r="I122" s="171"/>
      <c r="K122" s="171"/>
      <c r="N122" s="171"/>
      <c r="O122" s="171"/>
      <c r="Q122" s="171"/>
    </row>
    <row r="123" spans="1:17" x14ac:dyDescent="0.25">
      <c r="B123" s="185"/>
      <c r="D123" s="171"/>
      <c r="E123" s="171"/>
      <c r="F123" s="171"/>
      <c r="G123" s="171"/>
      <c r="H123" s="171"/>
      <c r="I123" s="171"/>
      <c r="K123" s="171"/>
      <c r="N123" s="171"/>
      <c r="O123" s="171"/>
      <c r="Q123" s="171"/>
    </row>
    <row r="124" spans="1:17" x14ac:dyDescent="0.25">
      <c r="B124" s="185"/>
      <c r="D124" s="171"/>
      <c r="E124" s="171"/>
      <c r="F124" s="171"/>
      <c r="G124" s="171"/>
      <c r="H124" s="171"/>
      <c r="I124" s="171"/>
      <c r="K124" s="171"/>
      <c r="N124" s="171"/>
      <c r="O124" s="171"/>
      <c r="Q124" s="171"/>
    </row>
    <row r="125" spans="1:17" x14ac:dyDescent="0.25">
      <c r="B125" s="185"/>
      <c r="D125" s="171"/>
      <c r="E125" s="171"/>
      <c r="F125" s="171"/>
      <c r="G125" s="171"/>
      <c r="H125" s="171"/>
      <c r="I125" s="171"/>
      <c r="K125" s="171"/>
      <c r="N125" s="171"/>
      <c r="O125" s="171"/>
      <c r="Q125" s="171"/>
    </row>
    <row r="126" spans="1:17" x14ac:dyDescent="0.25">
      <c r="B126" s="185"/>
      <c r="D126" s="171"/>
      <c r="E126" s="171"/>
      <c r="F126" s="171"/>
      <c r="G126" s="171"/>
      <c r="H126" s="171"/>
      <c r="I126" s="171"/>
      <c r="K126" s="171"/>
      <c r="N126" s="171"/>
      <c r="O126" s="171"/>
      <c r="Q126" s="171"/>
    </row>
    <row r="127" spans="1:17" x14ac:dyDescent="0.25">
      <c r="B127" s="185"/>
      <c r="D127" s="171"/>
      <c r="E127" s="171"/>
      <c r="F127" s="171"/>
      <c r="G127" s="171"/>
      <c r="H127" s="171"/>
      <c r="I127" s="171"/>
      <c r="K127" s="171"/>
      <c r="N127" s="171"/>
      <c r="O127" s="171"/>
      <c r="Q127" s="171"/>
    </row>
    <row r="128" spans="1:17" x14ac:dyDescent="0.25">
      <c r="B128" s="185"/>
      <c r="D128" s="171"/>
      <c r="E128" s="171"/>
      <c r="F128" s="171"/>
      <c r="G128" s="171"/>
      <c r="H128" s="171"/>
      <c r="I128" s="171"/>
      <c r="K128" s="171"/>
      <c r="N128" s="171"/>
      <c r="O128" s="171"/>
      <c r="Q128" s="171"/>
    </row>
    <row r="129" spans="2:17" x14ac:dyDescent="0.25">
      <c r="B129" s="185"/>
      <c r="D129" s="171"/>
      <c r="E129" s="171"/>
      <c r="F129" s="171"/>
      <c r="G129" s="171"/>
      <c r="H129" s="171"/>
      <c r="I129" s="171"/>
      <c r="K129" s="171"/>
      <c r="N129" s="171"/>
      <c r="O129" s="171"/>
      <c r="Q129" s="171"/>
    </row>
    <row r="130" spans="2:17" x14ac:dyDescent="0.25">
      <c r="B130" s="185"/>
      <c r="D130" s="171"/>
      <c r="E130" s="171"/>
      <c r="F130" s="171"/>
      <c r="G130" s="171"/>
      <c r="H130" s="171"/>
      <c r="I130" s="171"/>
      <c r="K130" s="171"/>
      <c r="N130" s="171"/>
      <c r="O130" s="171"/>
      <c r="Q130" s="171"/>
    </row>
    <row r="131" spans="2:17" x14ac:dyDescent="0.25">
      <c r="B131" s="185"/>
      <c r="D131" s="171"/>
      <c r="E131" s="171"/>
      <c r="F131" s="171"/>
      <c r="G131" s="171"/>
      <c r="H131" s="171"/>
      <c r="I131" s="171"/>
      <c r="K131" s="171"/>
      <c r="N131" s="171"/>
      <c r="O131" s="171"/>
      <c r="Q131" s="171"/>
    </row>
    <row r="132" spans="2:17" x14ac:dyDescent="0.25">
      <c r="B132" s="185"/>
      <c r="D132" s="171"/>
      <c r="E132" s="171"/>
      <c r="F132" s="171"/>
      <c r="G132" s="171"/>
      <c r="H132" s="171"/>
      <c r="I132" s="171"/>
      <c r="K132" s="171"/>
      <c r="N132" s="171"/>
      <c r="O132" s="171"/>
      <c r="Q132" s="171"/>
    </row>
    <row r="133" spans="2:17" x14ac:dyDescent="0.25">
      <c r="B133" s="185"/>
      <c r="D133" s="171"/>
      <c r="E133" s="171"/>
      <c r="F133" s="171"/>
      <c r="G133" s="171"/>
      <c r="H133" s="171"/>
      <c r="I133" s="171"/>
      <c r="K133" s="171"/>
      <c r="N133" s="171"/>
      <c r="O133" s="171"/>
      <c r="Q133" s="171"/>
    </row>
    <row r="134" spans="2:17" x14ac:dyDescent="0.25">
      <c r="B134" s="185"/>
      <c r="D134" s="171"/>
      <c r="E134" s="171"/>
      <c r="F134" s="171"/>
      <c r="G134" s="171"/>
      <c r="H134" s="171"/>
      <c r="I134" s="171"/>
      <c r="K134" s="171"/>
      <c r="N134" s="171"/>
      <c r="O134" s="171"/>
      <c r="Q134" s="171"/>
    </row>
    <row r="135" spans="2:17" x14ac:dyDescent="0.25">
      <c r="B135" s="185"/>
      <c r="D135" s="171"/>
      <c r="E135" s="171"/>
      <c r="F135" s="171"/>
      <c r="G135" s="171"/>
      <c r="H135" s="171"/>
      <c r="I135" s="171"/>
      <c r="K135" s="171"/>
      <c r="N135" s="171"/>
      <c r="O135" s="171"/>
      <c r="Q135" s="171"/>
    </row>
    <row r="136" spans="2:17" x14ac:dyDescent="0.25">
      <c r="B136" s="185"/>
      <c r="D136" s="171"/>
      <c r="E136" s="171"/>
      <c r="F136" s="171"/>
      <c r="G136" s="171"/>
      <c r="H136" s="171"/>
      <c r="I136" s="171"/>
      <c r="K136" s="171"/>
      <c r="N136" s="171"/>
      <c r="O136" s="171"/>
      <c r="Q136" s="171"/>
    </row>
    <row r="137" spans="2:17" x14ac:dyDescent="0.25">
      <c r="B137" s="185"/>
      <c r="D137" s="171"/>
      <c r="E137" s="171"/>
      <c r="F137" s="171"/>
      <c r="G137" s="171"/>
      <c r="H137" s="171"/>
      <c r="I137" s="171"/>
      <c r="K137" s="171"/>
      <c r="N137" s="171"/>
      <c r="O137" s="171"/>
      <c r="Q137" s="171"/>
    </row>
    <row r="138" spans="2:17" x14ac:dyDescent="0.25">
      <c r="B138" s="185"/>
      <c r="D138" s="171"/>
      <c r="E138" s="171"/>
      <c r="F138" s="171"/>
      <c r="G138" s="171"/>
      <c r="H138" s="171"/>
      <c r="I138" s="171"/>
      <c r="K138" s="171"/>
      <c r="N138" s="171"/>
      <c r="O138" s="171"/>
      <c r="Q138" s="171"/>
    </row>
    <row r="139" spans="2:17" x14ac:dyDescent="0.25">
      <c r="B139" s="185"/>
      <c r="D139" s="171"/>
      <c r="E139" s="171"/>
      <c r="F139" s="171"/>
      <c r="G139" s="171"/>
      <c r="H139" s="171"/>
      <c r="I139" s="171"/>
      <c r="K139" s="171"/>
      <c r="N139" s="171"/>
      <c r="O139" s="171"/>
      <c r="Q139" s="171"/>
    </row>
    <row r="140" spans="2:17" x14ac:dyDescent="0.25">
      <c r="B140" s="185"/>
      <c r="D140" s="171"/>
      <c r="E140" s="171"/>
      <c r="F140" s="171"/>
      <c r="G140" s="171"/>
      <c r="H140" s="171"/>
      <c r="I140" s="171"/>
      <c r="K140" s="171"/>
      <c r="N140" s="171"/>
      <c r="O140" s="171"/>
      <c r="Q140" s="171"/>
    </row>
    <row r="141" spans="2:17" x14ac:dyDescent="0.25">
      <c r="B141" s="185"/>
      <c r="D141" s="171"/>
      <c r="E141" s="171"/>
      <c r="F141" s="171"/>
      <c r="G141" s="171"/>
      <c r="H141" s="171"/>
      <c r="I141" s="171"/>
      <c r="K141" s="171"/>
      <c r="N141" s="171"/>
      <c r="O141" s="171"/>
      <c r="Q141" s="171"/>
    </row>
    <row r="142" spans="2:17" x14ac:dyDescent="0.25">
      <c r="B142" s="185"/>
      <c r="D142" s="171"/>
      <c r="E142" s="171"/>
      <c r="F142" s="171"/>
      <c r="G142" s="171"/>
      <c r="H142" s="171"/>
      <c r="I142" s="171"/>
      <c r="K142" s="171"/>
      <c r="N142" s="171"/>
      <c r="O142" s="171"/>
      <c r="Q142" s="171"/>
    </row>
    <row r="143" spans="2:17" x14ac:dyDescent="0.25">
      <c r="B143" s="185"/>
      <c r="D143" s="171"/>
      <c r="E143" s="171"/>
      <c r="F143" s="171"/>
      <c r="G143" s="171"/>
      <c r="H143" s="171"/>
      <c r="I143" s="171"/>
      <c r="K143" s="171"/>
      <c r="N143" s="171"/>
      <c r="O143" s="171"/>
      <c r="Q143" s="171"/>
    </row>
    <row r="144" spans="2:17" x14ac:dyDescent="0.25">
      <c r="B144" s="185"/>
      <c r="D144" s="171"/>
      <c r="E144" s="171"/>
      <c r="F144" s="171"/>
      <c r="G144" s="171"/>
      <c r="H144" s="171"/>
      <c r="I144" s="171"/>
      <c r="K144" s="171"/>
      <c r="N144" s="171"/>
      <c r="O144" s="171"/>
      <c r="Q144" s="171"/>
    </row>
    <row r="145" spans="2:17" x14ac:dyDescent="0.25">
      <c r="B145" s="185"/>
      <c r="D145" s="171"/>
      <c r="E145" s="171"/>
      <c r="F145" s="171"/>
      <c r="G145" s="171"/>
      <c r="H145" s="171"/>
      <c r="I145" s="171"/>
      <c r="K145" s="171"/>
      <c r="N145" s="171"/>
      <c r="O145" s="171"/>
      <c r="Q145" s="171"/>
    </row>
    <row r="146" spans="2:17" x14ac:dyDescent="0.25">
      <c r="B146" s="185"/>
      <c r="D146" s="171"/>
      <c r="E146" s="171"/>
      <c r="F146" s="171"/>
      <c r="G146" s="171"/>
      <c r="H146" s="171"/>
      <c r="I146" s="171"/>
      <c r="K146" s="171"/>
      <c r="N146" s="171"/>
      <c r="O146" s="171"/>
      <c r="Q146" s="171"/>
    </row>
    <row r="147" spans="2:17" x14ac:dyDescent="0.25">
      <c r="B147" s="185"/>
      <c r="D147" s="171"/>
      <c r="E147" s="171"/>
      <c r="F147" s="171"/>
      <c r="G147" s="171"/>
      <c r="H147" s="171"/>
      <c r="I147" s="171"/>
      <c r="K147" s="171"/>
      <c r="N147" s="171"/>
      <c r="O147" s="171"/>
      <c r="Q147" s="171"/>
    </row>
    <row r="148" spans="2:17" x14ac:dyDescent="0.25">
      <c r="B148" s="185"/>
      <c r="D148" s="171"/>
      <c r="E148" s="171"/>
      <c r="F148" s="171"/>
      <c r="G148" s="171"/>
      <c r="H148" s="171"/>
      <c r="I148" s="171"/>
      <c r="K148" s="171"/>
      <c r="N148" s="171"/>
      <c r="O148" s="171"/>
      <c r="Q148" s="171"/>
    </row>
    <row r="149" spans="2:17" x14ac:dyDescent="0.25">
      <c r="B149" s="185"/>
      <c r="D149" s="171"/>
      <c r="E149" s="171"/>
      <c r="F149" s="171"/>
      <c r="G149" s="171"/>
      <c r="H149" s="171"/>
      <c r="I149" s="171"/>
      <c r="K149" s="171"/>
      <c r="N149" s="171"/>
      <c r="O149" s="171"/>
      <c r="Q149" s="171"/>
    </row>
    <row r="150" spans="2:17" x14ac:dyDescent="0.25">
      <c r="B150" s="185"/>
      <c r="D150" s="171"/>
      <c r="E150" s="171"/>
      <c r="F150" s="171"/>
      <c r="G150" s="171"/>
      <c r="H150" s="171"/>
      <c r="I150" s="171"/>
      <c r="K150" s="171"/>
      <c r="N150" s="171"/>
      <c r="O150" s="171"/>
      <c r="Q150" s="171"/>
    </row>
    <row r="151" spans="2:17" x14ac:dyDescent="0.25">
      <c r="B151" s="185"/>
      <c r="D151" s="171"/>
      <c r="E151" s="171"/>
      <c r="F151" s="171"/>
      <c r="G151" s="171"/>
      <c r="H151" s="171"/>
      <c r="I151" s="171"/>
      <c r="K151" s="171"/>
      <c r="N151" s="171"/>
      <c r="O151" s="171"/>
      <c r="Q151" s="171"/>
    </row>
    <row r="152" spans="2:17" x14ac:dyDescent="0.25">
      <c r="B152" s="185"/>
      <c r="D152" s="171"/>
      <c r="E152" s="171"/>
      <c r="F152" s="171"/>
      <c r="G152" s="171"/>
      <c r="H152" s="171"/>
      <c r="I152" s="171"/>
      <c r="K152" s="171"/>
      <c r="N152" s="171"/>
      <c r="O152" s="171"/>
      <c r="Q152" s="171"/>
    </row>
    <row r="153" spans="2:17" x14ac:dyDescent="0.25">
      <c r="B153" s="185"/>
      <c r="D153" s="171"/>
      <c r="E153" s="171"/>
      <c r="F153" s="171"/>
      <c r="G153" s="171"/>
      <c r="H153" s="171"/>
      <c r="I153" s="171"/>
      <c r="K153" s="171"/>
      <c r="N153" s="171"/>
      <c r="O153" s="171"/>
      <c r="Q153" s="171"/>
    </row>
    <row r="154" spans="2:17" x14ac:dyDescent="0.25">
      <c r="B154" s="185"/>
      <c r="D154" s="171"/>
      <c r="E154" s="171"/>
      <c r="F154" s="171"/>
      <c r="G154" s="171"/>
      <c r="H154" s="171"/>
      <c r="I154" s="171"/>
      <c r="K154" s="171"/>
      <c r="N154" s="171"/>
      <c r="O154" s="171"/>
      <c r="Q154" s="171"/>
    </row>
    <row r="155" spans="2:17" x14ac:dyDescent="0.25">
      <c r="B155" s="185"/>
      <c r="D155" s="171"/>
      <c r="E155" s="171"/>
      <c r="F155" s="171"/>
      <c r="G155" s="171"/>
      <c r="H155" s="171"/>
      <c r="I155" s="171"/>
      <c r="K155" s="171"/>
      <c r="N155" s="171"/>
      <c r="O155" s="171"/>
      <c r="Q155" s="171"/>
    </row>
    <row r="156" spans="2:17" x14ac:dyDescent="0.25">
      <c r="B156" s="185"/>
      <c r="D156" s="171"/>
      <c r="E156" s="171"/>
      <c r="F156" s="171"/>
      <c r="G156" s="171"/>
      <c r="H156" s="171"/>
      <c r="I156" s="171"/>
      <c r="K156" s="171"/>
      <c r="N156" s="171"/>
      <c r="O156" s="171"/>
      <c r="Q156" s="171"/>
    </row>
    <row r="157" spans="2:17" x14ac:dyDescent="0.25">
      <c r="B157" s="185"/>
      <c r="D157" s="171"/>
      <c r="E157" s="171"/>
      <c r="F157" s="171"/>
      <c r="G157" s="171"/>
      <c r="H157" s="171"/>
      <c r="I157" s="171"/>
      <c r="K157" s="171"/>
      <c r="N157" s="171"/>
      <c r="O157" s="171"/>
      <c r="Q157" s="171"/>
    </row>
    <row r="158" spans="2:17" x14ac:dyDescent="0.25">
      <c r="B158" s="185"/>
      <c r="D158" s="171"/>
      <c r="E158" s="171"/>
      <c r="F158" s="171"/>
      <c r="G158" s="171"/>
      <c r="H158" s="171"/>
      <c r="I158" s="171"/>
      <c r="K158" s="171"/>
      <c r="N158" s="171"/>
      <c r="O158" s="171"/>
      <c r="Q158" s="171"/>
    </row>
    <row r="159" spans="2:17" x14ac:dyDescent="0.25">
      <c r="B159" s="185"/>
      <c r="D159" s="171"/>
      <c r="E159" s="171"/>
      <c r="F159" s="171"/>
      <c r="G159" s="171"/>
      <c r="H159" s="171"/>
      <c r="I159" s="171"/>
      <c r="K159" s="171"/>
      <c r="N159" s="171"/>
      <c r="O159" s="171"/>
      <c r="Q159" s="171"/>
    </row>
    <row r="160" spans="2:17" x14ac:dyDescent="0.25">
      <c r="B160" s="185"/>
      <c r="D160" s="171"/>
      <c r="E160" s="171"/>
      <c r="F160" s="171"/>
      <c r="G160" s="171"/>
      <c r="H160" s="171"/>
      <c r="I160" s="171"/>
      <c r="K160" s="171"/>
      <c r="N160" s="171"/>
      <c r="O160" s="171"/>
      <c r="Q160" s="171"/>
    </row>
  </sheetData>
  <mergeCells count="117">
    <mergeCell ref="D109:H109"/>
    <mergeCell ref="D110:H110"/>
    <mergeCell ref="D111:H111"/>
    <mergeCell ref="D112:H112"/>
    <mergeCell ref="A116:J116"/>
    <mergeCell ref="D103:H103"/>
    <mergeCell ref="D104:H104"/>
    <mergeCell ref="D105:H105"/>
    <mergeCell ref="D106:H106"/>
    <mergeCell ref="D107:H107"/>
    <mergeCell ref="D108:H108"/>
    <mergeCell ref="D97:H97"/>
    <mergeCell ref="D98:H98"/>
    <mergeCell ref="D99:H99"/>
    <mergeCell ref="D100:H100"/>
    <mergeCell ref="D101:H101"/>
    <mergeCell ref="D102:H102"/>
    <mergeCell ref="D91:H91"/>
    <mergeCell ref="D92:H92"/>
    <mergeCell ref="D93:H93"/>
    <mergeCell ref="D94:H94"/>
    <mergeCell ref="D95:H95"/>
    <mergeCell ref="D96:H96"/>
    <mergeCell ref="D85:H85"/>
    <mergeCell ref="D86:H86"/>
    <mergeCell ref="D87:H87"/>
    <mergeCell ref="D88:H88"/>
    <mergeCell ref="D89:H89"/>
    <mergeCell ref="D90:H90"/>
    <mergeCell ref="D79:H79"/>
    <mergeCell ref="D80:H80"/>
    <mergeCell ref="D81:H81"/>
    <mergeCell ref="D82:H82"/>
    <mergeCell ref="D83:H83"/>
    <mergeCell ref="D84:H84"/>
    <mergeCell ref="D73:H73"/>
    <mergeCell ref="D74:H74"/>
    <mergeCell ref="D75:H75"/>
    <mergeCell ref="D76:H76"/>
    <mergeCell ref="D77:H77"/>
    <mergeCell ref="D78:H78"/>
    <mergeCell ref="D67:H67"/>
    <mergeCell ref="D68:H68"/>
    <mergeCell ref="D69:H69"/>
    <mergeCell ref="D70:H70"/>
    <mergeCell ref="D71:H71"/>
    <mergeCell ref="D72:H72"/>
    <mergeCell ref="D61:H61"/>
    <mergeCell ref="D62:H62"/>
    <mergeCell ref="D63:H63"/>
    <mergeCell ref="D64:H64"/>
    <mergeCell ref="D65:H65"/>
    <mergeCell ref="D66:H66"/>
    <mergeCell ref="D55:H55"/>
    <mergeCell ref="D56:H56"/>
    <mergeCell ref="D57:H57"/>
    <mergeCell ref="D58:H58"/>
    <mergeCell ref="D59:H59"/>
    <mergeCell ref="D60:H60"/>
    <mergeCell ref="D49:H49"/>
    <mergeCell ref="D50:H50"/>
    <mergeCell ref="D51:H51"/>
    <mergeCell ref="D52:H52"/>
    <mergeCell ref="D53:H53"/>
    <mergeCell ref="D54:H54"/>
    <mergeCell ref="D43:H43"/>
    <mergeCell ref="D44:H44"/>
    <mergeCell ref="D45:H45"/>
    <mergeCell ref="D46:H46"/>
    <mergeCell ref="D47:H47"/>
    <mergeCell ref="D48:H48"/>
    <mergeCell ref="D37:H37"/>
    <mergeCell ref="D38:H38"/>
    <mergeCell ref="D39:H39"/>
    <mergeCell ref="D40:H40"/>
    <mergeCell ref="D41:H41"/>
    <mergeCell ref="D42:H42"/>
    <mergeCell ref="D31:H31"/>
    <mergeCell ref="D32:H32"/>
    <mergeCell ref="D33:H33"/>
    <mergeCell ref="D34:H34"/>
    <mergeCell ref="D35:H35"/>
    <mergeCell ref="D36:H36"/>
    <mergeCell ref="D25:H25"/>
    <mergeCell ref="D26:H26"/>
    <mergeCell ref="D27:H27"/>
    <mergeCell ref="D28:H28"/>
    <mergeCell ref="D29:H29"/>
    <mergeCell ref="D30:H30"/>
    <mergeCell ref="D19:H19"/>
    <mergeCell ref="D20:H20"/>
    <mergeCell ref="D21:H21"/>
    <mergeCell ref="D22:H22"/>
    <mergeCell ref="D23:H23"/>
    <mergeCell ref="D24:H24"/>
    <mergeCell ref="D13:H13"/>
    <mergeCell ref="D14:H14"/>
    <mergeCell ref="D15:H15"/>
    <mergeCell ref="D16:H16"/>
    <mergeCell ref="D17:H17"/>
    <mergeCell ref="D18:H18"/>
    <mergeCell ref="J6:J7"/>
    <mergeCell ref="K6:O6"/>
    <mergeCell ref="D10:H10"/>
    <mergeCell ref="S10:W10"/>
    <mergeCell ref="D11:H11"/>
    <mergeCell ref="D12:H12"/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</mergeCells>
  <conditionalFormatting sqref="C10:C17">
    <cfRule type="cellIs" dxfId="59" priority="10" operator="lessThan">
      <formula>0</formula>
    </cfRule>
  </conditionalFormatting>
  <conditionalFormatting sqref="C19:C51">
    <cfRule type="cellIs" dxfId="58" priority="9" operator="lessThan">
      <formula>0</formula>
    </cfRule>
  </conditionalFormatting>
  <conditionalFormatting sqref="C53:C60">
    <cfRule type="cellIs" dxfId="57" priority="8" operator="lessThan">
      <formula>0</formula>
    </cfRule>
  </conditionalFormatting>
  <conditionalFormatting sqref="C62:C89">
    <cfRule type="cellIs" dxfId="56" priority="7" operator="lessThan">
      <formula>0</formula>
    </cfRule>
  </conditionalFormatting>
  <conditionalFormatting sqref="C91:C98">
    <cfRule type="cellIs" dxfId="55" priority="6" operator="lessThan">
      <formula>0</formula>
    </cfRule>
  </conditionalFormatting>
  <conditionalFormatting sqref="C100:C106">
    <cfRule type="cellIs" dxfId="54" priority="4" operator="lessThan">
      <formula>0</formula>
    </cfRule>
  </conditionalFormatting>
  <conditionalFormatting sqref="C108:C112">
    <cfRule type="cellIs" dxfId="53" priority="5" operator="lessThan">
      <formula>0</formula>
    </cfRule>
  </conditionalFormatting>
  <conditionalFormatting sqref="H1:I3 I6 D10:D112 H113:I1048576">
    <cfRule type="cellIs" dxfId="52" priority="11" operator="lessThan">
      <formula>0</formula>
    </cfRule>
  </conditionalFormatting>
  <conditionalFormatting sqref="I8 H9:I9">
    <cfRule type="cellIs" dxfId="51" priority="12" operator="lessThan">
      <formula>0</formula>
    </cfRule>
  </conditionalFormatting>
  <conditionalFormatting sqref="I10:I112">
    <cfRule type="cellIs" dxfId="50" priority="2" operator="lessThan">
      <formula>0</formula>
    </cfRule>
  </conditionalFormatting>
  <conditionalFormatting sqref="K3:K5">
    <cfRule type="cellIs" dxfId="49" priority="3" operator="lessThan">
      <formula>0</formula>
    </cfRule>
  </conditionalFormatting>
  <conditionalFormatting sqref="S10">
    <cfRule type="cellIs" dxfId="48" priority="1" operator="lessThan">
      <formula>0</formula>
    </cfRule>
  </conditionalFormatting>
  <printOptions horizontalCentered="1"/>
  <pageMargins left="0.31496062992126" right="0.31496062992126" top="0.35433070866141703" bottom="0.35433070866141703" header="0" footer="0"/>
  <pageSetup paperSize="9" scale="53" fitToHeight="2" orientation="portrait" r:id="rId1"/>
  <rowBreaks count="1" manualBreakCount="1">
    <brk id="51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107" workbookViewId="0">
      <selection activeCell="H127" sqref="H127"/>
    </sheetView>
  </sheetViews>
  <sheetFormatPr defaultRowHeight="15" x14ac:dyDescent="0.25"/>
  <cols>
    <col min="1" max="1" width="11.7109375" customWidth="1"/>
    <col min="2" max="2" width="57.42578125" bestFit="1" customWidth="1"/>
    <col min="4" max="4" width="12.42578125" bestFit="1" customWidth="1"/>
    <col min="8" max="8" width="8.28515625" bestFit="1" customWidth="1"/>
    <col min="9" max="9" width="12.28515625" customWidth="1"/>
  </cols>
  <sheetData>
    <row r="1" spans="1:10" ht="18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</row>
    <row r="2" spans="1:10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</row>
    <row r="3" spans="1:10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</row>
    <row r="4" spans="1:10" x14ac:dyDescent="0.25">
      <c r="A4" s="137"/>
      <c r="B4" s="17" t="s">
        <v>178</v>
      </c>
      <c r="C4" s="21"/>
      <c r="D4" s="19" t="s">
        <v>5</v>
      </c>
      <c r="E4" s="22"/>
      <c r="F4" s="19" t="s">
        <v>6</v>
      </c>
      <c r="G4" s="505" t="s">
        <v>7</v>
      </c>
      <c r="H4" s="506"/>
      <c r="I4" s="506"/>
      <c r="J4" s="507"/>
    </row>
    <row r="5" spans="1:10" x14ac:dyDescent="0.25">
      <c r="A5" s="137"/>
      <c r="B5" s="17" t="s">
        <v>8</v>
      </c>
      <c r="C5" s="24"/>
      <c r="D5" s="19" t="s">
        <v>9</v>
      </c>
      <c r="E5" s="25"/>
      <c r="F5" s="19" t="s">
        <v>10</v>
      </c>
      <c r="G5" s="505" t="s">
        <v>214</v>
      </c>
      <c r="H5" s="506"/>
      <c r="I5" s="506"/>
      <c r="J5" s="507"/>
    </row>
    <row r="6" spans="1:10" x14ac:dyDescent="0.25">
      <c r="A6" s="529" t="s">
        <v>12</v>
      </c>
      <c r="B6" s="530" t="s">
        <v>13</v>
      </c>
      <c r="C6" s="531" t="s">
        <v>14</v>
      </c>
      <c r="D6" s="235"/>
      <c r="E6" s="529"/>
      <c r="F6" s="529"/>
      <c r="G6" s="529"/>
      <c r="H6" s="533" t="s">
        <v>15</v>
      </c>
      <c r="I6" s="236" t="s">
        <v>16</v>
      </c>
      <c r="J6" s="528" t="s">
        <v>17</v>
      </c>
    </row>
    <row r="7" spans="1:10" ht="63.75" x14ac:dyDescent="0.25">
      <c r="A7" s="529"/>
      <c r="B7" s="530"/>
      <c r="C7" s="532"/>
      <c r="D7" s="237" t="s">
        <v>19</v>
      </c>
      <c r="E7" s="237" t="s">
        <v>20</v>
      </c>
      <c r="F7" s="237" t="s">
        <v>21</v>
      </c>
      <c r="G7" s="238" t="s">
        <v>22</v>
      </c>
      <c r="H7" s="534"/>
      <c r="I7" s="239"/>
      <c r="J7" s="528"/>
    </row>
    <row r="8" spans="1:10" x14ac:dyDescent="0.25">
      <c r="A8" s="240" t="s">
        <v>26</v>
      </c>
      <c r="B8" s="241" t="s">
        <v>27</v>
      </c>
      <c r="C8" s="241"/>
      <c r="D8" s="242"/>
      <c r="E8" s="242"/>
      <c r="F8" s="242"/>
      <c r="G8" s="243"/>
      <c r="H8" s="242"/>
      <c r="I8" s="244"/>
      <c r="J8" s="245"/>
    </row>
    <row r="9" spans="1:10" x14ac:dyDescent="0.25">
      <c r="A9" s="246">
        <v>1</v>
      </c>
      <c r="B9" s="247" t="s">
        <v>29</v>
      </c>
      <c r="C9" s="248" t="s">
        <v>30</v>
      </c>
      <c r="D9" s="249"/>
      <c r="E9" s="250"/>
      <c r="F9" s="251"/>
      <c r="G9" s="251"/>
      <c r="H9" s="252"/>
      <c r="I9" s="253"/>
      <c r="J9" s="249"/>
    </row>
    <row r="10" spans="1:10" x14ac:dyDescent="0.25">
      <c r="A10" s="246">
        <f>+A9+1</f>
        <v>2</v>
      </c>
      <c r="B10" s="247" t="s">
        <v>31</v>
      </c>
      <c r="C10" s="248" t="s">
        <v>30</v>
      </c>
      <c r="D10" s="249"/>
      <c r="E10" s="250"/>
      <c r="F10" s="251"/>
      <c r="G10" s="251"/>
      <c r="H10" s="252"/>
      <c r="I10" s="253"/>
      <c r="J10" s="249"/>
    </row>
    <row r="11" spans="1:10" x14ac:dyDescent="0.25">
      <c r="A11" s="246">
        <f t="shared" ref="A11:A18" si="0">+A10+1</f>
        <v>3</v>
      </c>
      <c r="B11" s="247" t="s">
        <v>32</v>
      </c>
      <c r="C11" s="248" t="s">
        <v>30</v>
      </c>
      <c r="D11" s="249"/>
      <c r="E11" s="250"/>
      <c r="F11" s="251"/>
      <c r="G11" s="251"/>
      <c r="H11" s="252"/>
      <c r="I11" s="253"/>
      <c r="J11" s="249"/>
    </row>
    <row r="12" spans="1:10" x14ac:dyDescent="0.25">
      <c r="A12" s="246">
        <f t="shared" si="0"/>
        <v>4</v>
      </c>
      <c r="B12" s="247" t="s">
        <v>33</v>
      </c>
      <c r="C12" s="248" t="s">
        <v>30</v>
      </c>
      <c r="D12" s="249"/>
      <c r="E12" s="250"/>
      <c r="F12" s="251"/>
      <c r="G12" s="251"/>
      <c r="H12" s="252"/>
      <c r="I12" s="253"/>
      <c r="J12" s="249"/>
    </row>
    <row r="13" spans="1:10" ht="18.75" x14ac:dyDescent="0.3">
      <c r="A13" s="246">
        <f t="shared" si="0"/>
        <v>5</v>
      </c>
      <c r="B13" s="247" t="s">
        <v>34</v>
      </c>
      <c r="C13" s="248" t="s">
        <v>30</v>
      </c>
      <c r="D13" s="254"/>
      <c r="E13" s="250"/>
      <c r="F13" s="251"/>
      <c r="G13" s="251"/>
      <c r="H13" s="252"/>
      <c r="I13" s="253"/>
      <c r="J13" s="249"/>
    </row>
    <row r="14" spans="1:10" x14ac:dyDescent="0.25">
      <c r="A14" s="246">
        <f t="shared" si="0"/>
        <v>6</v>
      </c>
      <c r="B14" s="247" t="s">
        <v>35</v>
      </c>
      <c r="C14" s="248" t="s">
        <v>30</v>
      </c>
      <c r="D14" s="249"/>
      <c r="E14" s="250"/>
      <c r="F14" s="251"/>
      <c r="G14" s="251"/>
      <c r="H14" s="252"/>
      <c r="I14" s="253"/>
      <c r="J14" s="249"/>
    </row>
    <row r="15" spans="1:10" x14ac:dyDescent="0.25">
      <c r="A15" s="246">
        <f t="shared" si="0"/>
        <v>7</v>
      </c>
      <c r="B15" s="247" t="s">
        <v>36</v>
      </c>
      <c r="C15" s="248" t="s">
        <v>30</v>
      </c>
      <c r="D15" s="249"/>
      <c r="E15" s="250"/>
      <c r="F15" s="251"/>
      <c r="G15" s="251"/>
      <c r="H15" s="252"/>
      <c r="I15" s="253"/>
      <c r="J15" s="249"/>
    </row>
    <row r="16" spans="1:10" x14ac:dyDescent="0.25">
      <c r="A16" s="246">
        <f t="shared" si="0"/>
        <v>8</v>
      </c>
      <c r="B16" s="247" t="s">
        <v>37</v>
      </c>
      <c r="C16" s="248" t="s">
        <v>30</v>
      </c>
      <c r="D16" s="252"/>
      <c r="E16" s="251"/>
      <c r="F16" s="255"/>
      <c r="G16" s="251"/>
      <c r="H16" s="252"/>
      <c r="I16" s="253"/>
      <c r="J16" s="249"/>
    </row>
    <row r="17" spans="1:10" x14ac:dyDescent="0.25">
      <c r="A17" s="246">
        <f t="shared" si="0"/>
        <v>9</v>
      </c>
      <c r="B17" s="247" t="s">
        <v>38</v>
      </c>
      <c r="C17" s="248" t="s">
        <v>30</v>
      </c>
      <c r="D17" s="252"/>
      <c r="E17" s="251"/>
      <c r="F17" s="256"/>
      <c r="G17" s="257"/>
      <c r="H17" s="252"/>
      <c r="I17" s="253"/>
      <c r="J17" s="249"/>
    </row>
    <row r="18" spans="1:10" x14ac:dyDescent="0.25">
      <c r="A18" s="246">
        <f t="shared" si="0"/>
        <v>10</v>
      </c>
      <c r="B18" s="247" t="s">
        <v>39</v>
      </c>
      <c r="C18" s="248" t="s">
        <v>30</v>
      </c>
      <c r="D18" s="252"/>
      <c r="E18" s="252"/>
      <c r="F18" s="252"/>
      <c r="G18" s="257"/>
      <c r="H18" s="252"/>
      <c r="I18" s="253"/>
      <c r="J18" s="249"/>
    </row>
    <row r="19" spans="1:10" x14ac:dyDescent="0.25">
      <c r="A19" s="258"/>
      <c r="B19" s="259" t="s">
        <v>40</v>
      </c>
      <c r="C19" s="259"/>
      <c r="D19" s="209"/>
      <c r="E19" s="209"/>
      <c r="F19" s="210"/>
      <c r="G19" s="209"/>
      <c r="H19" s="210"/>
      <c r="I19" s="212"/>
      <c r="J19" s="260"/>
    </row>
    <row r="20" spans="1:10" x14ac:dyDescent="0.25">
      <c r="A20" s="240" t="s">
        <v>41</v>
      </c>
      <c r="B20" s="241" t="s">
        <v>42</v>
      </c>
      <c r="C20" s="241"/>
      <c r="D20" s="261"/>
      <c r="E20" s="261"/>
      <c r="F20" s="261"/>
      <c r="G20" s="262"/>
      <c r="H20" s="261"/>
      <c r="I20" s="244"/>
      <c r="J20" s="245"/>
    </row>
    <row r="21" spans="1:10" x14ac:dyDescent="0.25">
      <c r="A21" s="263"/>
      <c r="B21" s="264" t="s">
        <v>43</v>
      </c>
      <c r="C21" s="264"/>
      <c r="D21" s="265"/>
      <c r="E21" s="265"/>
      <c r="F21" s="265"/>
      <c r="G21" s="262"/>
      <c r="H21" s="265"/>
      <c r="I21" s="266"/>
      <c r="J21" s="267"/>
    </row>
    <row r="22" spans="1:10" ht="15" customHeight="1" x14ac:dyDescent="0.25">
      <c r="A22" s="268">
        <v>1</v>
      </c>
      <c r="B22" s="247" t="s">
        <v>44</v>
      </c>
      <c r="C22" s="248" t="s">
        <v>45</v>
      </c>
      <c r="D22" s="252">
        <f>25+3+10</f>
        <v>38</v>
      </c>
      <c r="E22" s="252">
        <v>30</v>
      </c>
      <c r="F22" s="252"/>
      <c r="G22" s="257">
        <v>30</v>
      </c>
      <c r="H22" s="252"/>
      <c r="I22" s="253"/>
      <c r="J22" s="249"/>
    </row>
    <row r="23" spans="1:10" ht="15" customHeight="1" x14ac:dyDescent="0.25">
      <c r="A23" s="246">
        <f>+A22+1</f>
        <v>2</v>
      </c>
      <c r="B23" s="247" t="s">
        <v>46</v>
      </c>
      <c r="C23" s="248" t="s">
        <v>45</v>
      </c>
      <c r="D23" s="252">
        <v>3</v>
      </c>
      <c r="E23" s="252"/>
      <c r="F23" s="252"/>
      <c r="G23" s="257"/>
      <c r="H23" s="252"/>
      <c r="I23" s="253"/>
      <c r="J23" s="249"/>
    </row>
    <row r="24" spans="1:10" ht="15" customHeight="1" x14ac:dyDescent="0.25">
      <c r="A24" s="246">
        <f t="shared" ref="A24:A29" si="1">+A23+1</f>
        <v>3</v>
      </c>
      <c r="B24" s="247" t="s">
        <v>47</v>
      </c>
      <c r="C24" s="248" t="s">
        <v>45</v>
      </c>
      <c r="D24" s="252"/>
      <c r="E24" s="252"/>
      <c r="F24" s="252"/>
      <c r="G24" s="257"/>
      <c r="H24" s="252"/>
      <c r="I24" s="253"/>
      <c r="J24" s="249"/>
    </row>
    <row r="25" spans="1:10" ht="15" customHeight="1" x14ac:dyDescent="0.25">
      <c r="A25" s="246">
        <f t="shared" si="1"/>
        <v>4</v>
      </c>
      <c r="B25" s="247" t="s">
        <v>48</v>
      </c>
      <c r="C25" s="248" t="s">
        <v>45</v>
      </c>
      <c r="D25" s="252"/>
      <c r="E25" s="252"/>
      <c r="F25" s="252"/>
      <c r="G25" s="257"/>
      <c r="H25" s="252"/>
      <c r="I25" s="253"/>
      <c r="J25" s="249"/>
    </row>
    <row r="26" spans="1:10" ht="15" customHeight="1" x14ac:dyDescent="0.25">
      <c r="A26" s="246">
        <f t="shared" si="1"/>
        <v>5</v>
      </c>
      <c r="B26" s="247" t="s">
        <v>49</v>
      </c>
      <c r="C26" s="248" t="s">
        <v>45</v>
      </c>
      <c r="D26" s="252">
        <v>7</v>
      </c>
      <c r="E26" s="252"/>
      <c r="F26" s="252"/>
      <c r="G26" s="257"/>
      <c r="H26" s="252"/>
      <c r="I26" s="253"/>
      <c r="J26" s="249"/>
    </row>
    <row r="27" spans="1:10" ht="15" customHeight="1" x14ac:dyDescent="0.25">
      <c r="A27" s="246">
        <f t="shared" si="1"/>
        <v>6</v>
      </c>
      <c r="B27" s="247" t="s">
        <v>50</v>
      </c>
      <c r="C27" s="248" t="s">
        <v>45</v>
      </c>
      <c r="D27" s="252"/>
      <c r="E27" s="252"/>
      <c r="F27" s="252"/>
      <c r="G27" s="257"/>
      <c r="H27" s="252"/>
      <c r="I27" s="253"/>
      <c r="J27" s="249"/>
    </row>
    <row r="28" spans="1:10" ht="15" customHeight="1" x14ac:dyDescent="0.25">
      <c r="A28" s="246">
        <f t="shared" si="1"/>
        <v>7</v>
      </c>
      <c r="B28" s="247" t="s">
        <v>51</v>
      </c>
      <c r="C28" s="248" t="s">
        <v>45</v>
      </c>
      <c r="D28" s="252"/>
      <c r="E28" s="252"/>
      <c r="F28" s="252"/>
      <c r="G28" s="257"/>
      <c r="H28" s="252"/>
      <c r="I28" s="253"/>
      <c r="J28" s="249"/>
    </row>
    <row r="29" spans="1:10" ht="15" customHeight="1" x14ac:dyDescent="0.25">
      <c r="A29" s="246">
        <f t="shared" si="1"/>
        <v>8</v>
      </c>
      <c r="B29" s="247" t="s">
        <v>52</v>
      </c>
      <c r="C29" s="248" t="s">
        <v>45</v>
      </c>
      <c r="D29" s="252"/>
      <c r="E29" s="252"/>
      <c r="F29" s="252"/>
      <c r="G29" s="257"/>
      <c r="H29" s="252"/>
      <c r="I29" s="253"/>
      <c r="J29" s="249"/>
    </row>
    <row r="30" spans="1:10" ht="15" customHeight="1" x14ac:dyDescent="0.25">
      <c r="A30" s="258"/>
      <c r="B30" s="259" t="s">
        <v>40</v>
      </c>
      <c r="C30" s="259"/>
      <c r="D30" s="210"/>
      <c r="E30" s="210"/>
      <c r="F30" s="210"/>
      <c r="G30" s="211"/>
      <c r="H30" s="210"/>
      <c r="I30" s="212"/>
      <c r="J30" s="260"/>
    </row>
    <row r="31" spans="1:10" ht="15" customHeight="1" x14ac:dyDescent="0.25">
      <c r="A31" s="263" t="s">
        <v>53</v>
      </c>
      <c r="B31" s="264" t="s">
        <v>54</v>
      </c>
      <c r="C31" s="264"/>
      <c r="D31" s="265"/>
      <c r="E31" s="265"/>
      <c r="F31" s="265"/>
      <c r="G31" s="262"/>
      <c r="H31" s="265"/>
      <c r="I31" s="266"/>
      <c r="J31" s="267"/>
    </row>
    <row r="32" spans="1:10" ht="15" customHeight="1" x14ac:dyDescent="0.25">
      <c r="A32" s="246">
        <v>1</v>
      </c>
      <c r="B32" s="247" t="s">
        <v>55</v>
      </c>
      <c r="C32" s="248" t="s">
        <v>45</v>
      </c>
      <c r="D32" s="252"/>
      <c r="E32" s="252"/>
      <c r="F32" s="252"/>
      <c r="G32" s="257"/>
      <c r="H32" s="252"/>
      <c r="I32" s="253"/>
      <c r="J32" s="249"/>
    </row>
    <row r="33" spans="1:10" ht="15" customHeight="1" x14ac:dyDescent="0.25">
      <c r="A33" s="246">
        <f>+A32+1</f>
        <v>2</v>
      </c>
      <c r="B33" s="247" t="s">
        <v>56</v>
      </c>
      <c r="C33" s="248" t="s">
        <v>45</v>
      </c>
      <c r="D33" s="252"/>
      <c r="E33" s="252"/>
      <c r="F33" s="252"/>
      <c r="G33" s="257"/>
      <c r="H33" s="252"/>
      <c r="I33" s="253"/>
      <c r="J33" s="249"/>
    </row>
    <row r="34" spans="1:10" ht="15" customHeight="1" x14ac:dyDescent="0.25">
      <c r="A34" s="246">
        <f t="shared" ref="A34:A64" si="2">+A33+1</f>
        <v>3</v>
      </c>
      <c r="B34" s="247" t="s">
        <v>57</v>
      </c>
      <c r="C34" s="248" t="s">
        <v>45</v>
      </c>
      <c r="D34" s="252"/>
      <c r="E34" s="252"/>
      <c r="F34" s="252"/>
      <c r="G34" s="257"/>
      <c r="H34" s="252"/>
      <c r="I34" s="253"/>
      <c r="J34" s="249"/>
    </row>
    <row r="35" spans="1:10" ht="15" customHeight="1" x14ac:dyDescent="0.25">
      <c r="A35" s="246">
        <f t="shared" si="2"/>
        <v>4</v>
      </c>
      <c r="B35" s="247" t="s">
        <v>58</v>
      </c>
      <c r="C35" s="248" t="s">
        <v>45</v>
      </c>
      <c r="D35" s="252"/>
      <c r="E35" s="252"/>
      <c r="F35" s="252"/>
      <c r="G35" s="257"/>
      <c r="H35" s="252"/>
      <c r="I35" s="253"/>
      <c r="J35" s="249"/>
    </row>
    <row r="36" spans="1:10" ht="15" customHeight="1" x14ac:dyDescent="0.25">
      <c r="A36" s="246">
        <f t="shared" si="2"/>
        <v>5</v>
      </c>
      <c r="B36" s="247" t="s">
        <v>59</v>
      </c>
      <c r="C36" s="248" t="s">
        <v>45</v>
      </c>
      <c r="D36" s="252"/>
      <c r="E36" s="252"/>
      <c r="F36" s="252"/>
      <c r="G36" s="257"/>
      <c r="H36" s="252"/>
      <c r="I36" s="253"/>
      <c r="J36" s="249"/>
    </row>
    <row r="37" spans="1:10" ht="15" customHeight="1" x14ac:dyDescent="0.25">
      <c r="A37" s="246">
        <f t="shared" si="2"/>
        <v>6</v>
      </c>
      <c r="B37" s="247" t="s">
        <v>60</v>
      </c>
      <c r="C37" s="248" t="s">
        <v>45</v>
      </c>
      <c r="D37" s="252"/>
      <c r="E37" s="252"/>
      <c r="F37" s="252"/>
      <c r="G37" s="257"/>
      <c r="H37" s="252"/>
      <c r="I37" s="253"/>
      <c r="J37" s="249"/>
    </row>
    <row r="38" spans="1:10" ht="15" customHeight="1" x14ac:dyDescent="0.25">
      <c r="A38" s="246">
        <f t="shared" si="2"/>
        <v>7</v>
      </c>
      <c r="B38" s="247" t="s">
        <v>61</v>
      </c>
      <c r="C38" s="248" t="s">
        <v>45</v>
      </c>
      <c r="D38" s="252"/>
      <c r="E38" s="252"/>
      <c r="F38" s="252"/>
      <c r="G38" s="257"/>
      <c r="H38" s="252"/>
      <c r="I38" s="253"/>
      <c r="J38" s="249"/>
    </row>
    <row r="39" spans="1:10" ht="15" customHeight="1" x14ac:dyDescent="0.25">
      <c r="A39" s="246">
        <f t="shared" si="2"/>
        <v>8</v>
      </c>
      <c r="B39" s="247" t="s">
        <v>62</v>
      </c>
      <c r="C39" s="248" t="s">
        <v>45</v>
      </c>
      <c r="D39" s="252">
        <v>4</v>
      </c>
      <c r="E39" s="252"/>
      <c r="F39" s="252"/>
      <c r="G39" s="257"/>
      <c r="H39" s="252"/>
      <c r="I39" s="253"/>
      <c r="J39" s="249"/>
    </row>
    <row r="40" spans="1:10" ht="15" customHeight="1" x14ac:dyDescent="0.25">
      <c r="A40" s="246">
        <f t="shared" si="2"/>
        <v>9</v>
      </c>
      <c r="B40" s="247" t="s">
        <v>63</v>
      </c>
      <c r="C40" s="248" t="s">
        <v>45</v>
      </c>
      <c r="D40" s="252"/>
      <c r="E40" s="252"/>
      <c r="F40" s="252"/>
      <c r="G40" s="257"/>
      <c r="H40" s="252"/>
      <c r="I40" s="253"/>
      <c r="J40" s="249"/>
    </row>
    <row r="41" spans="1:10" ht="15" customHeight="1" x14ac:dyDescent="0.25">
      <c r="A41" s="246">
        <f t="shared" si="2"/>
        <v>10</v>
      </c>
      <c r="B41" s="247" t="s">
        <v>64</v>
      </c>
      <c r="C41" s="248" t="s">
        <v>45</v>
      </c>
      <c r="D41" s="252"/>
      <c r="E41" s="252"/>
      <c r="F41" s="252"/>
      <c r="G41" s="257"/>
      <c r="H41" s="252"/>
      <c r="I41" s="253"/>
      <c r="J41" s="249"/>
    </row>
    <row r="42" spans="1:10" ht="15" customHeight="1" x14ac:dyDescent="0.25">
      <c r="A42" s="246">
        <f t="shared" si="2"/>
        <v>11</v>
      </c>
      <c r="B42" s="247" t="s">
        <v>65</v>
      </c>
      <c r="C42" s="248" t="s">
        <v>45</v>
      </c>
      <c r="D42" s="252"/>
      <c r="E42" s="252"/>
      <c r="F42" s="252"/>
      <c r="G42" s="257"/>
      <c r="H42" s="252"/>
      <c r="I42" s="253"/>
      <c r="J42" s="249"/>
    </row>
    <row r="43" spans="1:10" ht="15" customHeight="1" x14ac:dyDescent="0.25">
      <c r="A43" s="246">
        <f t="shared" si="2"/>
        <v>12</v>
      </c>
      <c r="B43" s="247" t="s">
        <v>66</v>
      </c>
      <c r="C43" s="248" t="s">
        <v>45</v>
      </c>
      <c r="D43" s="252"/>
      <c r="E43" s="252"/>
      <c r="F43" s="252"/>
      <c r="G43" s="257"/>
      <c r="H43" s="252"/>
      <c r="I43" s="253"/>
      <c r="J43" s="249"/>
    </row>
    <row r="44" spans="1:10" ht="15" customHeight="1" x14ac:dyDescent="0.25">
      <c r="A44" s="246">
        <f t="shared" si="2"/>
        <v>13</v>
      </c>
      <c r="B44" s="247" t="s">
        <v>67</v>
      </c>
      <c r="C44" s="248" t="s">
        <v>45</v>
      </c>
      <c r="D44" s="252"/>
      <c r="E44" s="252"/>
      <c r="F44" s="252"/>
      <c r="G44" s="257"/>
      <c r="H44" s="252"/>
      <c r="I44" s="253"/>
      <c r="J44" s="249"/>
    </row>
    <row r="45" spans="1:10" ht="15" customHeight="1" x14ac:dyDescent="0.25">
      <c r="A45" s="246">
        <f t="shared" si="2"/>
        <v>14</v>
      </c>
      <c r="B45" s="247" t="s">
        <v>68</v>
      </c>
      <c r="C45" s="248" t="s">
        <v>45</v>
      </c>
      <c r="D45" s="252"/>
      <c r="E45" s="252"/>
      <c r="F45" s="252"/>
      <c r="G45" s="257"/>
      <c r="H45" s="252"/>
      <c r="I45" s="253"/>
      <c r="J45" s="249"/>
    </row>
    <row r="46" spans="1:10" ht="15" customHeight="1" x14ac:dyDescent="0.25">
      <c r="A46" s="246">
        <f t="shared" si="2"/>
        <v>15</v>
      </c>
      <c r="B46" s="247" t="s">
        <v>69</v>
      </c>
      <c r="C46" s="248" t="s">
        <v>45</v>
      </c>
      <c r="D46" s="252"/>
      <c r="E46" s="252"/>
      <c r="F46" s="252"/>
      <c r="G46" s="257"/>
      <c r="H46" s="252"/>
      <c r="I46" s="253"/>
      <c r="J46" s="249"/>
    </row>
    <row r="47" spans="1:10" ht="15" customHeight="1" x14ac:dyDescent="0.25">
      <c r="A47" s="246">
        <f t="shared" si="2"/>
        <v>16</v>
      </c>
      <c r="B47" s="247" t="s">
        <v>70</v>
      </c>
      <c r="C47" s="248" t="s">
        <v>45</v>
      </c>
      <c r="D47" s="252"/>
      <c r="E47" s="252"/>
      <c r="F47" s="252"/>
      <c r="G47" s="257"/>
      <c r="H47" s="252"/>
      <c r="I47" s="253"/>
      <c r="J47" s="249"/>
    </row>
    <row r="48" spans="1:10" ht="15" customHeight="1" x14ac:dyDescent="0.25">
      <c r="A48" s="246">
        <f t="shared" si="2"/>
        <v>17</v>
      </c>
      <c r="B48" s="247" t="s">
        <v>71</v>
      </c>
      <c r="C48" s="248" t="s">
        <v>45</v>
      </c>
      <c r="D48" s="252">
        <v>1</v>
      </c>
      <c r="E48" s="252"/>
      <c r="F48" s="252"/>
      <c r="G48" s="257"/>
      <c r="H48" s="252"/>
      <c r="I48" s="253"/>
      <c r="J48" s="249"/>
    </row>
    <row r="49" spans="1:10" ht="15" customHeight="1" x14ac:dyDescent="0.25">
      <c r="A49" s="246">
        <f t="shared" si="2"/>
        <v>18</v>
      </c>
      <c r="B49" s="247" t="s">
        <v>72</v>
      </c>
      <c r="C49" s="248" t="s">
        <v>45</v>
      </c>
      <c r="D49" s="252"/>
      <c r="E49" s="252"/>
      <c r="F49" s="252"/>
      <c r="G49" s="257"/>
      <c r="H49" s="252"/>
      <c r="I49" s="253"/>
      <c r="J49" s="249"/>
    </row>
    <row r="50" spans="1:10" ht="15" customHeight="1" x14ac:dyDescent="0.25">
      <c r="A50" s="246">
        <f t="shared" si="2"/>
        <v>19</v>
      </c>
      <c r="B50" s="247" t="s">
        <v>73</v>
      </c>
      <c r="C50" s="248" t="s">
        <v>45</v>
      </c>
      <c r="D50" s="252"/>
      <c r="E50" s="252"/>
      <c r="F50" s="252"/>
      <c r="G50" s="257"/>
      <c r="H50" s="252"/>
      <c r="I50" s="253"/>
      <c r="J50" s="249"/>
    </row>
    <row r="51" spans="1:10" ht="15" customHeight="1" x14ac:dyDescent="0.25">
      <c r="A51" s="246">
        <f t="shared" si="2"/>
        <v>20</v>
      </c>
      <c r="B51" s="247" t="s">
        <v>74</v>
      </c>
      <c r="C51" s="248" t="s">
        <v>45</v>
      </c>
      <c r="D51" s="252">
        <v>1</v>
      </c>
      <c r="E51" s="252"/>
      <c r="F51" s="252"/>
      <c r="G51" s="257"/>
      <c r="H51" s="252"/>
      <c r="I51" s="253"/>
      <c r="J51" s="249"/>
    </row>
    <row r="52" spans="1:10" ht="15" customHeight="1" x14ac:dyDescent="0.25">
      <c r="A52" s="246">
        <f t="shared" si="2"/>
        <v>21</v>
      </c>
      <c r="B52" s="247" t="s">
        <v>75</v>
      </c>
      <c r="C52" s="248" t="s">
        <v>45</v>
      </c>
      <c r="D52" s="252"/>
      <c r="E52" s="252"/>
      <c r="F52" s="252"/>
      <c r="G52" s="257"/>
      <c r="H52" s="252"/>
      <c r="I52" s="253"/>
      <c r="J52" s="249"/>
    </row>
    <row r="53" spans="1:10" ht="15" customHeight="1" x14ac:dyDescent="0.25">
      <c r="A53" s="246">
        <f t="shared" si="2"/>
        <v>22</v>
      </c>
      <c r="B53" s="247" t="s">
        <v>76</v>
      </c>
      <c r="C53" s="248" t="s">
        <v>45</v>
      </c>
      <c r="D53" s="252"/>
      <c r="E53" s="252"/>
      <c r="F53" s="252"/>
      <c r="G53" s="257"/>
      <c r="H53" s="252"/>
      <c r="I53" s="253"/>
      <c r="J53" s="249"/>
    </row>
    <row r="54" spans="1:10" ht="15" customHeight="1" x14ac:dyDescent="0.25">
      <c r="A54" s="246">
        <f t="shared" si="2"/>
        <v>23</v>
      </c>
      <c r="B54" s="247" t="s">
        <v>77</v>
      </c>
      <c r="C54" s="248" t="s">
        <v>45</v>
      </c>
      <c r="D54" s="252">
        <v>3</v>
      </c>
      <c r="E54" s="252"/>
      <c r="F54" s="252"/>
      <c r="G54" s="257"/>
      <c r="H54" s="252"/>
      <c r="I54" s="253"/>
      <c r="J54" s="249"/>
    </row>
    <row r="55" spans="1:10" ht="15" customHeight="1" x14ac:dyDescent="0.25">
      <c r="A55" s="246">
        <f t="shared" si="2"/>
        <v>24</v>
      </c>
      <c r="B55" s="247" t="s">
        <v>78</v>
      </c>
      <c r="C55" s="248" t="s">
        <v>45</v>
      </c>
      <c r="D55" s="252"/>
      <c r="E55" s="252"/>
      <c r="F55" s="252"/>
      <c r="G55" s="257"/>
      <c r="H55" s="252"/>
      <c r="I55" s="253"/>
      <c r="J55" s="249"/>
    </row>
    <row r="56" spans="1:10" ht="15" customHeight="1" x14ac:dyDescent="0.25">
      <c r="A56" s="246">
        <f t="shared" si="2"/>
        <v>25</v>
      </c>
      <c r="B56" s="247" t="s">
        <v>79</v>
      </c>
      <c r="C56" s="248" t="s">
        <v>45</v>
      </c>
      <c r="D56" s="252"/>
      <c r="E56" s="252"/>
      <c r="F56" s="252"/>
      <c r="G56" s="257"/>
      <c r="H56" s="252"/>
      <c r="I56" s="253"/>
      <c r="J56" s="249"/>
    </row>
    <row r="57" spans="1:10" ht="15" customHeight="1" x14ac:dyDescent="0.25">
      <c r="A57" s="246">
        <f t="shared" si="2"/>
        <v>26</v>
      </c>
      <c r="B57" s="247" t="s">
        <v>80</v>
      </c>
      <c r="C57" s="248" t="s">
        <v>45</v>
      </c>
      <c r="D57" s="252"/>
      <c r="E57" s="252"/>
      <c r="F57" s="252"/>
      <c r="G57" s="257"/>
      <c r="H57" s="252"/>
      <c r="I57" s="253"/>
      <c r="J57" s="249"/>
    </row>
    <row r="58" spans="1:10" ht="15" customHeight="1" x14ac:dyDescent="0.25">
      <c r="A58" s="246">
        <f t="shared" si="2"/>
        <v>27</v>
      </c>
      <c r="B58" s="247" t="s">
        <v>81</v>
      </c>
      <c r="C58" s="248" t="s">
        <v>45</v>
      </c>
      <c r="D58" s="252"/>
      <c r="E58" s="252"/>
      <c r="F58" s="252"/>
      <c r="G58" s="257"/>
      <c r="H58" s="252"/>
      <c r="I58" s="253"/>
      <c r="J58" s="249"/>
    </row>
    <row r="59" spans="1:10" ht="15" customHeight="1" x14ac:dyDescent="0.25">
      <c r="A59" s="246">
        <f t="shared" si="2"/>
        <v>28</v>
      </c>
      <c r="B59" s="247" t="s">
        <v>82</v>
      </c>
      <c r="C59" s="248" t="s">
        <v>45</v>
      </c>
      <c r="D59" s="252"/>
      <c r="E59" s="252"/>
      <c r="F59" s="252"/>
      <c r="G59" s="257"/>
      <c r="H59" s="252"/>
      <c r="I59" s="253"/>
      <c r="J59" s="249"/>
    </row>
    <row r="60" spans="1:10" ht="15" customHeight="1" x14ac:dyDescent="0.25">
      <c r="A60" s="246">
        <f t="shared" si="2"/>
        <v>29</v>
      </c>
      <c r="B60" s="247" t="s">
        <v>83</v>
      </c>
      <c r="C60" s="248" t="s">
        <v>45</v>
      </c>
      <c r="D60" s="252"/>
      <c r="E60" s="252"/>
      <c r="F60" s="252"/>
      <c r="G60" s="257"/>
      <c r="H60" s="252"/>
      <c r="I60" s="253"/>
      <c r="J60" s="249"/>
    </row>
    <row r="61" spans="1:10" ht="15" customHeight="1" x14ac:dyDescent="0.25">
      <c r="A61" s="246">
        <f t="shared" si="2"/>
        <v>30</v>
      </c>
      <c r="B61" s="247" t="s">
        <v>84</v>
      </c>
      <c r="C61" s="248" t="s">
        <v>45</v>
      </c>
      <c r="D61" s="252"/>
      <c r="E61" s="252"/>
      <c r="F61" s="252"/>
      <c r="G61" s="257"/>
      <c r="H61" s="252"/>
      <c r="I61" s="253"/>
      <c r="J61" s="249"/>
    </row>
    <row r="62" spans="1:10" ht="15" customHeight="1" x14ac:dyDescent="0.25">
      <c r="A62" s="246">
        <f t="shared" si="2"/>
        <v>31</v>
      </c>
      <c r="B62" s="247" t="s">
        <v>85</v>
      </c>
      <c r="C62" s="248" t="s">
        <v>45</v>
      </c>
      <c r="D62" s="252"/>
      <c r="E62" s="252"/>
      <c r="F62" s="252"/>
      <c r="G62" s="257"/>
      <c r="H62" s="252"/>
      <c r="I62" s="253"/>
      <c r="J62" s="249"/>
    </row>
    <row r="63" spans="1:10" ht="15" customHeight="1" x14ac:dyDescent="0.25">
      <c r="A63" s="246">
        <f t="shared" si="2"/>
        <v>32</v>
      </c>
      <c r="B63" s="247" t="s">
        <v>86</v>
      </c>
      <c r="C63" s="248" t="s">
        <v>45</v>
      </c>
      <c r="D63" s="252"/>
      <c r="E63" s="252"/>
      <c r="F63" s="252"/>
      <c r="G63" s="257"/>
      <c r="H63" s="252"/>
      <c r="I63" s="253"/>
      <c r="J63" s="249"/>
    </row>
    <row r="64" spans="1:10" ht="15" customHeight="1" x14ac:dyDescent="0.25">
      <c r="A64" s="246">
        <f t="shared" si="2"/>
        <v>33</v>
      </c>
      <c r="B64" s="247" t="s">
        <v>87</v>
      </c>
      <c r="C64" s="248" t="s">
        <v>45</v>
      </c>
      <c r="D64" s="252"/>
      <c r="E64" s="252"/>
      <c r="F64" s="252"/>
      <c r="G64" s="257"/>
      <c r="H64" s="252"/>
      <c r="I64" s="253"/>
      <c r="J64" s="249"/>
    </row>
    <row r="65" spans="1:10" ht="15" customHeight="1" x14ac:dyDescent="0.25">
      <c r="A65" s="258"/>
      <c r="B65" s="259" t="s">
        <v>40</v>
      </c>
      <c r="C65" s="259"/>
      <c r="D65" s="210"/>
      <c r="E65" s="210"/>
      <c r="F65" s="210"/>
      <c r="G65" s="211"/>
      <c r="H65" s="210"/>
      <c r="I65" s="212"/>
      <c r="J65" s="260"/>
    </row>
    <row r="66" spans="1:10" ht="15" customHeight="1" x14ac:dyDescent="0.25">
      <c r="A66" s="263" t="s">
        <v>88</v>
      </c>
      <c r="B66" s="264" t="s">
        <v>89</v>
      </c>
      <c r="C66" s="264"/>
      <c r="D66" s="265"/>
      <c r="E66" s="265"/>
      <c r="F66" s="265"/>
      <c r="G66" s="262"/>
      <c r="H66" s="265"/>
      <c r="I66" s="266"/>
      <c r="J66" s="267"/>
    </row>
    <row r="67" spans="1:10" ht="15" customHeight="1" x14ac:dyDescent="0.25">
      <c r="A67" s="246">
        <v>1</v>
      </c>
      <c r="B67" s="247" t="s">
        <v>90</v>
      </c>
      <c r="C67" s="248" t="s">
        <v>45</v>
      </c>
      <c r="D67" s="252"/>
      <c r="E67" s="252"/>
      <c r="F67" s="252"/>
      <c r="G67" s="257"/>
      <c r="H67" s="252"/>
      <c r="I67" s="253"/>
      <c r="J67" s="249"/>
    </row>
    <row r="68" spans="1:10" ht="15" customHeight="1" x14ac:dyDescent="0.25">
      <c r="A68" s="246">
        <f>+A67+1</f>
        <v>2</v>
      </c>
      <c r="B68" s="247" t="s">
        <v>91</v>
      </c>
      <c r="C68" s="248" t="s">
        <v>45</v>
      </c>
      <c r="D68" s="252"/>
      <c r="E68" s="252"/>
      <c r="F68" s="252"/>
      <c r="G68" s="257"/>
      <c r="H68" s="252"/>
      <c r="I68" s="253"/>
      <c r="J68" s="249"/>
    </row>
    <row r="69" spans="1:10" ht="15" customHeight="1" x14ac:dyDescent="0.25">
      <c r="A69" s="246">
        <f t="shared" ref="A69:A74" si="3">+A68+1</f>
        <v>3</v>
      </c>
      <c r="B69" s="247" t="s">
        <v>92</v>
      </c>
      <c r="C69" s="248" t="s">
        <v>45</v>
      </c>
      <c r="D69" s="252">
        <f>5+2</f>
        <v>7</v>
      </c>
      <c r="E69" s="252"/>
      <c r="F69" s="252"/>
      <c r="G69" s="257"/>
      <c r="H69" s="252"/>
      <c r="I69" s="253"/>
      <c r="J69" s="249"/>
    </row>
    <row r="70" spans="1:10" ht="15" customHeight="1" x14ac:dyDescent="0.25">
      <c r="A70" s="246">
        <f t="shared" si="3"/>
        <v>4</v>
      </c>
      <c r="B70" s="247" t="s">
        <v>93</v>
      </c>
      <c r="C70" s="248" t="s">
        <v>45</v>
      </c>
      <c r="D70" s="252">
        <v>1</v>
      </c>
      <c r="E70" s="252"/>
      <c r="F70" s="252"/>
      <c r="G70" s="257"/>
      <c r="H70" s="252"/>
      <c r="I70" s="253"/>
      <c r="J70" s="249"/>
    </row>
    <row r="71" spans="1:10" ht="15" customHeight="1" x14ac:dyDescent="0.25">
      <c r="A71" s="246">
        <f t="shared" si="3"/>
        <v>5</v>
      </c>
      <c r="B71" s="247" t="s">
        <v>94</v>
      </c>
      <c r="C71" s="248" t="s">
        <v>45</v>
      </c>
      <c r="D71" s="252"/>
      <c r="E71" s="252"/>
      <c r="F71" s="252"/>
      <c r="G71" s="257"/>
      <c r="H71" s="252"/>
      <c r="I71" s="253"/>
      <c r="J71" s="249"/>
    </row>
    <row r="72" spans="1:10" ht="15" customHeight="1" x14ac:dyDescent="0.25">
      <c r="A72" s="246">
        <f t="shared" si="3"/>
        <v>6</v>
      </c>
      <c r="B72" s="247" t="s">
        <v>95</v>
      </c>
      <c r="C72" s="248" t="s">
        <v>45</v>
      </c>
      <c r="D72" s="252"/>
      <c r="E72" s="252"/>
      <c r="F72" s="252"/>
      <c r="G72" s="257"/>
      <c r="H72" s="252"/>
      <c r="I72" s="253"/>
      <c r="J72" s="249"/>
    </row>
    <row r="73" spans="1:10" ht="15" customHeight="1" x14ac:dyDescent="0.25">
      <c r="A73" s="246">
        <f t="shared" si="3"/>
        <v>7</v>
      </c>
      <c r="B73" s="247" t="s">
        <v>96</v>
      </c>
      <c r="C73" s="248" t="s">
        <v>45</v>
      </c>
      <c r="D73" s="252">
        <f>1+1</f>
        <v>2</v>
      </c>
      <c r="E73" s="252"/>
      <c r="F73" s="252"/>
      <c r="G73" s="257"/>
      <c r="H73" s="252"/>
      <c r="I73" s="253"/>
      <c r="J73" s="249"/>
    </row>
    <row r="74" spans="1:10" ht="15" customHeight="1" x14ac:dyDescent="0.25">
      <c r="A74" s="246">
        <f t="shared" si="3"/>
        <v>8</v>
      </c>
      <c r="B74" s="247" t="s">
        <v>97</v>
      </c>
      <c r="C74" s="248" t="s">
        <v>45</v>
      </c>
      <c r="D74" s="252"/>
      <c r="E74" s="252"/>
      <c r="F74" s="252"/>
      <c r="G74" s="257"/>
      <c r="H74" s="252"/>
      <c r="I74" s="253"/>
      <c r="J74" s="249"/>
    </row>
    <row r="75" spans="1:10" ht="15" customHeight="1" x14ac:dyDescent="0.25">
      <c r="A75" s="258"/>
      <c r="B75" s="259" t="s">
        <v>98</v>
      </c>
      <c r="C75" s="259"/>
      <c r="D75" s="210"/>
      <c r="E75" s="210"/>
      <c r="F75" s="210"/>
      <c r="G75" s="211"/>
      <c r="H75" s="210"/>
      <c r="I75" s="212"/>
      <c r="J75" s="260"/>
    </row>
    <row r="76" spans="1:10" ht="15" customHeight="1" x14ac:dyDescent="0.25">
      <c r="A76" s="263" t="s">
        <v>99</v>
      </c>
      <c r="B76" s="264" t="s">
        <v>100</v>
      </c>
      <c r="C76" s="264"/>
      <c r="D76" s="265"/>
      <c r="E76" s="265"/>
      <c r="F76" s="265"/>
      <c r="G76" s="262"/>
      <c r="H76" s="265"/>
      <c r="I76" s="266"/>
      <c r="J76" s="267"/>
    </row>
    <row r="77" spans="1:10" ht="15" customHeight="1" x14ac:dyDescent="0.25">
      <c r="A77" s="246">
        <v>1</v>
      </c>
      <c r="B77" s="247" t="s">
        <v>101</v>
      </c>
      <c r="C77" s="248" t="s">
        <v>45</v>
      </c>
      <c r="D77" s="252">
        <v>4</v>
      </c>
      <c r="E77" s="252"/>
      <c r="F77" s="252"/>
      <c r="G77" s="257"/>
      <c r="H77" s="252"/>
      <c r="I77" s="253"/>
      <c r="J77" s="249"/>
    </row>
    <row r="78" spans="1:10" ht="15" customHeight="1" x14ac:dyDescent="0.25">
      <c r="A78" s="246">
        <f>+A77+1</f>
        <v>2</v>
      </c>
      <c r="B78" s="247" t="s">
        <v>102</v>
      </c>
      <c r="C78" s="248" t="s">
        <v>45</v>
      </c>
      <c r="D78" s="252">
        <f>5+5</f>
        <v>10</v>
      </c>
      <c r="E78" s="252"/>
      <c r="F78" s="252"/>
      <c r="G78" s="257"/>
      <c r="H78" s="252"/>
      <c r="I78" s="253"/>
      <c r="J78" s="249"/>
    </row>
    <row r="79" spans="1:10" ht="15" customHeight="1" x14ac:dyDescent="0.25">
      <c r="A79" s="246">
        <f t="shared" ref="A79:A106" si="4">+A78+1</f>
        <v>3</v>
      </c>
      <c r="B79" s="247" t="s">
        <v>103</v>
      </c>
      <c r="C79" s="248" t="s">
        <v>45</v>
      </c>
      <c r="D79" s="252"/>
      <c r="E79" s="252"/>
      <c r="F79" s="252"/>
      <c r="G79" s="257"/>
      <c r="H79" s="252"/>
      <c r="I79" s="253"/>
      <c r="J79" s="249"/>
    </row>
    <row r="80" spans="1:10" ht="15" customHeight="1" x14ac:dyDescent="0.25">
      <c r="A80" s="246">
        <f t="shared" si="4"/>
        <v>4</v>
      </c>
      <c r="B80" s="247" t="s">
        <v>104</v>
      </c>
      <c r="C80" s="248" t="s">
        <v>45</v>
      </c>
      <c r="D80" s="252">
        <f>1+4</f>
        <v>5</v>
      </c>
      <c r="E80" s="252"/>
      <c r="F80" s="252"/>
      <c r="G80" s="257"/>
      <c r="H80" s="252"/>
      <c r="I80" s="253"/>
      <c r="J80" s="249"/>
    </row>
    <row r="81" spans="1:10" ht="15" customHeight="1" x14ac:dyDescent="0.25">
      <c r="A81" s="246">
        <f t="shared" si="4"/>
        <v>5</v>
      </c>
      <c r="B81" s="247" t="s">
        <v>215</v>
      </c>
      <c r="C81" s="248" t="s">
        <v>45</v>
      </c>
      <c r="D81" s="252"/>
      <c r="E81" s="252"/>
      <c r="F81" s="252"/>
      <c r="G81" s="257"/>
      <c r="H81" s="252"/>
      <c r="I81" s="253"/>
      <c r="J81" s="249"/>
    </row>
    <row r="82" spans="1:10" ht="15" customHeight="1" x14ac:dyDescent="0.25">
      <c r="A82" s="246">
        <f t="shared" si="4"/>
        <v>6</v>
      </c>
      <c r="B82" s="247" t="s">
        <v>105</v>
      </c>
      <c r="C82" s="248" t="s">
        <v>45</v>
      </c>
      <c r="D82" s="252"/>
      <c r="E82" s="252"/>
      <c r="F82" s="252"/>
      <c r="G82" s="257"/>
      <c r="H82" s="252"/>
      <c r="I82" s="253"/>
      <c r="J82" s="249"/>
    </row>
    <row r="83" spans="1:10" ht="15" customHeight="1" x14ac:dyDescent="0.25">
      <c r="A83" s="246">
        <f t="shared" si="4"/>
        <v>7</v>
      </c>
      <c r="B83" s="247" t="s">
        <v>216</v>
      </c>
      <c r="C83" s="248" t="s">
        <v>45</v>
      </c>
      <c r="D83" s="252"/>
      <c r="E83" s="252"/>
      <c r="F83" s="252"/>
      <c r="G83" s="257"/>
      <c r="H83" s="252"/>
      <c r="I83" s="253"/>
      <c r="J83" s="249"/>
    </row>
    <row r="84" spans="1:10" ht="15" customHeight="1" x14ac:dyDescent="0.25">
      <c r="A84" s="246">
        <f t="shared" si="4"/>
        <v>8</v>
      </c>
      <c r="B84" s="247" t="s">
        <v>106</v>
      </c>
      <c r="C84" s="248" t="s">
        <v>45</v>
      </c>
      <c r="D84" s="252">
        <v>2</v>
      </c>
      <c r="E84" s="252"/>
      <c r="F84" s="252"/>
      <c r="G84" s="257"/>
      <c r="H84" s="252"/>
      <c r="I84" s="253"/>
      <c r="J84" s="249"/>
    </row>
    <row r="85" spans="1:10" ht="15" customHeight="1" x14ac:dyDescent="0.25">
      <c r="A85" s="246">
        <f t="shared" si="4"/>
        <v>9</v>
      </c>
      <c r="B85" s="247" t="s">
        <v>107</v>
      </c>
      <c r="C85" s="248" t="s">
        <v>45</v>
      </c>
      <c r="D85" s="252">
        <v>10</v>
      </c>
      <c r="E85" s="252"/>
      <c r="F85" s="252"/>
      <c r="G85" s="257"/>
      <c r="H85" s="252"/>
      <c r="I85" s="253"/>
      <c r="J85" s="249"/>
    </row>
    <row r="86" spans="1:10" ht="15" customHeight="1" x14ac:dyDescent="0.25">
      <c r="A86" s="246">
        <f t="shared" si="4"/>
        <v>10</v>
      </c>
      <c r="B86" s="247" t="s">
        <v>108</v>
      </c>
      <c r="C86" s="248" t="s">
        <v>45</v>
      </c>
      <c r="D86" s="252">
        <v>1</v>
      </c>
      <c r="E86" s="252"/>
      <c r="F86" s="252"/>
      <c r="G86" s="257"/>
      <c r="H86" s="252"/>
      <c r="I86" s="253"/>
      <c r="J86" s="249"/>
    </row>
    <row r="87" spans="1:10" ht="15" customHeight="1" x14ac:dyDescent="0.25">
      <c r="A87" s="246">
        <f t="shared" si="4"/>
        <v>11</v>
      </c>
      <c r="B87" s="247" t="s">
        <v>109</v>
      </c>
      <c r="C87" s="248" t="s">
        <v>45</v>
      </c>
      <c r="D87" s="252">
        <v>1</v>
      </c>
      <c r="E87" s="252"/>
      <c r="F87" s="252"/>
      <c r="G87" s="257"/>
      <c r="H87" s="252"/>
      <c r="I87" s="253"/>
      <c r="J87" s="249"/>
    </row>
    <row r="88" spans="1:10" ht="15" customHeight="1" x14ac:dyDescent="0.25">
      <c r="A88" s="246">
        <f t="shared" si="4"/>
        <v>12</v>
      </c>
      <c r="B88" s="247" t="s">
        <v>110</v>
      </c>
      <c r="C88" s="248" t="s">
        <v>45</v>
      </c>
      <c r="D88" s="252"/>
      <c r="E88" s="252"/>
      <c r="F88" s="252"/>
      <c r="G88" s="257"/>
      <c r="H88" s="252"/>
      <c r="I88" s="253"/>
      <c r="J88" s="249"/>
    </row>
    <row r="89" spans="1:10" ht="15" customHeight="1" x14ac:dyDescent="0.25">
      <c r="A89" s="246">
        <f t="shared" si="4"/>
        <v>13</v>
      </c>
      <c r="B89" s="247" t="s">
        <v>111</v>
      </c>
      <c r="C89" s="248" t="s">
        <v>45</v>
      </c>
      <c r="D89" s="252"/>
      <c r="E89" s="252"/>
      <c r="F89" s="252"/>
      <c r="G89" s="257"/>
      <c r="H89" s="252"/>
      <c r="I89" s="253"/>
      <c r="J89" s="249"/>
    </row>
    <row r="90" spans="1:10" ht="15" customHeight="1" x14ac:dyDescent="0.25">
      <c r="A90" s="246">
        <f t="shared" si="4"/>
        <v>14</v>
      </c>
      <c r="B90" s="247" t="s">
        <v>112</v>
      </c>
      <c r="C90" s="248" t="s">
        <v>45</v>
      </c>
      <c r="D90" s="252"/>
      <c r="E90" s="252"/>
      <c r="F90" s="252"/>
      <c r="G90" s="257"/>
      <c r="H90" s="252"/>
      <c r="I90" s="253"/>
      <c r="J90" s="249"/>
    </row>
    <row r="91" spans="1:10" ht="15" customHeight="1" x14ac:dyDescent="0.25">
      <c r="A91" s="246">
        <f t="shared" si="4"/>
        <v>15</v>
      </c>
      <c r="B91" s="247" t="s">
        <v>113</v>
      </c>
      <c r="C91" s="248" t="s">
        <v>45</v>
      </c>
      <c r="D91" s="252"/>
      <c r="E91" s="252"/>
      <c r="F91" s="252"/>
      <c r="G91" s="257"/>
      <c r="H91" s="252"/>
      <c r="I91" s="253"/>
      <c r="J91" s="249"/>
    </row>
    <row r="92" spans="1:10" ht="15" customHeight="1" x14ac:dyDescent="0.25">
      <c r="A92" s="246">
        <f t="shared" si="4"/>
        <v>16</v>
      </c>
      <c r="B92" s="247" t="s">
        <v>114</v>
      </c>
      <c r="C92" s="248" t="s">
        <v>45</v>
      </c>
      <c r="D92" s="252"/>
      <c r="E92" s="252"/>
      <c r="F92" s="252"/>
      <c r="G92" s="257"/>
      <c r="H92" s="252"/>
      <c r="I92" s="253"/>
      <c r="J92" s="249"/>
    </row>
    <row r="93" spans="1:10" ht="15" customHeight="1" x14ac:dyDescent="0.25">
      <c r="A93" s="246">
        <f t="shared" si="4"/>
        <v>17</v>
      </c>
      <c r="B93" s="247" t="s">
        <v>115</v>
      </c>
      <c r="C93" s="248" t="s">
        <v>45</v>
      </c>
      <c r="D93" s="252">
        <v>1</v>
      </c>
      <c r="E93" s="252"/>
      <c r="F93" s="252"/>
      <c r="G93" s="257"/>
      <c r="H93" s="252"/>
      <c r="I93" s="253"/>
      <c r="J93" s="249"/>
    </row>
    <row r="94" spans="1:10" ht="15" customHeight="1" x14ac:dyDescent="0.25">
      <c r="A94" s="246">
        <f t="shared" si="4"/>
        <v>18</v>
      </c>
      <c r="B94" s="247" t="s">
        <v>116</v>
      </c>
      <c r="C94" s="248" t="s">
        <v>45</v>
      </c>
      <c r="D94" s="252"/>
      <c r="E94" s="252"/>
      <c r="F94" s="252"/>
      <c r="G94" s="257"/>
      <c r="H94" s="252"/>
      <c r="I94" s="253"/>
      <c r="J94" s="249"/>
    </row>
    <row r="95" spans="1:10" ht="15" customHeight="1" x14ac:dyDescent="0.25">
      <c r="A95" s="246">
        <f t="shared" si="4"/>
        <v>19</v>
      </c>
      <c r="B95" s="247" t="s">
        <v>117</v>
      </c>
      <c r="C95" s="248" t="s">
        <v>45</v>
      </c>
      <c r="D95" s="252"/>
      <c r="E95" s="252"/>
      <c r="F95" s="252"/>
      <c r="G95" s="257"/>
      <c r="H95" s="252"/>
      <c r="I95" s="253"/>
      <c r="J95" s="249"/>
    </row>
    <row r="96" spans="1:10" ht="15" customHeight="1" x14ac:dyDescent="0.25">
      <c r="A96" s="246">
        <f t="shared" si="4"/>
        <v>20</v>
      </c>
      <c r="B96" s="247" t="s">
        <v>118</v>
      </c>
      <c r="C96" s="248" t="s">
        <v>45</v>
      </c>
      <c r="D96" s="252"/>
      <c r="E96" s="252"/>
      <c r="F96" s="252"/>
      <c r="G96" s="257"/>
      <c r="H96" s="252"/>
      <c r="I96" s="253"/>
      <c r="J96" s="249"/>
    </row>
    <row r="97" spans="1:10" ht="15" customHeight="1" x14ac:dyDescent="0.25">
      <c r="A97" s="246">
        <f t="shared" si="4"/>
        <v>21</v>
      </c>
      <c r="B97" s="247" t="s">
        <v>119</v>
      </c>
      <c r="C97" s="248" t="s">
        <v>45</v>
      </c>
      <c r="D97" s="252">
        <v>1</v>
      </c>
      <c r="E97" s="252"/>
      <c r="F97" s="252"/>
      <c r="G97" s="257"/>
      <c r="H97" s="252"/>
      <c r="I97" s="253"/>
      <c r="J97" s="249"/>
    </row>
    <row r="98" spans="1:10" ht="15" customHeight="1" x14ac:dyDescent="0.25">
      <c r="A98" s="246">
        <f t="shared" si="4"/>
        <v>22</v>
      </c>
      <c r="B98" s="247" t="s">
        <v>120</v>
      </c>
      <c r="C98" s="248" t="s">
        <v>45</v>
      </c>
      <c r="D98" s="252">
        <v>3</v>
      </c>
      <c r="E98" s="252"/>
      <c r="F98" s="252"/>
      <c r="G98" s="257"/>
      <c r="H98" s="252"/>
      <c r="I98" s="253"/>
      <c r="J98" s="249"/>
    </row>
    <row r="99" spans="1:10" ht="15" customHeight="1" x14ac:dyDescent="0.25">
      <c r="A99" s="246">
        <f t="shared" si="4"/>
        <v>23</v>
      </c>
      <c r="B99" s="247" t="s">
        <v>121</v>
      </c>
      <c r="C99" s="248" t="s">
        <v>45</v>
      </c>
      <c r="D99" s="252">
        <v>1</v>
      </c>
      <c r="E99" s="252"/>
      <c r="F99" s="252"/>
      <c r="G99" s="257"/>
      <c r="H99" s="252"/>
      <c r="I99" s="253"/>
      <c r="J99" s="249"/>
    </row>
    <row r="100" spans="1:10" ht="15" customHeight="1" x14ac:dyDescent="0.25">
      <c r="A100" s="246">
        <f t="shared" si="4"/>
        <v>24</v>
      </c>
      <c r="B100" s="247" t="s">
        <v>197</v>
      </c>
      <c r="C100" s="248" t="s">
        <v>45</v>
      </c>
      <c r="D100" s="252"/>
      <c r="E100" s="252"/>
      <c r="F100" s="252"/>
      <c r="G100" s="257"/>
      <c r="H100" s="252"/>
      <c r="I100" s="253"/>
      <c r="J100" s="249"/>
    </row>
    <row r="101" spans="1:10" ht="15" customHeight="1" x14ac:dyDescent="0.25">
      <c r="A101" s="246">
        <f t="shared" si="4"/>
        <v>25</v>
      </c>
      <c r="B101" s="247" t="s">
        <v>123</v>
      </c>
      <c r="C101" s="248" t="s">
        <v>45</v>
      </c>
      <c r="D101" s="252"/>
      <c r="E101" s="252"/>
      <c r="F101" s="252"/>
      <c r="G101" s="257"/>
      <c r="H101" s="252"/>
      <c r="I101" s="253"/>
      <c r="J101" s="249"/>
    </row>
    <row r="102" spans="1:10" ht="15" customHeight="1" x14ac:dyDescent="0.25">
      <c r="A102" s="246">
        <f t="shared" si="4"/>
        <v>26</v>
      </c>
      <c r="B102" s="247" t="s">
        <v>124</v>
      </c>
      <c r="C102" s="248" t="s">
        <v>45</v>
      </c>
      <c r="D102" s="252"/>
      <c r="E102" s="252"/>
      <c r="F102" s="252"/>
      <c r="G102" s="257"/>
      <c r="H102" s="252"/>
      <c r="I102" s="253"/>
      <c r="J102" s="249"/>
    </row>
    <row r="103" spans="1:10" ht="15" customHeight="1" x14ac:dyDescent="0.25">
      <c r="A103" s="246">
        <f t="shared" si="4"/>
        <v>27</v>
      </c>
      <c r="B103" s="247" t="s">
        <v>125</v>
      </c>
      <c r="C103" s="248" t="s">
        <v>45</v>
      </c>
      <c r="D103" s="252"/>
      <c r="E103" s="252"/>
      <c r="F103" s="252"/>
      <c r="G103" s="257"/>
      <c r="H103" s="252"/>
      <c r="I103" s="253"/>
      <c r="J103" s="249"/>
    </row>
    <row r="104" spans="1:10" ht="15" customHeight="1" x14ac:dyDescent="0.25">
      <c r="A104" s="246">
        <f t="shared" si="4"/>
        <v>28</v>
      </c>
      <c r="B104" s="247" t="s">
        <v>126</v>
      </c>
      <c r="C104" s="248" t="s">
        <v>45</v>
      </c>
      <c r="D104" s="252"/>
      <c r="E104" s="252"/>
      <c r="F104" s="252"/>
      <c r="G104" s="257"/>
      <c r="H104" s="252"/>
      <c r="I104" s="253"/>
      <c r="J104" s="249"/>
    </row>
    <row r="105" spans="1:10" ht="15" customHeight="1" x14ac:dyDescent="0.25">
      <c r="A105" s="246">
        <f t="shared" si="4"/>
        <v>29</v>
      </c>
      <c r="B105" s="247" t="s">
        <v>127</v>
      </c>
      <c r="C105" s="248" t="s">
        <v>45</v>
      </c>
      <c r="D105" s="252"/>
      <c r="E105" s="252"/>
      <c r="F105" s="252"/>
      <c r="G105" s="257"/>
      <c r="H105" s="252"/>
      <c r="I105" s="253"/>
      <c r="J105" s="249"/>
    </row>
    <row r="106" spans="1:10" ht="15" customHeight="1" x14ac:dyDescent="0.25">
      <c r="A106" s="246">
        <f t="shared" si="4"/>
        <v>30</v>
      </c>
      <c r="B106" s="247" t="s">
        <v>128</v>
      </c>
      <c r="C106" s="248" t="s">
        <v>45</v>
      </c>
      <c r="D106" s="252"/>
      <c r="E106" s="252"/>
      <c r="F106" s="252"/>
      <c r="G106" s="257"/>
      <c r="H106" s="252"/>
      <c r="I106" s="253"/>
      <c r="J106" s="249"/>
    </row>
    <row r="107" spans="1:10" ht="15" customHeight="1" x14ac:dyDescent="0.25">
      <c r="A107" s="258"/>
      <c r="B107" s="259" t="s">
        <v>98</v>
      </c>
      <c r="C107" s="259"/>
      <c r="D107" s="210"/>
      <c r="E107" s="210"/>
      <c r="F107" s="210"/>
      <c r="G107" s="211"/>
      <c r="H107" s="210"/>
      <c r="I107" s="212"/>
      <c r="J107" s="260"/>
    </row>
    <row r="108" spans="1:10" ht="15" customHeight="1" x14ac:dyDescent="0.25">
      <c r="A108" s="263" t="s">
        <v>129</v>
      </c>
      <c r="B108" s="264" t="s">
        <v>130</v>
      </c>
      <c r="C108" s="264"/>
      <c r="D108" s="265"/>
      <c r="E108" s="265"/>
      <c r="F108" s="265"/>
      <c r="G108" s="262"/>
      <c r="H108" s="269"/>
      <c r="I108" s="270"/>
      <c r="J108" s="267"/>
    </row>
    <row r="109" spans="1:10" ht="15" customHeight="1" x14ac:dyDescent="0.25">
      <c r="A109" s="246">
        <v>1</v>
      </c>
      <c r="B109" s="247" t="s">
        <v>131</v>
      </c>
      <c r="C109" s="248" t="s">
        <v>45</v>
      </c>
      <c r="D109" s="252"/>
      <c r="E109" s="252"/>
      <c r="F109" s="252"/>
      <c r="G109" s="257"/>
      <c r="H109" s="252"/>
      <c r="I109" s="253"/>
      <c r="J109" s="249"/>
    </row>
    <row r="110" spans="1:10" ht="15" customHeight="1" x14ac:dyDescent="0.25">
      <c r="A110" s="246">
        <f>+A109+1</f>
        <v>2</v>
      </c>
      <c r="B110" s="247" t="s">
        <v>132</v>
      </c>
      <c r="C110" s="248" t="s">
        <v>45</v>
      </c>
      <c r="D110" s="252"/>
      <c r="E110" s="252"/>
      <c r="F110" s="252"/>
      <c r="G110" s="257"/>
      <c r="H110" s="252"/>
      <c r="I110" s="253"/>
      <c r="J110" s="249"/>
    </row>
    <row r="111" spans="1:10" ht="15" customHeight="1" x14ac:dyDescent="0.25">
      <c r="A111" s="246">
        <f t="shared" ref="A111:A116" si="5">+A110+1</f>
        <v>3</v>
      </c>
      <c r="B111" s="247" t="s">
        <v>133</v>
      </c>
      <c r="C111" s="248" t="s">
        <v>45</v>
      </c>
      <c r="D111" s="252"/>
      <c r="E111" s="252"/>
      <c r="F111" s="252"/>
      <c r="G111" s="257"/>
      <c r="H111" s="252"/>
      <c r="I111" s="253"/>
      <c r="J111" s="249"/>
    </row>
    <row r="112" spans="1:10" ht="15" customHeight="1" x14ac:dyDescent="0.25">
      <c r="A112" s="246">
        <f t="shared" si="5"/>
        <v>4</v>
      </c>
      <c r="B112" s="247" t="s">
        <v>134</v>
      </c>
      <c r="C112" s="248" t="s">
        <v>45</v>
      </c>
      <c r="D112" s="252"/>
      <c r="E112" s="252"/>
      <c r="F112" s="252"/>
      <c r="G112" s="257"/>
      <c r="H112" s="252"/>
      <c r="I112" s="253"/>
      <c r="J112" s="249"/>
    </row>
    <row r="113" spans="1:10" ht="15" customHeight="1" x14ac:dyDescent="0.25">
      <c r="A113" s="246">
        <f t="shared" si="5"/>
        <v>5</v>
      </c>
      <c r="B113" s="247" t="s">
        <v>135</v>
      </c>
      <c r="C113" s="248" t="s">
        <v>45</v>
      </c>
      <c r="D113" s="252"/>
      <c r="E113" s="252"/>
      <c r="F113" s="252"/>
      <c r="G113" s="257"/>
      <c r="H113" s="252"/>
      <c r="I113" s="253"/>
      <c r="J113" s="249"/>
    </row>
    <row r="114" spans="1:10" ht="15" customHeight="1" x14ac:dyDescent="0.25">
      <c r="A114" s="246">
        <f t="shared" si="5"/>
        <v>6</v>
      </c>
      <c r="B114" s="247" t="s">
        <v>136</v>
      </c>
      <c r="C114" s="248" t="s">
        <v>45</v>
      </c>
      <c r="D114" s="252"/>
      <c r="E114" s="252"/>
      <c r="F114" s="252"/>
      <c r="G114" s="257"/>
      <c r="H114" s="252"/>
      <c r="I114" s="253"/>
      <c r="J114" s="249"/>
    </row>
    <row r="115" spans="1:10" ht="15" customHeight="1" x14ac:dyDescent="0.25">
      <c r="A115" s="246">
        <f t="shared" si="5"/>
        <v>7</v>
      </c>
      <c r="B115" s="247" t="s">
        <v>137</v>
      </c>
      <c r="C115" s="248" t="s">
        <v>45</v>
      </c>
      <c r="D115" s="252"/>
      <c r="E115" s="252"/>
      <c r="F115" s="252"/>
      <c r="G115" s="257"/>
      <c r="H115" s="252"/>
      <c r="I115" s="253"/>
      <c r="J115" s="249"/>
    </row>
    <row r="116" spans="1:10" ht="15" customHeight="1" x14ac:dyDescent="0.25">
      <c r="A116" s="246">
        <f t="shared" si="5"/>
        <v>8</v>
      </c>
      <c r="B116" s="247" t="s">
        <v>138</v>
      </c>
      <c r="C116" s="248" t="s">
        <v>45</v>
      </c>
      <c r="D116" s="252"/>
      <c r="E116" s="252"/>
      <c r="F116" s="252"/>
      <c r="G116" s="257"/>
      <c r="H116" s="252"/>
      <c r="I116" s="253"/>
      <c r="J116" s="249"/>
    </row>
    <row r="117" spans="1:10" ht="15" customHeight="1" x14ac:dyDescent="0.25">
      <c r="A117" s="258"/>
      <c r="B117" s="259" t="s">
        <v>98</v>
      </c>
      <c r="C117" s="259"/>
      <c r="D117" s="210"/>
      <c r="E117" s="210"/>
      <c r="F117" s="210"/>
      <c r="G117" s="211"/>
      <c r="H117" s="210"/>
      <c r="I117" s="212"/>
      <c r="J117" s="260"/>
    </row>
    <row r="118" spans="1:10" ht="15" customHeight="1" x14ac:dyDescent="0.25">
      <c r="A118" s="263" t="s">
        <v>139</v>
      </c>
      <c r="B118" s="264" t="s">
        <v>140</v>
      </c>
      <c r="C118" s="264"/>
      <c r="D118" s="265"/>
      <c r="E118" s="265"/>
      <c r="F118" s="265"/>
      <c r="G118" s="262"/>
      <c r="H118" s="265"/>
      <c r="I118" s="266"/>
      <c r="J118" s="267"/>
    </row>
    <row r="119" spans="1:10" ht="15" customHeight="1" x14ac:dyDescent="0.25">
      <c r="A119" s="246">
        <v>1</v>
      </c>
      <c r="B119" s="247" t="s">
        <v>141</v>
      </c>
      <c r="C119" s="248" t="s">
        <v>45</v>
      </c>
      <c r="D119" s="252">
        <v>10</v>
      </c>
      <c r="E119" s="252"/>
      <c r="F119" s="252"/>
      <c r="G119" s="257"/>
      <c r="H119" s="252"/>
      <c r="I119" s="253"/>
      <c r="J119" s="249"/>
    </row>
    <row r="120" spans="1:10" ht="15" customHeight="1" x14ac:dyDescent="0.25">
      <c r="A120" s="246">
        <f t="shared" ref="A120:A125" si="6">+A119+1</f>
        <v>2</v>
      </c>
      <c r="B120" s="247" t="s">
        <v>142</v>
      </c>
      <c r="C120" s="248" t="s">
        <v>45</v>
      </c>
      <c r="D120" s="252"/>
      <c r="E120" s="252"/>
      <c r="F120" s="252"/>
      <c r="G120" s="257"/>
      <c r="H120" s="252"/>
      <c r="I120" s="253"/>
      <c r="J120" s="249"/>
    </row>
    <row r="121" spans="1:10" ht="15" customHeight="1" x14ac:dyDescent="0.25">
      <c r="A121" s="246">
        <f t="shared" si="6"/>
        <v>3</v>
      </c>
      <c r="B121" s="247" t="s">
        <v>143</v>
      </c>
      <c r="C121" s="248" t="s">
        <v>45</v>
      </c>
      <c r="D121" s="252"/>
      <c r="E121" s="252"/>
      <c r="F121" s="252"/>
      <c r="G121" s="257"/>
      <c r="H121" s="252"/>
      <c r="I121" s="253"/>
      <c r="J121" s="249"/>
    </row>
    <row r="122" spans="1:10" ht="15" customHeight="1" x14ac:dyDescent="0.25">
      <c r="A122" s="246">
        <f t="shared" si="6"/>
        <v>4</v>
      </c>
      <c r="B122" s="247" t="s">
        <v>144</v>
      </c>
      <c r="C122" s="248" t="s">
        <v>45</v>
      </c>
      <c r="D122" s="252"/>
      <c r="E122" s="252"/>
      <c r="F122" s="252"/>
      <c r="G122" s="257"/>
      <c r="H122" s="252"/>
      <c r="I122" s="253"/>
      <c r="J122" s="249"/>
    </row>
    <row r="123" spans="1:10" ht="15" customHeight="1" x14ac:dyDescent="0.25">
      <c r="A123" s="246">
        <f t="shared" si="6"/>
        <v>5</v>
      </c>
      <c r="B123" s="247" t="s">
        <v>145</v>
      </c>
      <c r="C123" s="248" t="s">
        <v>45</v>
      </c>
      <c r="D123" s="252"/>
      <c r="E123" s="252"/>
      <c r="F123" s="252"/>
      <c r="G123" s="257"/>
      <c r="H123" s="252"/>
      <c r="I123" s="253"/>
      <c r="J123" s="249"/>
    </row>
    <row r="124" spans="1:10" ht="15" customHeight="1" x14ac:dyDescent="0.25">
      <c r="A124" s="246">
        <f t="shared" si="6"/>
        <v>6</v>
      </c>
      <c r="B124" s="247" t="s">
        <v>146</v>
      </c>
      <c r="C124" s="248" t="s">
        <v>45</v>
      </c>
      <c r="D124" s="252"/>
      <c r="E124" s="252"/>
      <c r="F124" s="252"/>
      <c r="G124" s="257"/>
      <c r="H124" s="252"/>
      <c r="I124" s="253"/>
      <c r="J124" s="249"/>
    </row>
    <row r="125" spans="1:10" ht="15" customHeight="1" x14ac:dyDescent="0.25">
      <c r="A125" s="246">
        <f t="shared" si="6"/>
        <v>7</v>
      </c>
      <c r="B125" s="247" t="s">
        <v>147</v>
      </c>
      <c r="C125" s="248" t="s">
        <v>45</v>
      </c>
      <c r="D125" s="252"/>
      <c r="E125" s="252"/>
      <c r="F125" s="252"/>
      <c r="G125" s="257"/>
      <c r="H125" s="252"/>
      <c r="I125" s="253"/>
      <c r="J125" s="249"/>
    </row>
    <row r="126" spans="1:10" ht="15" customHeight="1" x14ac:dyDescent="0.25">
      <c r="A126" s="258"/>
      <c r="B126" s="259" t="s">
        <v>98</v>
      </c>
      <c r="C126" s="259"/>
      <c r="D126" s="210"/>
      <c r="E126" s="210"/>
      <c r="F126" s="210"/>
      <c r="G126" s="211"/>
      <c r="H126" s="210"/>
      <c r="I126" s="212"/>
      <c r="J126" s="260"/>
    </row>
    <row r="127" spans="1:10" ht="15" customHeight="1" x14ac:dyDescent="0.25">
      <c r="A127" s="263" t="s">
        <v>148</v>
      </c>
      <c r="B127" s="264" t="s">
        <v>149</v>
      </c>
      <c r="C127" s="264"/>
      <c r="D127" s="265"/>
      <c r="E127" s="265"/>
      <c r="F127" s="265"/>
      <c r="G127" s="262"/>
      <c r="H127" s="265"/>
      <c r="I127" s="266"/>
      <c r="J127" s="267"/>
    </row>
    <row r="128" spans="1:10" ht="15" customHeight="1" x14ac:dyDescent="0.25">
      <c r="A128" s="271">
        <v>1</v>
      </c>
      <c r="B128" s="247" t="s">
        <v>150</v>
      </c>
      <c r="C128" s="248" t="s">
        <v>45</v>
      </c>
      <c r="D128" s="252">
        <f>20+20+25</f>
        <v>65</v>
      </c>
      <c r="E128" s="252">
        <v>36</v>
      </c>
      <c r="F128" s="252"/>
      <c r="G128" s="257">
        <v>36</v>
      </c>
      <c r="H128" s="252"/>
      <c r="I128" s="253"/>
      <c r="J128" s="249"/>
    </row>
    <row r="129" spans="1:10" ht="15" customHeight="1" x14ac:dyDescent="0.25">
      <c r="A129" s="246">
        <f>+A128+1</f>
        <v>2</v>
      </c>
      <c r="B129" s="247" t="s">
        <v>151</v>
      </c>
      <c r="C129" s="248" t="s">
        <v>45</v>
      </c>
      <c r="D129" s="252"/>
      <c r="E129" s="252"/>
      <c r="F129" s="252"/>
      <c r="G129" s="257"/>
      <c r="H129" s="252"/>
      <c r="I129" s="253"/>
      <c r="J129" s="249"/>
    </row>
    <row r="130" spans="1:10" ht="15" customHeight="1" x14ac:dyDescent="0.25">
      <c r="A130" s="246">
        <f>+A129+1</f>
        <v>3</v>
      </c>
      <c r="B130" s="247" t="s">
        <v>152</v>
      </c>
      <c r="C130" s="248" t="s">
        <v>45</v>
      </c>
      <c r="D130" s="252"/>
      <c r="E130" s="252"/>
      <c r="F130" s="252"/>
      <c r="G130" s="257"/>
      <c r="H130" s="252"/>
      <c r="I130" s="253"/>
      <c r="J130" s="249"/>
    </row>
    <row r="131" spans="1:10" ht="15" customHeight="1" x14ac:dyDescent="0.25">
      <c r="A131" s="246">
        <f>+A130+1</f>
        <v>4</v>
      </c>
      <c r="B131" s="247" t="s">
        <v>153</v>
      </c>
      <c r="C131" s="248" t="s">
        <v>45</v>
      </c>
      <c r="D131" s="252"/>
      <c r="E131" s="252"/>
      <c r="F131" s="252"/>
      <c r="G131" s="257"/>
      <c r="H131" s="252"/>
      <c r="I131" s="253"/>
      <c r="J131" s="249"/>
    </row>
    <row r="132" spans="1:10" ht="15" customHeight="1" x14ac:dyDescent="0.25">
      <c r="A132" s="246">
        <f>+A131+1</f>
        <v>5</v>
      </c>
      <c r="B132" s="247" t="s">
        <v>154</v>
      </c>
      <c r="C132" s="248" t="s">
        <v>45</v>
      </c>
      <c r="D132" s="252"/>
      <c r="E132" s="252"/>
      <c r="F132" s="252"/>
      <c r="G132" s="257"/>
      <c r="H132" s="252"/>
      <c r="I132" s="253"/>
      <c r="J132" s="249"/>
    </row>
    <row r="133" spans="1:10" ht="15" customHeight="1" x14ac:dyDescent="0.25">
      <c r="A133" s="258"/>
      <c r="B133" s="259" t="s">
        <v>98</v>
      </c>
      <c r="C133" s="259"/>
      <c r="D133" s="210"/>
      <c r="E133" s="210"/>
      <c r="F133" s="210"/>
      <c r="G133" s="211"/>
      <c r="H133" s="210"/>
      <c r="I133" s="212"/>
      <c r="J133" s="260"/>
    </row>
    <row r="134" spans="1:10" ht="15" customHeight="1" x14ac:dyDescent="0.25">
      <c r="A134" s="240">
        <v>1</v>
      </c>
      <c r="B134" s="241" t="s">
        <v>1</v>
      </c>
      <c r="C134" s="241"/>
      <c r="D134" s="242"/>
      <c r="E134" s="242"/>
      <c r="F134" s="242"/>
      <c r="G134" s="243"/>
      <c r="H134" s="242"/>
      <c r="I134" s="242"/>
      <c r="J134" s="272"/>
    </row>
    <row r="135" spans="1:10" ht="15" customHeight="1" x14ac:dyDescent="0.25">
      <c r="A135" s="268">
        <v>1</v>
      </c>
      <c r="B135" s="247" t="s">
        <v>155</v>
      </c>
      <c r="C135" s="248" t="s">
        <v>30</v>
      </c>
      <c r="D135" s="252"/>
      <c r="E135" s="252"/>
      <c r="F135" s="252"/>
      <c r="G135" s="257"/>
      <c r="H135" s="252"/>
      <c r="I135" s="253"/>
      <c r="J135" s="249"/>
    </row>
    <row r="136" spans="1:10" ht="15" customHeight="1" x14ac:dyDescent="0.25">
      <c r="A136" s="246">
        <f>+A135+1</f>
        <v>2</v>
      </c>
      <c r="B136" s="247" t="s">
        <v>156</v>
      </c>
      <c r="C136" s="248" t="s">
        <v>30</v>
      </c>
      <c r="D136" s="252"/>
      <c r="E136" s="252"/>
      <c r="F136" s="252"/>
      <c r="G136" s="257"/>
      <c r="H136" s="252"/>
      <c r="I136" s="253"/>
      <c r="J136" s="249"/>
    </row>
    <row r="137" spans="1:10" ht="15" customHeight="1" x14ac:dyDescent="0.25">
      <c r="A137" s="246">
        <f t="shared" ref="A137:A156" si="7">+A136+1</f>
        <v>3</v>
      </c>
      <c r="B137" s="247" t="s">
        <v>157</v>
      </c>
      <c r="C137" s="248" t="s">
        <v>45</v>
      </c>
      <c r="D137" s="252"/>
      <c r="E137" s="252"/>
      <c r="F137" s="252"/>
      <c r="G137" s="257"/>
      <c r="H137" s="252"/>
      <c r="I137" s="253"/>
      <c r="J137" s="249"/>
    </row>
    <row r="138" spans="1:10" ht="15" customHeight="1" x14ac:dyDescent="0.25">
      <c r="A138" s="246">
        <f t="shared" si="7"/>
        <v>4</v>
      </c>
      <c r="B138" s="247" t="s">
        <v>158</v>
      </c>
      <c r="C138" s="248" t="s">
        <v>45</v>
      </c>
      <c r="D138" s="252"/>
      <c r="E138" s="252"/>
      <c r="F138" s="252"/>
      <c r="G138" s="257"/>
      <c r="H138" s="252"/>
      <c r="I138" s="253"/>
      <c r="J138" s="249"/>
    </row>
    <row r="139" spans="1:10" ht="15" customHeight="1" x14ac:dyDescent="0.25">
      <c r="A139" s="246">
        <f t="shared" si="7"/>
        <v>5</v>
      </c>
      <c r="B139" s="247" t="s">
        <v>159</v>
      </c>
      <c r="C139" s="248" t="s">
        <v>45</v>
      </c>
      <c r="D139" s="252"/>
      <c r="E139" s="252"/>
      <c r="F139" s="252"/>
      <c r="G139" s="257"/>
      <c r="H139" s="252"/>
      <c r="I139" s="253"/>
      <c r="J139" s="249"/>
    </row>
    <row r="140" spans="1:10" ht="15" customHeight="1" x14ac:dyDescent="0.25">
      <c r="A140" s="246">
        <f t="shared" si="7"/>
        <v>6</v>
      </c>
      <c r="B140" s="273" t="s">
        <v>160</v>
      </c>
      <c r="C140" s="248" t="s">
        <v>45</v>
      </c>
      <c r="D140" s="252"/>
      <c r="E140" s="252"/>
      <c r="F140" s="252"/>
      <c r="G140" s="257"/>
      <c r="H140" s="252"/>
      <c r="I140" s="253"/>
      <c r="J140" s="249"/>
    </row>
    <row r="141" spans="1:10" ht="15" customHeight="1" x14ac:dyDescent="0.25">
      <c r="A141" s="246">
        <f t="shared" si="7"/>
        <v>7</v>
      </c>
      <c r="B141" s="273" t="s">
        <v>161</v>
      </c>
      <c r="C141" s="248" t="s">
        <v>45</v>
      </c>
      <c r="D141" s="252"/>
      <c r="E141" s="252"/>
      <c r="F141" s="252"/>
      <c r="G141" s="257"/>
      <c r="H141" s="252"/>
      <c r="I141" s="253"/>
      <c r="J141" s="249"/>
    </row>
    <row r="142" spans="1:10" ht="15" customHeight="1" x14ac:dyDescent="0.25">
      <c r="A142" s="246">
        <f t="shared" si="7"/>
        <v>8</v>
      </c>
      <c r="B142" s="273" t="s">
        <v>162</v>
      </c>
      <c r="C142" s="248" t="s">
        <v>45</v>
      </c>
      <c r="D142" s="252"/>
      <c r="E142" s="252"/>
      <c r="F142" s="252"/>
      <c r="G142" s="257"/>
      <c r="H142" s="252"/>
      <c r="I142" s="253"/>
      <c r="J142" s="249"/>
    </row>
    <row r="143" spans="1:10" ht="15" customHeight="1" x14ac:dyDescent="0.25">
      <c r="A143" s="246">
        <f t="shared" si="7"/>
        <v>9</v>
      </c>
      <c r="B143" s="273" t="s">
        <v>163</v>
      </c>
      <c r="C143" s="248" t="s">
        <v>45</v>
      </c>
      <c r="D143" s="252"/>
      <c r="E143" s="252"/>
      <c r="F143" s="252"/>
      <c r="G143" s="257"/>
      <c r="H143" s="252"/>
      <c r="I143" s="253"/>
      <c r="J143" s="249"/>
    </row>
    <row r="144" spans="1:10" ht="15" customHeight="1" x14ac:dyDescent="0.25">
      <c r="A144" s="246">
        <f t="shared" si="7"/>
        <v>10</v>
      </c>
      <c r="B144" s="247" t="s">
        <v>164</v>
      </c>
      <c r="C144" s="248" t="s">
        <v>45</v>
      </c>
      <c r="D144" s="252"/>
      <c r="E144" s="252"/>
      <c r="F144" s="252"/>
      <c r="G144" s="257"/>
      <c r="H144" s="252"/>
      <c r="I144" s="253"/>
      <c r="J144" s="249"/>
    </row>
    <row r="145" spans="1:10" ht="15" customHeight="1" x14ac:dyDescent="0.25">
      <c r="A145" s="246">
        <f t="shared" si="7"/>
        <v>11</v>
      </c>
      <c r="B145" s="247" t="s">
        <v>165</v>
      </c>
      <c r="C145" s="248" t="s">
        <v>45</v>
      </c>
      <c r="D145" s="252"/>
      <c r="E145" s="252"/>
      <c r="F145" s="252"/>
      <c r="G145" s="257"/>
      <c r="H145" s="252"/>
      <c r="I145" s="253"/>
      <c r="J145" s="249"/>
    </row>
    <row r="146" spans="1:10" ht="15" customHeight="1" x14ac:dyDescent="0.25">
      <c r="A146" s="246">
        <f t="shared" si="7"/>
        <v>12</v>
      </c>
      <c r="B146" s="247" t="s">
        <v>166</v>
      </c>
      <c r="C146" s="248" t="s">
        <v>45</v>
      </c>
      <c r="D146" s="252"/>
      <c r="E146" s="252"/>
      <c r="F146" s="252"/>
      <c r="G146" s="257"/>
      <c r="H146" s="252"/>
      <c r="I146" s="253"/>
      <c r="J146" s="249"/>
    </row>
    <row r="147" spans="1:10" ht="15" customHeight="1" x14ac:dyDescent="0.25">
      <c r="A147" s="246">
        <f t="shared" si="7"/>
        <v>13</v>
      </c>
      <c r="B147" s="247" t="s">
        <v>167</v>
      </c>
      <c r="C147" s="248" t="s">
        <v>45</v>
      </c>
      <c r="D147" s="252"/>
      <c r="E147" s="252"/>
      <c r="F147" s="252"/>
      <c r="G147" s="257"/>
      <c r="H147" s="252"/>
      <c r="I147" s="253"/>
      <c r="J147" s="249"/>
    </row>
    <row r="148" spans="1:10" ht="15" customHeight="1" x14ac:dyDescent="0.25">
      <c r="A148" s="246">
        <f t="shared" si="7"/>
        <v>14</v>
      </c>
      <c r="B148" s="247" t="s">
        <v>168</v>
      </c>
      <c r="C148" s="248" t="s">
        <v>45</v>
      </c>
      <c r="D148" s="252"/>
      <c r="E148" s="252"/>
      <c r="F148" s="252"/>
      <c r="G148" s="257"/>
      <c r="H148" s="252"/>
      <c r="I148" s="253"/>
      <c r="J148" s="249"/>
    </row>
    <row r="149" spans="1:10" ht="15" customHeight="1" x14ac:dyDescent="0.25">
      <c r="A149" s="246">
        <f t="shared" si="7"/>
        <v>15</v>
      </c>
      <c r="B149" s="247" t="s">
        <v>169</v>
      </c>
      <c r="C149" s="248" t="s">
        <v>45</v>
      </c>
      <c r="D149" s="252"/>
      <c r="E149" s="252"/>
      <c r="F149" s="252"/>
      <c r="G149" s="257"/>
      <c r="H149" s="252"/>
      <c r="I149" s="253"/>
      <c r="J149" s="249"/>
    </row>
    <row r="150" spans="1:10" ht="15" customHeight="1" x14ac:dyDescent="0.25">
      <c r="A150" s="246">
        <f t="shared" si="7"/>
        <v>16</v>
      </c>
      <c r="B150" s="247" t="s">
        <v>170</v>
      </c>
      <c r="C150" s="248" t="s">
        <v>45</v>
      </c>
      <c r="D150" s="252"/>
      <c r="E150" s="252"/>
      <c r="F150" s="252"/>
      <c r="G150" s="257"/>
      <c r="H150" s="252"/>
      <c r="I150" s="253"/>
      <c r="J150" s="249"/>
    </row>
    <row r="151" spans="1:10" ht="15" customHeight="1" x14ac:dyDescent="0.25">
      <c r="A151" s="246">
        <f t="shared" si="7"/>
        <v>17</v>
      </c>
      <c r="B151" s="247" t="s">
        <v>171</v>
      </c>
      <c r="C151" s="248" t="s">
        <v>45</v>
      </c>
      <c r="D151" s="252"/>
      <c r="E151" s="252"/>
      <c r="F151" s="252"/>
      <c r="G151" s="257"/>
      <c r="H151" s="252"/>
      <c r="I151" s="253"/>
      <c r="J151" s="249"/>
    </row>
    <row r="152" spans="1:10" ht="15" customHeight="1" x14ac:dyDescent="0.25">
      <c r="A152" s="246">
        <f t="shared" si="7"/>
        <v>18</v>
      </c>
      <c r="B152" s="247" t="s">
        <v>172</v>
      </c>
      <c r="C152" s="248" t="s">
        <v>45</v>
      </c>
      <c r="D152" s="252"/>
      <c r="E152" s="252"/>
      <c r="F152" s="252"/>
      <c r="G152" s="257"/>
      <c r="H152" s="252"/>
      <c r="I152" s="253"/>
      <c r="J152" s="249"/>
    </row>
    <row r="153" spans="1:10" ht="15" customHeight="1" x14ac:dyDescent="0.25">
      <c r="A153" s="246">
        <f t="shared" si="7"/>
        <v>19</v>
      </c>
      <c r="B153" s="247" t="s">
        <v>173</v>
      </c>
      <c r="C153" s="248" t="s">
        <v>45</v>
      </c>
      <c r="D153" s="252"/>
      <c r="E153" s="252"/>
      <c r="F153" s="252"/>
      <c r="G153" s="257"/>
      <c r="H153" s="252"/>
      <c r="I153" s="253"/>
      <c r="J153" s="249"/>
    </row>
    <row r="154" spans="1:10" ht="15" customHeight="1" x14ac:dyDescent="0.25">
      <c r="A154" s="246">
        <f t="shared" si="7"/>
        <v>20</v>
      </c>
      <c r="B154" s="247" t="s">
        <v>174</v>
      </c>
      <c r="C154" s="248" t="s">
        <v>45</v>
      </c>
      <c r="D154" s="252"/>
      <c r="E154" s="252"/>
      <c r="F154" s="252"/>
      <c r="G154" s="257"/>
      <c r="H154" s="252"/>
      <c r="I154" s="253"/>
      <c r="J154" s="249"/>
    </row>
    <row r="155" spans="1:10" ht="15" customHeight="1" x14ac:dyDescent="0.25">
      <c r="A155" s="246">
        <f t="shared" si="7"/>
        <v>21</v>
      </c>
      <c r="B155" s="247" t="s">
        <v>175</v>
      </c>
      <c r="C155" s="248" t="s">
        <v>45</v>
      </c>
      <c r="D155" s="252"/>
      <c r="E155" s="252"/>
      <c r="F155" s="252"/>
      <c r="G155" s="257"/>
      <c r="H155" s="252"/>
      <c r="I155" s="253"/>
      <c r="J155" s="249"/>
    </row>
    <row r="156" spans="1:10" ht="15" customHeight="1" x14ac:dyDescent="0.25">
      <c r="A156" s="274">
        <f t="shared" si="7"/>
        <v>22</v>
      </c>
      <c r="B156" s="275"/>
      <c r="C156" s="252"/>
      <c r="D156" s="252"/>
      <c r="E156" s="252"/>
      <c r="F156" s="252"/>
      <c r="G156" s="257"/>
      <c r="H156" s="252"/>
      <c r="I156" s="253"/>
      <c r="J156" s="249"/>
    </row>
    <row r="157" spans="1:10" ht="15" customHeight="1" x14ac:dyDescent="0.25">
      <c r="A157" s="276"/>
      <c r="B157" s="277" t="s">
        <v>98</v>
      </c>
      <c r="C157" s="277"/>
      <c r="D157" s="210"/>
      <c r="E157" s="210"/>
      <c r="F157" s="210"/>
      <c r="G157" s="211"/>
      <c r="H157" s="210"/>
      <c r="I157" s="212"/>
      <c r="J157" s="260"/>
    </row>
  </sheetData>
  <mergeCells count="11">
    <mergeCell ref="J6:J7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9:C17 I10:I19 F16">
    <cfRule type="cellIs" dxfId="47" priority="10" operator="lessThan">
      <formula>0</formula>
    </cfRule>
  </conditionalFormatting>
  <conditionalFormatting sqref="C135:G156">
    <cfRule type="cellIs" dxfId="46" priority="1" operator="lessThan">
      <formula>0</formula>
    </cfRule>
  </conditionalFormatting>
  <conditionalFormatting sqref="C22:H29">
    <cfRule type="cellIs" dxfId="45" priority="7" operator="lessThan">
      <formula>0</formula>
    </cfRule>
  </conditionalFormatting>
  <conditionalFormatting sqref="C32:H64">
    <cfRule type="cellIs" dxfId="44" priority="6" operator="lessThan">
      <formula>0</formula>
    </cfRule>
  </conditionalFormatting>
  <conditionalFormatting sqref="C109:H116">
    <cfRule type="cellIs" dxfId="43" priority="4" operator="lessThan">
      <formula>0</formula>
    </cfRule>
  </conditionalFormatting>
  <conditionalFormatting sqref="C119:H125">
    <cfRule type="cellIs" dxfId="42" priority="3" operator="lessThan">
      <formula>0</formula>
    </cfRule>
  </conditionalFormatting>
  <conditionalFormatting sqref="C128:H132">
    <cfRule type="cellIs" dxfId="41" priority="2" operator="lessThan">
      <formula>0</formula>
    </cfRule>
  </conditionalFormatting>
  <conditionalFormatting sqref="C67:I74">
    <cfRule type="cellIs" dxfId="40" priority="5" operator="lessThan">
      <formula>0</formula>
    </cfRule>
  </conditionalFormatting>
  <conditionalFormatting sqref="D9:D12 H20:I21 H66:I66 H75:I76 I107 H108:I108 H118:I118 H127:I127">
    <cfRule type="cellIs" dxfId="39" priority="19" operator="lessThan">
      <formula>0</formula>
    </cfRule>
  </conditionalFormatting>
  <conditionalFormatting sqref="D14:D17 C18:F18">
    <cfRule type="cellIs" dxfId="38" priority="16" operator="lessThan">
      <formula>0</formula>
    </cfRule>
  </conditionalFormatting>
  <conditionalFormatting sqref="G17:H18 H9:H16">
    <cfRule type="cellIs" dxfId="37" priority="8" operator="lessThan">
      <formula>0</formula>
    </cfRule>
  </conditionalFormatting>
  <conditionalFormatting sqref="H1:I3 H6:I9 C77:I106">
    <cfRule type="cellIs" dxfId="36" priority="17" operator="lessThan">
      <formula>0</formula>
    </cfRule>
  </conditionalFormatting>
  <conditionalFormatting sqref="H31:I31">
    <cfRule type="cellIs" dxfId="35" priority="18" operator="lessThan">
      <formula>0</formula>
    </cfRule>
  </conditionalFormatting>
  <conditionalFormatting sqref="H135:I157">
    <cfRule type="cellIs" dxfId="34" priority="9" operator="lessThan">
      <formula>0</formula>
    </cfRule>
  </conditionalFormatting>
  <conditionalFormatting sqref="I22:I30">
    <cfRule type="cellIs" dxfId="33" priority="15" operator="lessThan">
      <formula>0</formula>
    </cfRule>
  </conditionalFormatting>
  <conditionalFormatting sqref="I32:I65">
    <cfRule type="cellIs" dxfId="32" priority="14" operator="lessThan">
      <formula>0</formula>
    </cfRule>
  </conditionalFormatting>
  <conditionalFormatting sqref="I109:I117">
    <cfRule type="cellIs" dxfId="31" priority="13" operator="lessThan">
      <formula>0</formula>
    </cfRule>
  </conditionalFormatting>
  <conditionalFormatting sqref="I119:I126">
    <cfRule type="cellIs" dxfId="30" priority="11" operator="lessThan">
      <formula>0</formula>
    </cfRule>
  </conditionalFormatting>
  <conditionalFormatting sqref="I128:I133">
    <cfRule type="cellIs" dxfId="29" priority="1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106" workbookViewId="0">
      <selection activeCell="E5" sqref="E5"/>
    </sheetView>
  </sheetViews>
  <sheetFormatPr defaultRowHeight="15" x14ac:dyDescent="0.25"/>
  <cols>
    <col min="2" max="2" width="60.140625" bestFit="1" customWidth="1"/>
  </cols>
  <sheetData>
    <row r="1" spans="1:10" ht="18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</row>
    <row r="2" spans="1:10" x14ac:dyDescent="0.25">
      <c r="A2" s="504" t="s">
        <v>2</v>
      </c>
      <c r="B2" s="504"/>
      <c r="C2" s="504"/>
      <c r="D2" s="504"/>
      <c r="E2" s="504"/>
      <c r="F2" s="504"/>
      <c r="G2" s="504"/>
      <c r="H2" s="504"/>
      <c r="I2" s="504"/>
      <c r="J2" s="504"/>
    </row>
    <row r="3" spans="1:10" x14ac:dyDescent="0.25">
      <c r="A3" s="504" t="s">
        <v>3</v>
      </c>
      <c r="B3" s="504"/>
      <c r="C3" s="504"/>
      <c r="D3" s="504"/>
      <c r="E3" s="504"/>
      <c r="F3" s="504"/>
      <c r="G3" s="504"/>
      <c r="H3" s="504"/>
      <c r="I3" s="504"/>
      <c r="J3" s="504"/>
    </row>
    <row r="4" spans="1:10" x14ac:dyDescent="0.25">
      <c r="A4" s="137"/>
      <c r="B4" s="17" t="s">
        <v>217</v>
      </c>
      <c r="C4" s="137"/>
      <c r="D4" s="19" t="s">
        <v>5</v>
      </c>
      <c r="E4" s="137"/>
      <c r="F4" s="19" t="s">
        <v>6</v>
      </c>
      <c r="G4" s="515" t="s">
        <v>7</v>
      </c>
      <c r="H4" s="515"/>
      <c r="I4" s="515"/>
      <c r="J4" s="515"/>
    </row>
    <row r="5" spans="1:10" x14ac:dyDescent="0.25">
      <c r="A5" s="137"/>
      <c r="B5" s="17" t="s">
        <v>8</v>
      </c>
      <c r="C5" s="138"/>
      <c r="D5" s="19" t="s">
        <v>9</v>
      </c>
      <c r="E5" s="138"/>
      <c r="F5" s="19" t="s">
        <v>10</v>
      </c>
      <c r="G5" s="515" t="s">
        <v>220</v>
      </c>
      <c r="H5" s="515"/>
      <c r="I5" s="515"/>
      <c r="J5" s="515"/>
    </row>
    <row r="6" spans="1:10" x14ac:dyDescent="0.25">
      <c r="A6" s="537" t="s">
        <v>12</v>
      </c>
      <c r="B6" s="538" t="s">
        <v>13</v>
      </c>
      <c r="C6" s="538" t="s">
        <v>14</v>
      </c>
      <c r="D6" s="537" t="s">
        <v>180</v>
      </c>
      <c r="E6" s="537"/>
      <c r="F6" s="537"/>
      <c r="G6" s="537"/>
      <c r="H6" s="537"/>
      <c r="I6" s="539" t="s">
        <v>181</v>
      </c>
      <c r="J6" s="537" t="s">
        <v>17</v>
      </c>
    </row>
    <row r="7" spans="1:10" ht="36" customHeight="1" x14ac:dyDescent="0.25">
      <c r="A7" s="537"/>
      <c r="B7" s="538"/>
      <c r="C7" s="538"/>
      <c r="D7" s="537"/>
      <c r="E7" s="537"/>
      <c r="F7" s="537"/>
      <c r="G7" s="537"/>
      <c r="H7" s="537"/>
      <c r="I7" s="540"/>
      <c r="J7" s="537"/>
    </row>
    <row r="8" spans="1:10" x14ac:dyDescent="0.25">
      <c r="A8" s="278" t="s">
        <v>41</v>
      </c>
      <c r="B8" s="279" t="s">
        <v>42</v>
      </c>
      <c r="C8" s="279"/>
      <c r="D8" s="280"/>
      <c r="E8" s="280"/>
      <c r="F8" s="280"/>
      <c r="G8" s="280"/>
      <c r="H8" s="280"/>
      <c r="I8" s="281"/>
      <c r="J8" s="282"/>
    </row>
    <row r="9" spans="1:10" x14ac:dyDescent="0.25">
      <c r="A9" s="283"/>
      <c r="B9" s="284" t="s">
        <v>43</v>
      </c>
      <c r="C9" s="284"/>
      <c r="D9" s="285"/>
      <c r="E9" s="285"/>
      <c r="F9" s="285"/>
      <c r="G9" s="285"/>
      <c r="H9" s="285"/>
      <c r="I9" s="286"/>
      <c r="J9" s="287"/>
    </row>
    <row r="10" spans="1:10" ht="78" customHeight="1" x14ac:dyDescent="0.25">
      <c r="A10" s="288">
        <v>1</v>
      </c>
      <c r="B10" s="289" t="s">
        <v>44</v>
      </c>
      <c r="C10" s="248" t="s">
        <v>45</v>
      </c>
      <c r="D10" s="535" t="s">
        <v>218</v>
      </c>
      <c r="E10" s="535"/>
      <c r="F10" s="535"/>
      <c r="G10" s="535"/>
      <c r="H10" s="535"/>
      <c r="I10" s="253">
        <v>30</v>
      </c>
      <c r="J10" s="252"/>
    </row>
    <row r="11" spans="1:10" ht="78" customHeight="1" x14ac:dyDescent="0.25">
      <c r="A11" s="290">
        <f>+A10+1</f>
        <v>2</v>
      </c>
      <c r="B11" s="291" t="s">
        <v>46</v>
      </c>
      <c r="C11" s="248" t="s">
        <v>45</v>
      </c>
      <c r="D11" s="535"/>
      <c r="E11" s="535"/>
      <c r="F11" s="535"/>
      <c r="G11" s="535"/>
      <c r="H11" s="535"/>
      <c r="I11" s="253"/>
      <c r="J11" s="252"/>
    </row>
    <row r="12" spans="1:10" ht="78" customHeight="1" x14ac:dyDescent="0.25">
      <c r="A12" s="290">
        <f t="shared" ref="A12:A17" si="0">+A11+1</f>
        <v>3</v>
      </c>
      <c r="B12" s="291" t="s">
        <v>47</v>
      </c>
      <c r="C12" s="248" t="s">
        <v>45</v>
      </c>
      <c r="D12" s="535"/>
      <c r="E12" s="535"/>
      <c r="F12" s="535"/>
      <c r="G12" s="535"/>
      <c r="H12" s="535"/>
      <c r="I12" s="253"/>
      <c r="J12" s="252"/>
    </row>
    <row r="13" spans="1:10" ht="78" customHeight="1" x14ac:dyDescent="0.25">
      <c r="A13" s="290">
        <f t="shared" si="0"/>
        <v>4</v>
      </c>
      <c r="B13" s="291" t="s">
        <v>48</v>
      </c>
      <c r="C13" s="248" t="s">
        <v>45</v>
      </c>
      <c r="D13" s="535"/>
      <c r="E13" s="535"/>
      <c r="F13" s="535"/>
      <c r="G13" s="535"/>
      <c r="H13" s="535"/>
      <c r="I13" s="253"/>
      <c r="J13" s="252"/>
    </row>
    <row r="14" spans="1:10" ht="78" customHeight="1" x14ac:dyDescent="0.25">
      <c r="A14" s="290">
        <f t="shared" si="0"/>
        <v>5</v>
      </c>
      <c r="B14" s="291" t="s">
        <v>49</v>
      </c>
      <c r="C14" s="248" t="s">
        <v>45</v>
      </c>
      <c r="D14" s="535"/>
      <c r="E14" s="535"/>
      <c r="F14" s="535"/>
      <c r="G14" s="535"/>
      <c r="H14" s="535"/>
      <c r="I14" s="253"/>
      <c r="J14" s="252"/>
    </row>
    <row r="15" spans="1:10" ht="78" customHeight="1" x14ac:dyDescent="0.25">
      <c r="A15" s="290">
        <f t="shared" si="0"/>
        <v>6</v>
      </c>
      <c r="B15" s="291" t="s">
        <v>50</v>
      </c>
      <c r="C15" s="248" t="s">
        <v>45</v>
      </c>
      <c r="D15" s="535"/>
      <c r="E15" s="535"/>
      <c r="F15" s="535"/>
      <c r="G15" s="535"/>
      <c r="H15" s="535"/>
      <c r="I15" s="253"/>
      <c r="J15" s="252"/>
    </row>
    <row r="16" spans="1:10" ht="78" customHeight="1" x14ac:dyDescent="0.25">
      <c r="A16" s="290">
        <f t="shared" si="0"/>
        <v>7</v>
      </c>
      <c r="B16" s="291" t="s">
        <v>51</v>
      </c>
      <c r="C16" s="248" t="s">
        <v>45</v>
      </c>
      <c r="D16" s="535"/>
      <c r="E16" s="535"/>
      <c r="F16" s="535"/>
      <c r="G16" s="535"/>
      <c r="H16" s="535"/>
      <c r="I16" s="253"/>
      <c r="J16" s="252"/>
    </row>
    <row r="17" spans="1:10" ht="78" customHeight="1" x14ac:dyDescent="0.25">
      <c r="A17" s="290">
        <f t="shared" si="0"/>
        <v>8</v>
      </c>
      <c r="B17" s="291" t="s">
        <v>52</v>
      </c>
      <c r="C17" s="248" t="s">
        <v>45</v>
      </c>
      <c r="D17" s="535"/>
      <c r="E17" s="535"/>
      <c r="F17" s="535"/>
      <c r="G17" s="535"/>
      <c r="H17" s="535"/>
      <c r="I17" s="253"/>
      <c r="J17" s="252"/>
    </row>
    <row r="18" spans="1:10" ht="78" customHeight="1" x14ac:dyDescent="0.25">
      <c r="A18" s="283" t="s">
        <v>53</v>
      </c>
      <c r="B18" s="284" t="s">
        <v>54</v>
      </c>
      <c r="C18" s="284"/>
      <c r="D18" s="535"/>
      <c r="E18" s="535"/>
      <c r="F18" s="535"/>
      <c r="G18" s="535"/>
      <c r="H18" s="535"/>
      <c r="I18" s="253"/>
      <c r="J18" s="287"/>
    </row>
    <row r="19" spans="1:10" ht="78" customHeight="1" x14ac:dyDescent="0.25">
      <c r="A19" s="290">
        <v>1</v>
      </c>
      <c r="B19" s="291" t="s">
        <v>55</v>
      </c>
      <c r="C19" s="248" t="s">
        <v>45</v>
      </c>
      <c r="D19" s="535"/>
      <c r="E19" s="535"/>
      <c r="F19" s="535"/>
      <c r="G19" s="535"/>
      <c r="H19" s="535"/>
      <c r="I19" s="253"/>
      <c r="J19" s="252"/>
    </row>
    <row r="20" spans="1:10" ht="78" customHeight="1" x14ac:dyDescent="0.25">
      <c r="A20" s="290">
        <f>+A19+1</f>
        <v>2</v>
      </c>
      <c r="B20" s="291" t="s">
        <v>56</v>
      </c>
      <c r="C20" s="248" t="s">
        <v>45</v>
      </c>
      <c r="D20" s="535"/>
      <c r="E20" s="535"/>
      <c r="F20" s="535"/>
      <c r="G20" s="535"/>
      <c r="H20" s="535"/>
      <c r="I20" s="253"/>
      <c r="J20" s="252"/>
    </row>
    <row r="21" spans="1:10" ht="78" customHeight="1" x14ac:dyDescent="0.25">
      <c r="A21" s="290">
        <f t="shared" ref="A21:A51" si="1">+A20+1</f>
        <v>3</v>
      </c>
      <c r="B21" s="291" t="s">
        <v>57</v>
      </c>
      <c r="C21" s="248" t="s">
        <v>45</v>
      </c>
      <c r="D21" s="535"/>
      <c r="E21" s="535"/>
      <c r="F21" s="535"/>
      <c r="G21" s="535"/>
      <c r="H21" s="535"/>
      <c r="I21" s="253"/>
      <c r="J21" s="252"/>
    </row>
    <row r="22" spans="1:10" ht="78" customHeight="1" x14ac:dyDescent="0.25">
      <c r="A22" s="290">
        <f t="shared" si="1"/>
        <v>4</v>
      </c>
      <c r="B22" s="291" t="s">
        <v>58</v>
      </c>
      <c r="C22" s="248" t="s">
        <v>45</v>
      </c>
      <c r="D22" s="535"/>
      <c r="E22" s="535"/>
      <c r="F22" s="535"/>
      <c r="G22" s="535"/>
      <c r="H22" s="535"/>
      <c r="I22" s="253"/>
      <c r="J22" s="252"/>
    </row>
    <row r="23" spans="1:10" ht="78" customHeight="1" x14ac:dyDescent="0.25">
      <c r="A23" s="290">
        <f t="shared" si="1"/>
        <v>5</v>
      </c>
      <c r="B23" s="291" t="s">
        <v>59</v>
      </c>
      <c r="C23" s="248" t="s">
        <v>45</v>
      </c>
      <c r="D23" s="535"/>
      <c r="E23" s="535"/>
      <c r="F23" s="535"/>
      <c r="G23" s="535"/>
      <c r="H23" s="535"/>
      <c r="I23" s="253"/>
      <c r="J23" s="252"/>
    </row>
    <row r="24" spans="1:10" ht="78" customHeight="1" x14ac:dyDescent="0.25">
      <c r="A24" s="290">
        <f t="shared" si="1"/>
        <v>6</v>
      </c>
      <c r="B24" s="291" t="s">
        <v>60</v>
      </c>
      <c r="C24" s="248" t="s">
        <v>45</v>
      </c>
      <c r="D24" s="535"/>
      <c r="E24" s="535"/>
      <c r="F24" s="535"/>
      <c r="G24" s="535"/>
      <c r="H24" s="535"/>
      <c r="I24" s="253"/>
      <c r="J24" s="252"/>
    </row>
    <row r="25" spans="1:10" ht="78" customHeight="1" x14ac:dyDescent="0.25">
      <c r="A25" s="290">
        <f t="shared" si="1"/>
        <v>7</v>
      </c>
      <c r="B25" s="291" t="s">
        <v>61</v>
      </c>
      <c r="C25" s="248" t="s">
        <v>45</v>
      </c>
      <c r="D25" s="535"/>
      <c r="E25" s="535"/>
      <c r="F25" s="535"/>
      <c r="G25" s="535"/>
      <c r="H25" s="535"/>
      <c r="I25" s="253"/>
      <c r="J25" s="252"/>
    </row>
    <row r="26" spans="1:10" ht="78" customHeight="1" x14ac:dyDescent="0.25">
      <c r="A26" s="290">
        <f t="shared" si="1"/>
        <v>8</v>
      </c>
      <c r="B26" s="291" t="s">
        <v>62</v>
      </c>
      <c r="C26" s="248" t="s">
        <v>45</v>
      </c>
      <c r="D26" s="535"/>
      <c r="E26" s="535"/>
      <c r="F26" s="535"/>
      <c r="G26" s="535"/>
      <c r="H26" s="535"/>
      <c r="I26" s="253"/>
      <c r="J26" s="252"/>
    </row>
    <row r="27" spans="1:10" ht="78" customHeight="1" x14ac:dyDescent="0.25">
      <c r="A27" s="290">
        <f t="shared" si="1"/>
        <v>9</v>
      </c>
      <c r="B27" s="291" t="s">
        <v>63</v>
      </c>
      <c r="C27" s="248" t="s">
        <v>45</v>
      </c>
      <c r="D27" s="535"/>
      <c r="E27" s="535"/>
      <c r="F27" s="535"/>
      <c r="G27" s="535"/>
      <c r="H27" s="535"/>
      <c r="I27" s="253"/>
      <c r="J27" s="252"/>
    </row>
    <row r="28" spans="1:10" ht="78" customHeight="1" x14ac:dyDescent="0.25">
      <c r="A28" s="290">
        <f t="shared" si="1"/>
        <v>10</v>
      </c>
      <c r="B28" s="291" t="s">
        <v>64</v>
      </c>
      <c r="C28" s="248" t="s">
        <v>45</v>
      </c>
      <c r="D28" s="535"/>
      <c r="E28" s="535"/>
      <c r="F28" s="535"/>
      <c r="G28" s="535"/>
      <c r="H28" s="535"/>
      <c r="I28" s="253"/>
      <c r="J28" s="252"/>
    </row>
    <row r="29" spans="1:10" ht="78" customHeight="1" x14ac:dyDescent="0.25">
      <c r="A29" s="290">
        <f t="shared" si="1"/>
        <v>11</v>
      </c>
      <c r="B29" s="291" t="s">
        <v>65</v>
      </c>
      <c r="C29" s="248" t="s">
        <v>45</v>
      </c>
      <c r="D29" s="535"/>
      <c r="E29" s="535"/>
      <c r="F29" s="535"/>
      <c r="G29" s="535"/>
      <c r="H29" s="535"/>
      <c r="I29" s="253"/>
      <c r="J29" s="252"/>
    </row>
    <row r="30" spans="1:10" ht="78" customHeight="1" x14ac:dyDescent="0.25">
      <c r="A30" s="290">
        <f t="shared" si="1"/>
        <v>12</v>
      </c>
      <c r="B30" s="291" t="s">
        <v>66</v>
      </c>
      <c r="C30" s="248" t="s">
        <v>45</v>
      </c>
      <c r="D30" s="535"/>
      <c r="E30" s="535"/>
      <c r="F30" s="535"/>
      <c r="G30" s="535"/>
      <c r="H30" s="535"/>
      <c r="I30" s="253"/>
      <c r="J30" s="252"/>
    </row>
    <row r="31" spans="1:10" ht="78" customHeight="1" x14ac:dyDescent="0.25">
      <c r="A31" s="290">
        <f t="shared" si="1"/>
        <v>13</v>
      </c>
      <c r="B31" s="291" t="s">
        <v>67</v>
      </c>
      <c r="C31" s="248" t="s">
        <v>45</v>
      </c>
      <c r="D31" s="535"/>
      <c r="E31" s="535"/>
      <c r="F31" s="535"/>
      <c r="G31" s="535"/>
      <c r="H31" s="535"/>
      <c r="I31" s="253"/>
      <c r="J31" s="252"/>
    </row>
    <row r="32" spans="1:10" ht="78" customHeight="1" x14ac:dyDescent="0.25">
      <c r="A32" s="290">
        <f t="shared" si="1"/>
        <v>14</v>
      </c>
      <c r="B32" s="291" t="s">
        <v>68</v>
      </c>
      <c r="C32" s="248" t="s">
        <v>45</v>
      </c>
      <c r="D32" s="535"/>
      <c r="E32" s="535"/>
      <c r="F32" s="535"/>
      <c r="G32" s="535"/>
      <c r="H32" s="535"/>
      <c r="I32" s="253"/>
      <c r="J32" s="252"/>
    </row>
    <row r="33" spans="1:10" ht="78" customHeight="1" x14ac:dyDescent="0.25">
      <c r="A33" s="290">
        <f t="shared" si="1"/>
        <v>15</v>
      </c>
      <c r="B33" s="291" t="s">
        <v>69</v>
      </c>
      <c r="C33" s="248" t="s">
        <v>45</v>
      </c>
      <c r="D33" s="535"/>
      <c r="E33" s="535"/>
      <c r="F33" s="535"/>
      <c r="G33" s="535"/>
      <c r="H33" s="535"/>
      <c r="I33" s="253"/>
      <c r="J33" s="252"/>
    </row>
    <row r="34" spans="1:10" ht="78" customHeight="1" x14ac:dyDescent="0.25">
      <c r="A34" s="290">
        <f t="shared" si="1"/>
        <v>16</v>
      </c>
      <c r="B34" s="291" t="s">
        <v>70</v>
      </c>
      <c r="C34" s="248" t="s">
        <v>45</v>
      </c>
      <c r="D34" s="535"/>
      <c r="E34" s="535"/>
      <c r="F34" s="535"/>
      <c r="G34" s="535"/>
      <c r="H34" s="535"/>
      <c r="I34" s="253"/>
      <c r="J34" s="252"/>
    </row>
    <row r="35" spans="1:10" ht="78" customHeight="1" x14ac:dyDescent="0.25">
      <c r="A35" s="290">
        <f t="shared" si="1"/>
        <v>17</v>
      </c>
      <c r="B35" s="291" t="s">
        <v>71</v>
      </c>
      <c r="C35" s="248" t="s">
        <v>45</v>
      </c>
      <c r="D35" s="535"/>
      <c r="E35" s="535"/>
      <c r="F35" s="535"/>
      <c r="G35" s="535"/>
      <c r="H35" s="535"/>
      <c r="I35" s="253"/>
      <c r="J35" s="252"/>
    </row>
    <row r="36" spans="1:10" ht="78" customHeight="1" x14ac:dyDescent="0.25">
      <c r="A36" s="290">
        <f t="shared" si="1"/>
        <v>18</v>
      </c>
      <c r="B36" s="291" t="s">
        <v>72</v>
      </c>
      <c r="C36" s="248" t="s">
        <v>45</v>
      </c>
      <c r="D36" s="535"/>
      <c r="E36" s="535"/>
      <c r="F36" s="535"/>
      <c r="G36" s="535"/>
      <c r="H36" s="535"/>
      <c r="I36" s="253"/>
      <c r="J36" s="252"/>
    </row>
    <row r="37" spans="1:10" ht="78" customHeight="1" x14ac:dyDescent="0.25">
      <c r="A37" s="290">
        <f t="shared" si="1"/>
        <v>19</v>
      </c>
      <c r="B37" s="291" t="s">
        <v>73</v>
      </c>
      <c r="C37" s="248" t="s">
        <v>45</v>
      </c>
      <c r="D37" s="535"/>
      <c r="E37" s="535"/>
      <c r="F37" s="535"/>
      <c r="G37" s="535"/>
      <c r="H37" s="535"/>
      <c r="I37" s="253"/>
      <c r="J37" s="252"/>
    </row>
    <row r="38" spans="1:10" ht="78" customHeight="1" x14ac:dyDescent="0.25">
      <c r="A38" s="290">
        <f t="shared" si="1"/>
        <v>20</v>
      </c>
      <c r="B38" s="291" t="s">
        <v>74</v>
      </c>
      <c r="C38" s="248" t="s">
        <v>45</v>
      </c>
      <c r="D38" s="535"/>
      <c r="E38" s="535"/>
      <c r="F38" s="535"/>
      <c r="G38" s="535"/>
      <c r="H38" s="535"/>
      <c r="I38" s="253"/>
      <c r="J38" s="252"/>
    </row>
    <row r="39" spans="1:10" ht="78" customHeight="1" x14ac:dyDescent="0.25">
      <c r="A39" s="290">
        <f t="shared" si="1"/>
        <v>21</v>
      </c>
      <c r="B39" s="291" t="s">
        <v>75</v>
      </c>
      <c r="C39" s="248" t="s">
        <v>45</v>
      </c>
      <c r="D39" s="535"/>
      <c r="E39" s="535"/>
      <c r="F39" s="535"/>
      <c r="G39" s="535"/>
      <c r="H39" s="535"/>
      <c r="I39" s="253"/>
      <c r="J39" s="252"/>
    </row>
    <row r="40" spans="1:10" ht="78" customHeight="1" x14ac:dyDescent="0.25">
      <c r="A40" s="290">
        <f t="shared" si="1"/>
        <v>22</v>
      </c>
      <c r="B40" s="291" t="s">
        <v>76</v>
      </c>
      <c r="C40" s="248" t="s">
        <v>45</v>
      </c>
      <c r="D40" s="535"/>
      <c r="E40" s="535"/>
      <c r="F40" s="535"/>
      <c r="G40" s="535"/>
      <c r="H40" s="535"/>
      <c r="I40" s="253"/>
      <c r="J40" s="252"/>
    </row>
    <row r="41" spans="1:10" ht="78" customHeight="1" x14ac:dyDescent="0.25">
      <c r="A41" s="290">
        <f t="shared" si="1"/>
        <v>23</v>
      </c>
      <c r="B41" s="291" t="s">
        <v>77</v>
      </c>
      <c r="C41" s="248" t="s">
        <v>45</v>
      </c>
      <c r="D41" s="535"/>
      <c r="E41" s="535"/>
      <c r="F41" s="535"/>
      <c r="G41" s="535"/>
      <c r="H41" s="535"/>
      <c r="I41" s="253"/>
      <c r="J41" s="252"/>
    </row>
    <row r="42" spans="1:10" ht="78" customHeight="1" x14ac:dyDescent="0.25">
      <c r="A42" s="290">
        <f t="shared" si="1"/>
        <v>24</v>
      </c>
      <c r="B42" s="291" t="s">
        <v>78</v>
      </c>
      <c r="C42" s="248" t="s">
        <v>45</v>
      </c>
      <c r="D42" s="535"/>
      <c r="E42" s="535"/>
      <c r="F42" s="535"/>
      <c r="G42" s="535"/>
      <c r="H42" s="535"/>
      <c r="I42" s="253"/>
      <c r="J42" s="252"/>
    </row>
    <row r="43" spans="1:10" ht="78" customHeight="1" x14ac:dyDescent="0.25">
      <c r="A43" s="290">
        <f t="shared" si="1"/>
        <v>25</v>
      </c>
      <c r="B43" s="291" t="s">
        <v>79</v>
      </c>
      <c r="C43" s="248" t="s">
        <v>45</v>
      </c>
      <c r="D43" s="535"/>
      <c r="E43" s="535"/>
      <c r="F43" s="535"/>
      <c r="G43" s="535"/>
      <c r="H43" s="535"/>
      <c r="I43" s="253"/>
      <c r="J43" s="252"/>
    </row>
    <row r="44" spans="1:10" ht="78" customHeight="1" x14ac:dyDescent="0.25">
      <c r="A44" s="290">
        <f t="shared" si="1"/>
        <v>26</v>
      </c>
      <c r="B44" s="291" t="s">
        <v>80</v>
      </c>
      <c r="C44" s="248" t="s">
        <v>45</v>
      </c>
      <c r="D44" s="535"/>
      <c r="E44" s="535"/>
      <c r="F44" s="535"/>
      <c r="G44" s="535"/>
      <c r="H44" s="535"/>
      <c r="I44" s="253"/>
      <c r="J44" s="252"/>
    </row>
    <row r="45" spans="1:10" ht="78" customHeight="1" x14ac:dyDescent="0.25">
      <c r="A45" s="290">
        <f t="shared" si="1"/>
        <v>27</v>
      </c>
      <c r="B45" s="291" t="s">
        <v>81</v>
      </c>
      <c r="C45" s="248" t="s">
        <v>45</v>
      </c>
      <c r="D45" s="535"/>
      <c r="E45" s="535"/>
      <c r="F45" s="535"/>
      <c r="G45" s="535"/>
      <c r="H45" s="535"/>
      <c r="I45" s="253"/>
      <c r="J45" s="252"/>
    </row>
    <row r="46" spans="1:10" ht="78" customHeight="1" x14ac:dyDescent="0.25">
      <c r="A46" s="290">
        <f t="shared" si="1"/>
        <v>28</v>
      </c>
      <c r="B46" s="291" t="s">
        <v>82</v>
      </c>
      <c r="C46" s="248" t="s">
        <v>45</v>
      </c>
      <c r="D46" s="535"/>
      <c r="E46" s="535"/>
      <c r="F46" s="535"/>
      <c r="G46" s="535"/>
      <c r="H46" s="535"/>
      <c r="I46" s="253"/>
      <c r="J46" s="252"/>
    </row>
    <row r="47" spans="1:10" ht="78" customHeight="1" x14ac:dyDescent="0.25">
      <c r="A47" s="290">
        <f t="shared" si="1"/>
        <v>29</v>
      </c>
      <c r="B47" s="291" t="s">
        <v>83</v>
      </c>
      <c r="C47" s="248" t="s">
        <v>45</v>
      </c>
      <c r="D47" s="535"/>
      <c r="E47" s="535"/>
      <c r="F47" s="535"/>
      <c r="G47" s="535"/>
      <c r="H47" s="535"/>
      <c r="I47" s="253"/>
      <c r="J47" s="252"/>
    </row>
    <row r="48" spans="1:10" ht="78" customHeight="1" x14ac:dyDescent="0.25">
      <c r="A48" s="290">
        <f t="shared" si="1"/>
        <v>30</v>
      </c>
      <c r="B48" s="291" t="s">
        <v>84</v>
      </c>
      <c r="C48" s="248" t="s">
        <v>45</v>
      </c>
      <c r="D48" s="535"/>
      <c r="E48" s="535"/>
      <c r="F48" s="535"/>
      <c r="G48" s="535"/>
      <c r="H48" s="535"/>
      <c r="I48" s="253"/>
      <c r="J48" s="252"/>
    </row>
    <row r="49" spans="1:10" ht="78" customHeight="1" x14ac:dyDescent="0.25">
      <c r="A49" s="290">
        <f t="shared" si="1"/>
        <v>31</v>
      </c>
      <c r="B49" s="291" t="s">
        <v>85</v>
      </c>
      <c r="C49" s="248" t="s">
        <v>45</v>
      </c>
      <c r="D49" s="535"/>
      <c r="E49" s="535"/>
      <c r="F49" s="535"/>
      <c r="G49" s="535"/>
      <c r="H49" s="535"/>
      <c r="I49" s="253"/>
      <c r="J49" s="252"/>
    </row>
    <row r="50" spans="1:10" ht="78" customHeight="1" x14ac:dyDescent="0.25">
      <c r="A50" s="290">
        <f t="shared" si="1"/>
        <v>32</v>
      </c>
      <c r="B50" s="291" t="s">
        <v>86</v>
      </c>
      <c r="C50" s="248" t="s">
        <v>45</v>
      </c>
      <c r="D50" s="535"/>
      <c r="E50" s="535"/>
      <c r="F50" s="535"/>
      <c r="G50" s="535"/>
      <c r="H50" s="535"/>
      <c r="I50" s="253"/>
      <c r="J50" s="252"/>
    </row>
    <row r="51" spans="1:10" ht="78" customHeight="1" x14ac:dyDescent="0.25">
      <c r="A51" s="290">
        <f t="shared" si="1"/>
        <v>33</v>
      </c>
      <c r="B51" s="291" t="s">
        <v>87</v>
      </c>
      <c r="C51" s="248" t="s">
        <v>45</v>
      </c>
      <c r="D51" s="535"/>
      <c r="E51" s="535"/>
      <c r="F51" s="535"/>
      <c r="G51" s="535"/>
      <c r="H51" s="535"/>
      <c r="I51" s="253"/>
      <c r="J51" s="252"/>
    </row>
    <row r="52" spans="1:10" ht="78" customHeight="1" x14ac:dyDescent="0.25">
      <c r="A52" s="283" t="s">
        <v>88</v>
      </c>
      <c r="B52" s="284" t="s">
        <v>89</v>
      </c>
      <c r="C52" s="284"/>
      <c r="D52" s="535"/>
      <c r="E52" s="535"/>
      <c r="F52" s="535"/>
      <c r="G52" s="535"/>
      <c r="H52" s="535"/>
      <c r="I52" s="253"/>
      <c r="J52" s="287"/>
    </row>
    <row r="53" spans="1:10" ht="78" customHeight="1" x14ac:dyDescent="0.25">
      <c r="A53" s="290">
        <v>1</v>
      </c>
      <c r="B53" s="291" t="s">
        <v>90</v>
      </c>
      <c r="C53" s="248" t="s">
        <v>45</v>
      </c>
      <c r="D53" s="535"/>
      <c r="E53" s="535"/>
      <c r="F53" s="535"/>
      <c r="G53" s="535"/>
      <c r="H53" s="535"/>
      <c r="I53" s="253"/>
      <c r="J53" s="252"/>
    </row>
    <row r="54" spans="1:10" ht="78" customHeight="1" x14ac:dyDescent="0.25">
      <c r="A54" s="290">
        <f>+A53+1</f>
        <v>2</v>
      </c>
      <c r="B54" s="291" t="s">
        <v>91</v>
      </c>
      <c r="C54" s="248" t="s">
        <v>45</v>
      </c>
      <c r="D54" s="535"/>
      <c r="E54" s="535"/>
      <c r="F54" s="535"/>
      <c r="G54" s="535"/>
      <c r="H54" s="535"/>
      <c r="I54" s="253"/>
      <c r="J54" s="252"/>
    </row>
    <row r="55" spans="1:10" ht="78" customHeight="1" x14ac:dyDescent="0.25">
      <c r="A55" s="290">
        <f t="shared" ref="A55:A60" si="2">+A54+1</f>
        <v>3</v>
      </c>
      <c r="B55" s="291" t="s">
        <v>92</v>
      </c>
      <c r="C55" s="248" t="s">
        <v>45</v>
      </c>
      <c r="D55" s="535"/>
      <c r="E55" s="535"/>
      <c r="F55" s="535"/>
      <c r="G55" s="535"/>
      <c r="H55" s="535"/>
      <c r="I55" s="253"/>
      <c r="J55" s="252"/>
    </row>
    <row r="56" spans="1:10" ht="78" customHeight="1" x14ac:dyDescent="0.25">
      <c r="A56" s="290">
        <f t="shared" si="2"/>
        <v>4</v>
      </c>
      <c r="B56" s="291" t="s">
        <v>93</v>
      </c>
      <c r="C56" s="248" t="s">
        <v>45</v>
      </c>
      <c r="D56" s="535"/>
      <c r="E56" s="535"/>
      <c r="F56" s="535"/>
      <c r="G56" s="535"/>
      <c r="H56" s="535"/>
      <c r="I56" s="253"/>
      <c r="J56" s="252"/>
    </row>
    <row r="57" spans="1:10" ht="78" customHeight="1" x14ac:dyDescent="0.25">
      <c r="A57" s="290">
        <f t="shared" si="2"/>
        <v>5</v>
      </c>
      <c r="B57" s="291" t="s">
        <v>94</v>
      </c>
      <c r="C57" s="248" t="s">
        <v>45</v>
      </c>
      <c r="D57" s="535"/>
      <c r="E57" s="535"/>
      <c r="F57" s="535"/>
      <c r="G57" s="535"/>
      <c r="H57" s="535"/>
      <c r="I57" s="253"/>
      <c r="J57" s="252"/>
    </row>
    <row r="58" spans="1:10" ht="78" customHeight="1" x14ac:dyDescent="0.25">
      <c r="A58" s="290">
        <f t="shared" si="2"/>
        <v>6</v>
      </c>
      <c r="B58" s="291" t="s">
        <v>95</v>
      </c>
      <c r="C58" s="248" t="s">
        <v>45</v>
      </c>
      <c r="D58" s="535"/>
      <c r="E58" s="535"/>
      <c r="F58" s="535"/>
      <c r="G58" s="535"/>
      <c r="H58" s="535"/>
      <c r="I58" s="253"/>
      <c r="J58" s="252"/>
    </row>
    <row r="59" spans="1:10" ht="78" customHeight="1" x14ac:dyDescent="0.25">
      <c r="A59" s="290">
        <f t="shared" si="2"/>
        <v>7</v>
      </c>
      <c r="B59" s="291" t="s">
        <v>96</v>
      </c>
      <c r="C59" s="248" t="s">
        <v>45</v>
      </c>
      <c r="D59" s="535"/>
      <c r="E59" s="535"/>
      <c r="F59" s="535"/>
      <c r="G59" s="535"/>
      <c r="H59" s="535"/>
      <c r="I59" s="253"/>
      <c r="J59" s="252"/>
    </row>
    <row r="60" spans="1:10" ht="78" customHeight="1" x14ac:dyDescent="0.25">
      <c r="A60" s="290">
        <f t="shared" si="2"/>
        <v>8</v>
      </c>
      <c r="B60" s="291" t="s">
        <v>97</v>
      </c>
      <c r="C60" s="248" t="s">
        <v>45</v>
      </c>
      <c r="D60" s="535"/>
      <c r="E60" s="535"/>
      <c r="F60" s="535"/>
      <c r="G60" s="535"/>
      <c r="H60" s="535"/>
      <c r="I60" s="253"/>
      <c r="J60" s="252"/>
    </row>
    <row r="61" spans="1:10" ht="78" customHeight="1" x14ac:dyDescent="0.25">
      <c r="A61" s="283" t="s">
        <v>99</v>
      </c>
      <c r="B61" s="284" t="s">
        <v>100</v>
      </c>
      <c r="C61" s="284"/>
      <c r="D61" s="535"/>
      <c r="E61" s="535"/>
      <c r="F61" s="535"/>
      <c r="G61" s="535"/>
      <c r="H61" s="535"/>
      <c r="I61" s="253"/>
      <c r="J61" s="287"/>
    </row>
    <row r="62" spans="1:10" ht="78" customHeight="1" x14ac:dyDescent="0.25">
      <c r="A62" s="290">
        <v>1</v>
      </c>
      <c r="B62" s="291" t="s">
        <v>101</v>
      </c>
      <c r="C62" s="248" t="s">
        <v>45</v>
      </c>
      <c r="D62" s="535"/>
      <c r="E62" s="535"/>
      <c r="F62" s="535"/>
      <c r="G62" s="535"/>
      <c r="H62" s="535"/>
      <c r="I62" s="253"/>
      <c r="J62" s="252"/>
    </row>
    <row r="63" spans="1:10" ht="78" customHeight="1" x14ac:dyDescent="0.25">
      <c r="A63" s="290">
        <f>+A62+1</f>
        <v>2</v>
      </c>
      <c r="B63" s="291" t="s">
        <v>102</v>
      </c>
      <c r="C63" s="248" t="s">
        <v>45</v>
      </c>
      <c r="D63" s="535"/>
      <c r="E63" s="535"/>
      <c r="F63" s="535"/>
      <c r="G63" s="535"/>
      <c r="H63" s="535"/>
      <c r="I63" s="253"/>
      <c r="J63" s="252"/>
    </row>
    <row r="64" spans="1:10" ht="78" customHeight="1" x14ac:dyDescent="0.25">
      <c r="A64" s="290">
        <f t="shared" ref="A64:A89" si="3">+A63+1</f>
        <v>3</v>
      </c>
      <c r="B64" s="291" t="s">
        <v>103</v>
      </c>
      <c r="C64" s="248" t="s">
        <v>45</v>
      </c>
      <c r="D64" s="535"/>
      <c r="E64" s="535"/>
      <c r="F64" s="535"/>
      <c r="G64" s="535"/>
      <c r="H64" s="535"/>
      <c r="I64" s="253"/>
      <c r="J64" s="252"/>
    </row>
    <row r="65" spans="1:10" ht="78" customHeight="1" x14ac:dyDescent="0.25">
      <c r="A65" s="290">
        <f t="shared" si="3"/>
        <v>4</v>
      </c>
      <c r="B65" s="291" t="s">
        <v>104</v>
      </c>
      <c r="C65" s="248" t="s">
        <v>45</v>
      </c>
      <c r="D65" s="535"/>
      <c r="E65" s="535"/>
      <c r="F65" s="535"/>
      <c r="G65" s="535"/>
      <c r="H65" s="535"/>
      <c r="I65" s="253"/>
      <c r="J65" s="252"/>
    </row>
    <row r="66" spans="1:10" ht="78" customHeight="1" x14ac:dyDescent="0.25">
      <c r="A66" s="290">
        <f t="shared" si="3"/>
        <v>5</v>
      </c>
      <c r="B66" s="291" t="s">
        <v>105</v>
      </c>
      <c r="C66" s="248" t="s">
        <v>45</v>
      </c>
      <c r="D66" s="535"/>
      <c r="E66" s="535"/>
      <c r="F66" s="535"/>
      <c r="G66" s="535"/>
      <c r="H66" s="535"/>
      <c r="I66" s="253"/>
      <c r="J66" s="252"/>
    </row>
    <row r="67" spans="1:10" ht="78" customHeight="1" x14ac:dyDescent="0.25">
      <c r="A67" s="290">
        <f t="shared" si="3"/>
        <v>6</v>
      </c>
      <c r="B67" s="291" t="s">
        <v>106</v>
      </c>
      <c r="C67" s="248" t="s">
        <v>45</v>
      </c>
      <c r="D67" s="535"/>
      <c r="E67" s="535"/>
      <c r="F67" s="535"/>
      <c r="G67" s="535"/>
      <c r="H67" s="535"/>
      <c r="I67" s="253"/>
      <c r="J67" s="252"/>
    </row>
    <row r="68" spans="1:10" ht="78" customHeight="1" x14ac:dyDescent="0.25">
      <c r="A68" s="290">
        <f t="shared" si="3"/>
        <v>7</v>
      </c>
      <c r="B68" s="291" t="s">
        <v>107</v>
      </c>
      <c r="C68" s="248" t="s">
        <v>45</v>
      </c>
      <c r="D68" s="535"/>
      <c r="E68" s="535"/>
      <c r="F68" s="535"/>
      <c r="G68" s="535"/>
      <c r="H68" s="535"/>
      <c r="I68" s="253"/>
      <c r="J68" s="252"/>
    </row>
    <row r="69" spans="1:10" ht="78" customHeight="1" x14ac:dyDescent="0.25">
      <c r="A69" s="290">
        <f t="shared" si="3"/>
        <v>8</v>
      </c>
      <c r="B69" s="291" t="s">
        <v>108</v>
      </c>
      <c r="C69" s="248" t="s">
        <v>45</v>
      </c>
      <c r="D69" s="535"/>
      <c r="E69" s="535"/>
      <c r="F69" s="535"/>
      <c r="G69" s="535"/>
      <c r="H69" s="535"/>
      <c r="I69" s="253"/>
      <c r="J69" s="252"/>
    </row>
    <row r="70" spans="1:10" ht="78" customHeight="1" x14ac:dyDescent="0.25">
      <c r="A70" s="290">
        <f t="shared" si="3"/>
        <v>9</v>
      </c>
      <c r="B70" s="291" t="s">
        <v>109</v>
      </c>
      <c r="C70" s="248" t="s">
        <v>45</v>
      </c>
      <c r="D70" s="535"/>
      <c r="E70" s="535"/>
      <c r="F70" s="535"/>
      <c r="G70" s="535"/>
      <c r="H70" s="535"/>
      <c r="I70" s="253"/>
      <c r="J70" s="252"/>
    </row>
    <row r="71" spans="1:10" ht="78" customHeight="1" x14ac:dyDescent="0.25">
      <c r="A71" s="290">
        <f t="shared" si="3"/>
        <v>10</v>
      </c>
      <c r="B71" s="291" t="s">
        <v>110</v>
      </c>
      <c r="C71" s="248" t="s">
        <v>45</v>
      </c>
      <c r="D71" s="535"/>
      <c r="E71" s="535"/>
      <c r="F71" s="535"/>
      <c r="G71" s="535"/>
      <c r="H71" s="535"/>
      <c r="I71" s="253"/>
      <c r="J71" s="252"/>
    </row>
    <row r="72" spans="1:10" ht="78" customHeight="1" x14ac:dyDescent="0.25">
      <c r="A72" s="290">
        <f t="shared" si="3"/>
        <v>11</v>
      </c>
      <c r="B72" s="291" t="s">
        <v>111</v>
      </c>
      <c r="C72" s="248" t="s">
        <v>45</v>
      </c>
      <c r="D72" s="535"/>
      <c r="E72" s="535"/>
      <c r="F72" s="535"/>
      <c r="G72" s="535"/>
      <c r="H72" s="535"/>
      <c r="I72" s="253"/>
      <c r="J72" s="252"/>
    </row>
    <row r="73" spans="1:10" ht="78" customHeight="1" x14ac:dyDescent="0.25">
      <c r="A73" s="290">
        <f t="shared" si="3"/>
        <v>12</v>
      </c>
      <c r="B73" s="291" t="s">
        <v>112</v>
      </c>
      <c r="C73" s="248" t="s">
        <v>45</v>
      </c>
      <c r="D73" s="535"/>
      <c r="E73" s="535"/>
      <c r="F73" s="535"/>
      <c r="G73" s="535"/>
      <c r="H73" s="535"/>
      <c r="I73" s="253"/>
      <c r="J73" s="252"/>
    </row>
    <row r="74" spans="1:10" ht="78" customHeight="1" x14ac:dyDescent="0.25">
      <c r="A74" s="290">
        <f t="shared" si="3"/>
        <v>13</v>
      </c>
      <c r="B74" s="291" t="s">
        <v>113</v>
      </c>
      <c r="C74" s="248" t="s">
        <v>45</v>
      </c>
      <c r="D74" s="535"/>
      <c r="E74" s="535"/>
      <c r="F74" s="535"/>
      <c r="G74" s="535"/>
      <c r="H74" s="535"/>
      <c r="I74" s="253"/>
      <c r="J74" s="252"/>
    </row>
    <row r="75" spans="1:10" ht="78" customHeight="1" x14ac:dyDescent="0.25">
      <c r="A75" s="290">
        <f t="shared" si="3"/>
        <v>14</v>
      </c>
      <c r="B75" s="291" t="s">
        <v>114</v>
      </c>
      <c r="C75" s="248" t="s">
        <v>45</v>
      </c>
      <c r="D75" s="535"/>
      <c r="E75" s="535"/>
      <c r="F75" s="535"/>
      <c r="G75" s="535"/>
      <c r="H75" s="535"/>
      <c r="I75" s="253"/>
      <c r="J75" s="252"/>
    </row>
    <row r="76" spans="1:10" ht="78" customHeight="1" x14ac:dyDescent="0.25">
      <c r="A76" s="290">
        <f t="shared" si="3"/>
        <v>15</v>
      </c>
      <c r="B76" s="291" t="s">
        <v>115</v>
      </c>
      <c r="C76" s="248" t="s">
        <v>45</v>
      </c>
      <c r="D76" s="535"/>
      <c r="E76" s="535"/>
      <c r="F76" s="535"/>
      <c r="G76" s="535"/>
      <c r="H76" s="535"/>
      <c r="I76" s="253"/>
      <c r="J76" s="252"/>
    </row>
    <row r="77" spans="1:10" ht="78" customHeight="1" x14ac:dyDescent="0.25">
      <c r="A77" s="290">
        <f t="shared" si="3"/>
        <v>16</v>
      </c>
      <c r="B77" s="291" t="s">
        <v>116</v>
      </c>
      <c r="C77" s="248" t="s">
        <v>45</v>
      </c>
      <c r="D77" s="535"/>
      <c r="E77" s="535"/>
      <c r="F77" s="535"/>
      <c r="G77" s="535"/>
      <c r="H77" s="535"/>
      <c r="I77" s="253"/>
      <c r="J77" s="252"/>
    </row>
    <row r="78" spans="1:10" ht="78" customHeight="1" x14ac:dyDescent="0.25">
      <c r="A78" s="290">
        <f t="shared" si="3"/>
        <v>17</v>
      </c>
      <c r="B78" s="291" t="s">
        <v>117</v>
      </c>
      <c r="C78" s="248" t="s">
        <v>45</v>
      </c>
      <c r="D78" s="535"/>
      <c r="E78" s="535"/>
      <c r="F78" s="535"/>
      <c r="G78" s="535"/>
      <c r="H78" s="535"/>
      <c r="I78" s="253"/>
      <c r="J78" s="252"/>
    </row>
    <row r="79" spans="1:10" ht="78" customHeight="1" x14ac:dyDescent="0.25">
      <c r="A79" s="290">
        <f t="shared" si="3"/>
        <v>18</v>
      </c>
      <c r="B79" s="291" t="s">
        <v>118</v>
      </c>
      <c r="C79" s="248" t="s">
        <v>45</v>
      </c>
      <c r="D79" s="535"/>
      <c r="E79" s="535"/>
      <c r="F79" s="535"/>
      <c r="G79" s="535"/>
      <c r="H79" s="535"/>
      <c r="I79" s="253"/>
      <c r="J79" s="252"/>
    </row>
    <row r="80" spans="1:10" ht="78" customHeight="1" x14ac:dyDescent="0.25">
      <c r="A80" s="290">
        <f t="shared" si="3"/>
        <v>19</v>
      </c>
      <c r="B80" s="291" t="s">
        <v>119</v>
      </c>
      <c r="C80" s="248" t="s">
        <v>45</v>
      </c>
      <c r="D80" s="535"/>
      <c r="E80" s="535"/>
      <c r="F80" s="535"/>
      <c r="G80" s="535"/>
      <c r="H80" s="535"/>
      <c r="I80" s="253"/>
      <c r="J80" s="252"/>
    </row>
    <row r="81" spans="1:10" ht="78" customHeight="1" x14ac:dyDescent="0.25">
      <c r="A81" s="290">
        <f t="shared" si="3"/>
        <v>20</v>
      </c>
      <c r="B81" s="291" t="s">
        <v>120</v>
      </c>
      <c r="C81" s="248" t="s">
        <v>45</v>
      </c>
      <c r="D81" s="535"/>
      <c r="E81" s="535"/>
      <c r="F81" s="535"/>
      <c r="G81" s="535"/>
      <c r="H81" s="535"/>
      <c r="I81" s="253"/>
      <c r="J81" s="252"/>
    </row>
    <row r="82" spans="1:10" ht="78" customHeight="1" x14ac:dyDescent="0.25">
      <c r="A82" s="290">
        <f t="shared" si="3"/>
        <v>21</v>
      </c>
      <c r="B82" s="291" t="s">
        <v>121</v>
      </c>
      <c r="C82" s="248" t="s">
        <v>45</v>
      </c>
      <c r="D82" s="535"/>
      <c r="E82" s="535"/>
      <c r="F82" s="535"/>
      <c r="G82" s="535"/>
      <c r="H82" s="535"/>
      <c r="I82" s="253"/>
      <c r="J82" s="252"/>
    </row>
    <row r="83" spans="1:10" ht="78" customHeight="1" x14ac:dyDescent="0.25">
      <c r="A83" s="290">
        <f t="shared" si="3"/>
        <v>22</v>
      </c>
      <c r="B83" s="291" t="s">
        <v>122</v>
      </c>
      <c r="C83" s="248" t="s">
        <v>45</v>
      </c>
      <c r="D83" s="535"/>
      <c r="E83" s="535"/>
      <c r="F83" s="535"/>
      <c r="G83" s="535"/>
      <c r="H83" s="535"/>
      <c r="I83" s="253"/>
      <c r="J83" s="252"/>
    </row>
    <row r="84" spans="1:10" ht="78" customHeight="1" x14ac:dyDescent="0.25">
      <c r="A84" s="290">
        <f t="shared" si="3"/>
        <v>23</v>
      </c>
      <c r="B84" s="291" t="s">
        <v>123</v>
      </c>
      <c r="C84" s="248" t="s">
        <v>45</v>
      </c>
      <c r="D84" s="535"/>
      <c r="E84" s="535"/>
      <c r="F84" s="535"/>
      <c r="G84" s="535"/>
      <c r="H84" s="535"/>
      <c r="I84" s="253"/>
      <c r="J84" s="252"/>
    </row>
    <row r="85" spans="1:10" ht="78" customHeight="1" x14ac:dyDescent="0.25">
      <c r="A85" s="290">
        <f t="shared" si="3"/>
        <v>24</v>
      </c>
      <c r="B85" s="291" t="s">
        <v>124</v>
      </c>
      <c r="C85" s="248" t="s">
        <v>45</v>
      </c>
      <c r="D85" s="535"/>
      <c r="E85" s="535"/>
      <c r="F85" s="535"/>
      <c r="G85" s="535"/>
      <c r="H85" s="535"/>
      <c r="I85" s="253"/>
      <c r="J85" s="252"/>
    </row>
    <row r="86" spans="1:10" ht="78" customHeight="1" x14ac:dyDescent="0.25">
      <c r="A86" s="290">
        <f t="shared" si="3"/>
        <v>25</v>
      </c>
      <c r="B86" s="291" t="s">
        <v>125</v>
      </c>
      <c r="C86" s="248" t="s">
        <v>45</v>
      </c>
      <c r="D86" s="535"/>
      <c r="E86" s="535"/>
      <c r="F86" s="535"/>
      <c r="G86" s="535"/>
      <c r="H86" s="535"/>
      <c r="I86" s="253"/>
      <c r="J86" s="252"/>
    </row>
    <row r="87" spans="1:10" ht="78" customHeight="1" x14ac:dyDescent="0.25">
      <c r="A87" s="290">
        <f t="shared" si="3"/>
        <v>26</v>
      </c>
      <c r="B87" s="291" t="s">
        <v>126</v>
      </c>
      <c r="C87" s="248" t="s">
        <v>45</v>
      </c>
      <c r="D87" s="535"/>
      <c r="E87" s="535"/>
      <c r="F87" s="535"/>
      <c r="G87" s="535"/>
      <c r="H87" s="535"/>
      <c r="I87" s="253"/>
      <c r="J87" s="252"/>
    </row>
    <row r="88" spans="1:10" ht="78" customHeight="1" x14ac:dyDescent="0.25">
      <c r="A88" s="290">
        <f t="shared" si="3"/>
        <v>27</v>
      </c>
      <c r="B88" s="291" t="s">
        <v>127</v>
      </c>
      <c r="C88" s="248" t="s">
        <v>45</v>
      </c>
      <c r="D88" s="535"/>
      <c r="E88" s="535"/>
      <c r="F88" s="535"/>
      <c r="G88" s="535"/>
      <c r="H88" s="535"/>
      <c r="I88" s="253"/>
      <c r="J88" s="252"/>
    </row>
    <row r="89" spans="1:10" ht="78" customHeight="1" x14ac:dyDescent="0.25">
      <c r="A89" s="290">
        <f t="shared" si="3"/>
        <v>28</v>
      </c>
      <c r="B89" s="291" t="s">
        <v>128</v>
      </c>
      <c r="C89" s="248" t="s">
        <v>45</v>
      </c>
      <c r="D89" s="535"/>
      <c r="E89" s="535"/>
      <c r="F89" s="535"/>
      <c r="G89" s="535"/>
      <c r="H89" s="535"/>
      <c r="I89" s="253"/>
      <c r="J89" s="252"/>
    </row>
    <row r="90" spans="1:10" ht="78" customHeight="1" x14ac:dyDescent="0.25">
      <c r="A90" s="283" t="s">
        <v>129</v>
      </c>
      <c r="B90" s="284" t="s">
        <v>130</v>
      </c>
      <c r="C90" s="284"/>
      <c r="D90" s="535"/>
      <c r="E90" s="535"/>
      <c r="F90" s="535"/>
      <c r="G90" s="535"/>
      <c r="H90" s="535"/>
      <c r="I90" s="253"/>
      <c r="J90" s="287"/>
    </row>
    <row r="91" spans="1:10" ht="78" customHeight="1" x14ac:dyDescent="0.25">
      <c r="A91" s="290">
        <v>1</v>
      </c>
      <c r="B91" s="291" t="s">
        <v>131</v>
      </c>
      <c r="C91" s="248" t="s">
        <v>45</v>
      </c>
      <c r="D91" s="535"/>
      <c r="E91" s="535"/>
      <c r="F91" s="535"/>
      <c r="G91" s="535"/>
      <c r="H91" s="535"/>
      <c r="I91" s="253"/>
      <c r="J91" s="252"/>
    </row>
    <row r="92" spans="1:10" ht="78" customHeight="1" x14ac:dyDescent="0.25">
      <c r="A92" s="290">
        <f>+A91+1</f>
        <v>2</v>
      </c>
      <c r="B92" s="291" t="s">
        <v>132</v>
      </c>
      <c r="C92" s="248" t="s">
        <v>45</v>
      </c>
      <c r="D92" s="535"/>
      <c r="E92" s="535"/>
      <c r="F92" s="535"/>
      <c r="G92" s="535"/>
      <c r="H92" s="535"/>
      <c r="I92" s="253"/>
      <c r="J92" s="252"/>
    </row>
    <row r="93" spans="1:10" ht="78" customHeight="1" x14ac:dyDescent="0.25">
      <c r="A93" s="290">
        <f t="shared" ref="A93:A98" si="4">+A92+1</f>
        <v>3</v>
      </c>
      <c r="B93" s="291" t="s">
        <v>133</v>
      </c>
      <c r="C93" s="248" t="s">
        <v>45</v>
      </c>
      <c r="D93" s="535"/>
      <c r="E93" s="535"/>
      <c r="F93" s="535"/>
      <c r="G93" s="535"/>
      <c r="H93" s="535"/>
      <c r="I93" s="253"/>
      <c r="J93" s="252"/>
    </row>
    <row r="94" spans="1:10" ht="78" customHeight="1" x14ac:dyDescent="0.25">
      <c r="A94" s="290">
        <f t="shared" si="4"/>
        <v>4</v>
      </c>
      <c r="B94" s="291" t="s">
        <v>134</v>
      </c>
      <c r="C94" s="248" t="s">
        <v>45</v>
      </c>
      <c r="D94" s="535"/>
      <c r="E94" s="535"/>
      <c r="F94" s="535"/>
      <c r="G94" s="535"/>
      <c r="H94" s="535"/>
      <c r="I94" s="253"/>
      <c r="J94" s="252"/>
    </row>
    <row r="95" spans="1:10" ht="78" customHeight="1" x14ac:dyDescent="0.25">
      <c r="A95" s="290">
        <f t="shared" si="4"/>
        <v>5</v>
      </c>
      <c r="B95" s="291" t="s">
        <v>135</v>
      </c>
      <c r="C95" s="248" t="s">
        <v>45</v>
      </c>
      <c r="D95" s="535"/>
      <c r="E95" s="535"/>
      <c r="F95" s="535"/>
      <c r="G95" s="535"/>
      <c r="H95" s="535"/>
      <c r="I95" s="253"/>
      <c r="J95" s="252"/>
    </row>
    <row r="96" spans="1:10" ht="78" customHeight="1" x14ac:dyDescent="0.25">
      <c r="A96" s="290">
        <f t="shared" si="4"/>
        <v>6</v>
      </c>
      <c r="B96" s="291" t="s">
        <v>136</v>
      </c>
      <c r="C96" s="248" t="s">
        <v>45</v>
      </c>
      <c r="D96" s="535"/>
      <c r="E96" s="535"/>
      <c r="F96" s="535"/>
      <c r="G96" s="535"/>
      <c r="H96" s="535"/>
      <c r="I96" s="253"/>
      <c r="J96" s="252"/>
    </row>
    <row r="97" spans="1:10" ht="78" customHeight="1" x14ac:dyDescent="0.25">
      <c r="A97" s="290">
        <f t="shared" si="4"/>
        <v>7</v>
      </c>
      <c r="B97" s="291" t="s">
        <v>137</v>
      </c>
      <c r="C97" s="248" t="s">
        <v>45</v>
      </c>
      <c r="D97" s="535"/>
      <c r="E97" s="535"/>
      <c r="F97" s="535"/>
      <c r="G97" s="535"/>
      <c r="H97" s="535"/>
      <c r="I97" s="253"/>
      <c r="J97" s="252"/>
    </row>
    <row r="98" spans="1:10" ht="78" customHeight="1" x14ac:dyDescent="0.25">
      <c r="A98" s="290">
        <f t="shared" si="4"/>
        <v>8</v>
      </c>
      <c r="B98" s="291" t="s">
        <v>138</v>
      </c>
      <c r="C98" s="248" t="s">
        <v>45</v>
      </c>
      <c r="D98" s="535"/>
      <c r="E98" s="535"/>
      <c r="F98" s="535"/>
      <c r="G98" s="535"/>
      <c r="H98" s="535"/>
      <c r="I98" s="253"/>
      <c r="J98" s="252"/>
    </row>
    <row r="99" spans="1:10" ht="78" customHeight="1" x14ac:dyDescent="0.25">
      <c r="A99" s="283" t="s">
        <v>139</v>
      </c>
      <c r="B99" s="284" t="s">
        <v>140</v>
      </c>
      <c r="C99" s="284"/>
      <c r="D99" s="535"/>
      <c r="E99" s="535"/>
      <c r="F99" s="535"/>
      <c r="G99" s="535"/>
      <c r="H99" s="535"/>
      <c r="I99" s="253"/>
      <c r="J99" s="287"/>
    </row>
    <row r="100" spans="1:10" ht="78" customHeight="1" x14ac:dyDescent="0.25">
      <c r="A100" s="290">
        <v>1</v>
      </c>
      <c r="B100" s="291" t="s">
        <v>141</v>
      </c>
      <c r="C100" s="248" t="s">
        <v>45</v>
      </c>
      <c r="D100" s="535"/>
      <c r="E100" s="535"/>
      <c r="F100" s="535"/>
      <c r="G100" s="535"/>
      <c r="H100" s="535"/>
      <c r="I100" s="253"/>
      <c r="J100" s="252"/>
    </row>
    <row r="101" spans="1:10" ht="78" customHeight="1" x14ac:dyDescent="0.25">
      <c r="A101" s="290">
        <f t="shared" ref="A101:A106" si="5">+A100+1</f>
        <v>2</v>
      </c>
      <c r="B101" s="291" t="s">
        <v>142</v>
      </c>
      <c r="C101" s="248" t="s">
        <v>45</v>
      </c>
      <c r="D101" s="535"/>
      <c r="E101" s="535"/>
      <c r="F101" s="535"/>
      <c r="G101" s="535"/>
      <c r="H101" s="535"/>
      <c r="I101" s="253"/>
      <c r="J101" s="252"/>
    </row>
    <row r="102" spans="1:10" ht="78" customHeight="1" x14ac:dyDescent="0.25">
      <c r="A102" s="290">
        <f t="shared" si="5"/>
        <v>3</v>
      </c>
      <c r="B102" s="291" t="s">
        <v>143</v>
      </c>
      <c r="C102" s="248" t="s">
        <v>45</v>
      </c>
      <c r="D102" s="535"/>
      <c r="E102" s="535"/>
      <c r="F102" s="535"/>
      <c r="G102" s="535"/>
      <c r="H102" s="535"/>
      <c r="I102" s="253"/>
      <c r="J102" s="252"/>
    </row>
    <row r="103" spans="1:10" ht="78" customHeight="1" x14ac:dyDescent="0.25">
      <c r="A103" s="290">
        <f t="shared" si="5"/>
        <v>4</v>
      </c>
      <c r="B103" s="291" t="s">
        <v>144</v>
      </c>
      <c r="C103" s="248" t="s">
        <v>45</v>
      </c>
      <c r="D103" s="535"/>
      <c r="E103" s="535"/>
      <c r="F103" s="535"/>
      <c r="G103" s="535"/>
      <c r="H103" s="535"/>
      <c r="I103" s="253"/>
      <c r="J103" s="252"/>
    </row>
    <row r="104" spans="1:10" ht="78" customHeight="1" x14ac:dyDescent="0.25">
      <c r="A104" s="290">
        <f t="shared" si="5"/>
        <v>5</v>
      </c>
      <c r="B104" s="291" t="s">
        <v>145</v>
      </c>
      <c r="C104" s="248" t="s">
        <v>45</v>
      </c>
      <c r="D104" s="535"/>
      <c r="E104" s="535"/>
      <c r="F104" s="535"/>
      <c r="G104" s="535"/>
      <c r="H104" s="535"/>
      <c r="I104" s="253"/>
      <c r="J104" s="252"/>
    </row>
    <row r="105" spans="1:10" ht="78" customHeight="1" x14ac:dyDescent="0.25">
      <c r="A105" s="290">
        <f t="shared" si="5"/>
        <v>6</v>
      </c>
      <c r="B105" s="291" t="s">
        <v>146</v>
      </c>
      <c r="C105" s="248" t="s">
        <v>45</v>
      </c>
      <c r="D105" s="535"/>
      <c r="E105" s="535"/>
      <c r="F105" s="535"/>
      <c r="G105" s="535"/>
      <c r="H105" s="535"/>
      <c r="I105" s="253"/>
      <c r="J105" s="252"/>
    </row>
    <row r="106" spans="1:10" ht="78" customHeight="1" x14ac:dyDescent="0.25">
      <c r="A106" s="290">
        <f t="shared" si="5"/>
        <v>7</v>
      </c>
      <c r="B106" s="291" t="s">
        <v>147</v>
      </c>
      <c r="C106" s="248" t="s">
        <v>45</v>
      </c>
      <c r="D106" s="535"/>
      <c r="E106" s="535"/>
      <c r="F106" s="535"/>
      <c r="G106" s="535"/>
      <c r="H106" s="535"/>
      <c r="I106" s="253"/>
      <c r="J106" s="252"/>
    </row>
    <row r="107" spans="1:10" ht="78" customHeight="1" x14ac:dyDescent="0.25">
      <c r="A107" s="283" t="s">
        <v>148</v>
      </c>
      <c r="B107" s="284" t="s">
        <v>149</v>
      </c>
      <c r="C107" s="284"/>
      <c r="D107" s="535"/>
      <c r="E107" s="535"/>
      <c r="F107" s="535"/>
      <c r="G107" s="535"/>
      <c r="H107" s="535"/>
      <c r="I107" s="253"/>
      <c r="J107" s="287"/>
    </row>
    <row r="108" spans="1:10" ht="78" customHeight="1" x14ac:dyDescent="0.25">
      <c r="A108" s="292">
        <v>1</v>
      </c>
      <c r="B108" s="291" t="s">
        <v>150</v>
      </c>
      <c r="C108" s="248" t="s">
        <v>45</v>
      </c>
      <c r="D108" s="535" t="s">
        <v>219</v>
      </c>
      <c r="E108" s="535"/>
      <c r="F108" s="535"/>
      <c r="G108" s="535"/>
      <c r="H108" s="535"/>
      <c r="I108" s="253">
        <v>36</v>
      </c>
      <c r="J108" s="252"/>
    </row>
    <row r="109" spans="1:10" ht="78" customHeight="1" x14ac:dyDescent="0.25">
      <c r="A109" s="290">
        <f>+A108+1</f>
        <v>2</v>
      </c>
      <c r="B109" s="291" t="s">
        <v>151</v>
      </c>
      <c r="C109" s="248" t="s">
        <v>45</v>
      </c>
      <c r="D109" s="535"/>
      <c r="E109" s="535"/>
      <c r="F109" s="535"/>
      <c r="G109" s="535"/>
      <c r="H109" s="535"/>
      <c r="I109" s="253"/>
      <c r="J109" s="252"/>
    </row>
    <row r="110" spans="1:10" ht="78" customHeight="1" x14ac:dyDescent="0.25">
      <c r="A110" s="290">
        <f>+A109+1</f>
        <v>3</v>
      </c>
      <c r="B110" s="291" t="s">
        <v>152</v>
      </c>
      <c r="C110" s="248" t="s">
        <v>45</v>
      </c>
      <c r="D110" s="535"/>
      <c r="E110" s="535"/>
      <c r="F110" s="535"/>
      <c r="G110" s="535"/>
      <c r="H110" s="535"/>
      <c r="I110" s="253"/>
      <c r="J110" s="252"/>
    </row>
    <row r="111" spans="1:10" ht="78" customHeight="1" x14ac:dyDescent="0.25">
      <c r="A111" s="290">
        <f>+A110+1</f>
        <v>4</v>
      </c>
      <c r="B111" s="291" t="s">
        <v>153</v>
      </c>
      <c r="C111" s="248" t="s">
        <v>45</v>
      </c>
      <c r="D111" s="535"/>
      <c r="E111" s="535"/>
      <c r="F111" s="535"/>
      <c r="G111" s="535"/>
      <c r="H111" s="535"/>
      <c r="I111" s="253"/>
      <c r="J111" s="252"/>
    </row>
    <row r="112" spans="1:10" ht="78" customHeight="1" x14ac:dyDescent="0.25">
      <c r="A112" s="290">
        <f>+A111+1</f>
        <v>5</v>
      </c>
      <c r="B112" s="291" t="s">
        <v>154</v>
      </c>
      <c r="C112" s="248" t="s">
        <v>45</v>
      </c>
      <c r="D112" s="535"/>
      <c r="E112" s="535"/>
      <c r="F112" s="535"/>
      <c r="G112" s="535"/>
      <c r="H112" s="535"/>
      <c r="I112" s="253"/>
      <c r="J112" s="252"/>
    </row>
    <row r="113" spans="1:10" x14ac:dyDescent="0.25">
      <c r="A113" s="293"/>
      <c r="B113" s="294"/>
      <c r="C113" s="294"/>
      <c r="D113" s="293"/>
      <c r="E113" s="293"/>
      <c r="F113" s="293"/>
      <c r="G113" s="293"/>
      <c r="H113" s="293"/>
      <c r="I113" s="295"/>
      <c r="J113" s="294"/>
    </row>
    <row r="114" spans="1:10" x14ac:dyDescent="0.25">
      <c r="A114" s="293"/>
      <c r="B114" s="294"/>
      <c r="C114" s="294"/>
      <c r="D114" s="293"/>
      <c r="E114" s="293"/>
      <c r="F114" s="293"/>
      <c r="G114" s="293"/>
      <c r="H114" s="293"/>
      <c r="I114" s="295"/>
      <c r="J114" s="294"/>
    </row>
    <row r="115" spans="1:10" x14ac:dyDescent="0.25">
      <c r="A115" s="293"/>
      <c r="B115" s="294"/>
      <c r="C115" s="294"/>
      <c r="D115" s="293"/>
      <c r="E115" s="293"/>
      <c r="F115" s="293"/>
      <c r="G115" s="293"/>
      <c r="H115" s="293"/>
      <c r="I115" s="295"/>
      <c r="J115" s="294"/>
    </row>
    <row r="116" spans="1:10" x14ac:dyDescent="0.25">
      <c r="A116" s="536" t="s">
        <v>176</v>
      </c>
      <c r="B116" s="536"/>
      <c r="C116" s="536"/>
      <c r="D116" s="536"/>
      <c r="E116" s="536"/>
      <c r="F116" s="536"/>
      <c r="G116" s="536"/>
      <c r="H116" s="536"/>
      <c r="I116" s="536"/>
      <c r="J116" s="536"/>
    </row>
    <row r="117" spans="1:10" x14ac:dyDescent="0.25">
      <c r="D117" s="296"/>
      <c r="E117" s="296"/>
      <c r="F117" s="296"/>
      <c r="G117" s="296"/>
      <c r="H117" s="296"/>
      <c r="I117" s="297"/>
    </row>
    <row r="118" spans="1:10" x14ac:dyDescent="0.25">
      <c r="D118" s="296"/>
      <c r="E118" s="296"/>
      <c r="F118" s="296"/>
      <c r="G118" s="296"/>
      <c r="H118" s="296"/>
      <c r="I118" s="297"/>
    </row>
    <row r="119" spans="1:10" x14ac:dyDescent="0.25">
      <c r="B119" s="298"/>
    </row>
    <row r="120" spans="1:10" ht="15.75" x14ac:dyDescent="0.25">
      <c r="B120" s="299" t="s">
        <v>177</v>
      </c>
    </row>
  </sheetData>
  <mergeCells count="115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5:H15"/>
    <mergeCell ref="D16:H16"/>
    <mergeCell ref="D17:H17"/>
    <mergeCell ref="D18:H18"/>
    <mergeCell ref="D19:H19"/>
    <mergeCell ref="D20:H20"/>
    <mergeCell ref="J6:J7"/>
    <mergeCell ref="D10:H10"/>
    <mergeCell ref="D11:H11"/>
    <mergeCell ref="D12:H12"/>
    <mergeCell ref="D13:H13"/>
    <mergeCell ref="D14:H14"/>
    <mergeCell ref="D27:H27"/>
    <mergeCell ref="D28:H28"/>
    <mergeCell ref="D29:H29"/>
    <mergeCell ref="D30:H30"/>
    <mergeCell ref="D31:H31"/>
    <mergeCell ref="D32:H32"/>
    <mergeCell ref="D21:H21"/>
    <mergeCell ref="D22:H22"/>
    <mergeCell ref="D23:H23"/>
    <mergeCell ref="D24:H24"/>
    <mergeCell ref="D25:H25"/>
    <mergeCell ref="D26:H26"/>
    <mergeCell ref="D39:H39"/>
    <mergeCell ref="D40:H40"/>
    <mergeCell ref="D41:H41"/>
    <mergeCell ref="D42:H42"/>
    <mergeCell ref="D43:H43"/>
    <mergeCell ref="D44:H44"/>
    <mergeCell ref="D33:H33"/>
    <mergeCell ref="D34:H34"/>
    <mergeCell ref="D35:H35"/>
    <mergeCell ref="D36:H36"/>
    <mergeCell ref="D37:H37"/>
    <mergeCell ref="D38:H38"/>
    <mergeCell ref="D51:H51"/>
    <mergeCell ref="D52:H52"/>
    <mergeCell ref="D53:H53"/>
    <mergeCell ref="D54:H54"/>
    <mergeCell ref="D55:H55"/>
    <mergeCell ref="D56:H56"/>
    <mergeCell ref="D45:H45"/>
    <mergeCell ref="D46:H46"/>
    <mergeCell ref="D47:H47"/>
    <mergeCell ref="D48:H48"/>
    <mergeCell ref="D49:H49"/>
    <mergeCell ref="D50:H50"/>
    <mergeCell ref="D63:H63"/>
    <mergeCell ref="D64:H64"/>
    <mergeCell ref="D65:H65"/>
    <mergeCell ref="D66:H66"/>
    <mergeCell ref="D67:H67"/>
    <mergeCell ref="D68:H68"/>
    <mergeCell ref="D57:H57"/>
    <mergeCell ref="D58:H58"/>
    <mergeCell ref="D59:H59"/>
    <mergeCell ref="D60:H60"/>
    <mergeCell ref="D61:H61"/>
    <mergeCell ref="D62:H62"/>
    <mergeCell ref="D75:H75"/>
    <mergeCell ref="D76:H76"/>
    <mergeCell ref="D77:H77"/>
    <mergeCell ref="D78:H78"/>
    <mergeCell ref="D79:H79"/>
    <mergeCell ref="D80:H80"/>
    <mergeCell ref="D69:H69"/>
    <mergeCell ref="D70:H70"/>
    <mergeCell ref="D71:H71"/>
    <mergeCell ref="D72:H72"/>
    <mergeCell ref="D73:H73"/>
    <mergeCell ref="D74:H74"/>
    <mergeCell ref="D87:H87"/>
    <mergeCell ref="D88:H88"/>
    <mergeCell ref="D89:H89"/>
    <mergeCell ref="D90:H90"/>
    <mergeCell ref="D91:H91"/>
    <mergeCell ref="D92:H92"/>
    <mergeCell ref="D81:H81"/>
    <mergeCell ref="D82:H82"/>
    <mergeCell ref="D83:H83"/>
    <mergeCell ref="D84:H84"/>
    <mergeCell ref="D85:H85"/>
    <mergeCell ref="D86:H86"/>
    <mergeCell ref="D99:H99"/>
    <mergeCell ref="D100:H100"/>
    <mergeCell ref="D101:H101"/>
    <mergeCell ref="D102:H102"/>
    <mergeCell ref="D103:H103"/>
    <mergeCell ref="D104:H104"/>
    <mergeCell ref="D93:H93"/>
    <mergeCell ref="D94:H94"/>
    <mergeCell ref="D95:H95"/>
    <mergeCell ref="D96:H96"/>
    <mergeCell ref="D97:H97"/>
    <mergeCell ref="D98:H98"/>
    <mergeCell ref="D111:H111"/>
    <mergeCell ref="D112:H112"/>
    <mergeCell ref="A116:J116"/>
    <mergeCell ref="D105:H105"/>
    <mergeCell ref="D106:H106"/>
    <mergeCell ref="D107:H107"/>
    <mergeCell ref="D108:H108"/>
    <mergeCell ref="D109:H109"/>
    <mergeCell ref="D110:H110"/>
  </mergeCells>
  <conditionalFormatting sqref="C46:C51 H1:I3 I6 H113:I120 D10:D112">
    <cfRule type="cellIs" dxfId="28" priority="9" operator="lessThan">
      <formula>0</formula>
    </cfRule>
  </conditionalFormatting>
  <conditionalFormatting sqref="C10:C17">
    <cfRule type="cellIs" dxfId="27" priority="8" operator="lessThan">
      <formula>0</formula>
    </cfRule>
  </conditionalFormatting>
  <conditionalFormatting sqref="C19:C45">
    <cfRule type="cellIs" dxfId="26" priority="7" operator="lessThan">
      <formula>0</formula>
    </cfRule>
  </conditionalFormatting>
  <conditionalFormatting sqref="C53:C60">
    <cfRule type="cellIs" dxfId="25" priority="6" operator="lessThan">
      <formula>0</formula>
    </cfRule>
  </conditionalFormatting>
  <conditionalFormatting sqref="C62:C89">
    <cfRule type="cellIs" dxfId="24" priority="5" operator="lessThan">
      <formula>0</formula>
    </cfRule>
  </conditionalFormatting>
  <conditionalFormatting sqref="C91:C98">
    <cfRule type="cellIs" dxfId="23" priority="4" operator="lessThan">
      <formula>0</formula>
    </cfRule>
  </conditionalFormatting>
  <conditionalFormatting sqref="C100:C106">
    <cfRule type="cellIs" dxfId="22" priority="2" operator="lessThan">
      <formula>0</formula>
    </cfRule>
  </conditionalFormatting>
  <conditionalFormatting sqref="C108:C112">
    <cfRule type="cellIs" dxfId="21" priority="3" operator="lessThan">
      <formula>0</formula>
    </cfRule>
  </conditionalFormatting>
  <conditionalFormatting sqref="H9:I9 I8">
    <cfRule type="cellIs" dxfId="20" priority="10" operator="lessThan">
      <formula>0</formula>
    </cfRule>
  </conditionalFormatting>
  <conditionalFormatting sqref="I10:I112">
    <cfRule type="cellIs" dxfId="19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1"/>
  <sheetViews>
    <sheetView topLeftCell="A85" workbookViewId="0">
      <selection activeCell="B2" sqref="B2:H121"/>
    </sheetView>
  </sheetViews>
  <sheetFormatPr defaultRowHeight="15" x14ac:dyDescent="0.25"/>
  <cols>
    <col min="4" max="4" width="21.7109375" customWidth="1"/>
    <col min="5" max="5" width="17.42578125" customWidth="1"/>
    <col min="6" max="6" width="67" customWidth="1"/>
    <col min="7" max="7" width="24.42578125" customWidth="1"/>
    <col min="8" max="8" width="32.140625" customWidth="1"/>
  </cols>
  <sheetData>
    <row r="1" spans="2:8" x14ac:dyDescent="0.25">
      <c r="F1" s="304" t="s">
        <v>325</v>
      </c>
    </row>
    <row r="2" spans="2:8" x14ac:dyDescent="0.25">
      <c r="B2" s="542"/>
      <c r="C2" s="543"/>
      <c r="D2" s="302"/>
      <c r="E2" s="302"/>
      <c r="F2" s="302"/>
      <c r="G2" s="302"/>
      <c r="H2" s="302"/>
    </row>
    <row r="3" spans="2:8" ht="15.75" x14ac:dyDescent="0.25">
      <c r="B3" s="544" t="s">
        <v>221</v>
      </c>
      <c r="C3" s="544"/>
      <c r="D3" s="303" t="s">
        <v>222</v>
      </c>
      <c r="E3" s="300" t="s">
        <v>223</v>
      </c>
      <c r="F3" s="300" t="s">
        <v>224</v>
      </c>
      <c r="G3" s="300" t="s">
        <v>314</v>
      </c>
      <c r="H3" s="300" t="s">
        <v>17</v>
      </c>
    </row>
    <row r="4" spans="2:8" ht="30" x14ac:dyDescent="0.25">
      <c r="B4" s="541" t="s">
        <v>225</v>
      </c>
      <c r="C4" s="541"/>
      <c r="D4" s="301" t="s">
        <v>226</v>
      </c>
      <c r="E4" s="301">
        <f>10+10+25</f>
        <v>45</v>
      </c>
      <c r="F4" s="306" t="s">
        <v>313</v>
      </c>
      <c r="G4" s="302">
        <v>35</v>
      </c>
      <c r="H4" s="302" t="s">
        <v>227</v>
      </c>
    </row>
    <row r="5" spans="2:8" x14ac:dyDescent="0.25">
      <c r="B5" s="541"/>
      <c r="C5" s="541"/>
      <c r="D5" s="301" t="s">
        <v>228</v>
      </c>
      <c r="E5" s="302"/>
      <c r="F5" s="302"/>
      <c r="G5" s="302"/>
      <c r="H5" s="302"/>
    </row>
    <row r="6" spans="2:8" x14ac:dyDescent="0.25">
      <c r="B6" s="541"/>
      <c r="C6" s="541"/>
      <c r="D6" s="301" t="s">
        <v>229</v>
      </c>
      <c r="E6" s="301">
        <v>10</v>
      </c>
      <c r="F6" s="302" t="s">
        <v>315</v>
      </c>
      <c r="G6" s="302">
        <v>6</v>
      </c>
      <c r="H6" s="302">
        <v>12369</v>
      </c>
    </row>
    <row r="7" spans="2:8" x14ac:dyDescent="0.25">
      <c r="B7" s="541"/>
      <c r="C7" s="541"/>
      <c r="D7" s="301" t="s">
        <v>230</v>
      </c>
      <c r="E7" s="302"/>
      <c r="F7" s="302"/>
      <c r="G7" s="302"/>
      <c r="H7" s="302"/>
    </row>
    <row r="8" spans="2:8" x14ac:dyDescent="0.25">
      <c r="B8" s="541"/>
      <c r="C8" s="541"/>
      <c r="D8" s="301" t="s">
        <v>231</v>
      </c>
      <c r="E8" s="302">
        <v>2</v>
      </c>
      <c r="F8" s="302" t="s">
        <v>316</v>
      </c>
      <c r="G8" s="302">
        <v>1</v>
      </c>
      <c r="H8" s="302" t="s">
        <v>232</v>
      </c>
    </row>
    <row r="9" spans="2:8" x14ac:dyDescent="0.25">
      <c r="B9" s="541"/>
      <c r="C9" s="541"/>
      <c r="D9" s="301" t="s">
        <v>233</v>
      </c>
      <c r="E9" s="302">
        <v>5</v>
      </c>
      <c r="F9" s="302" t="s">
        <v>317</v>
      </c>
      <c r="G9" s="302">
        <v>3</v>
      </c>
      <c r="H9" s="302">
        <v>12368</v>
      </c>
    </row>
    <row r="10" spans="2:8" x14ac:dyDescent="0.25">
      <c r="B10" s="541"/>
      <c r="C10" s="541"/>
      <c r="D10" s="301" t="s">
        <v>234</v>
      </c>
      <c r="E10" s="302"/>
      <c r="F10" s="302"/>
      <c r="G10" s="302"/>
      <c r="H10" s="302"/>
    </row>
    <row r="11" spans="2:8" x14ac:dyDescent="0.25">
      <c r="B11" s="541"/>
      <c r="C11" s="541"/>
      <c r="D11" s="301" t="s">
        <v>235</v>
      </c>
      <c r="E11" s="302"/>
      <c r="F11" s="302"/>
      <c r="G11" s="302"/>
      <c r="H11" s="302"/>
    </row>
    <row r="12" spans="2:8" x14ac:dyDescent="0.25">
      <c r="B12" s="541"/>
      <c r="C12" s="541"/>
      <c r="D12" s="301" t="s">
        <v>236</v>
      </c>
      <c r="E12" s="302"/>
      <c r="F12" s="302"/>
      <c r="G12" s="302"/>
      <c r="H12" s="302"/>
    </row>
    <row r="13" spans="2:8" x14ac:dyDescent="0.25">
      <c r="B13" s="541" t="s">
        <v>54</v>
      </c>
      <c r="C13" s="541"/>
      <c r="D13" s="301" t="s">
        <v>237</v>
      </c>
      <c r="E13" s="302"/>
      <c r="F13" s="302"/>
      <c r="G13" s="302"/>
      <c r="H13" s="302"/>
    </row>
    <row r="14" spans="2:8" x14ac:dyDescent="0.25">
      <c r="B14" s="541"/>
      <c r="C14" s="541"/>
      <c r="D14" s="301" t="s">
        <v>238</v>
      </c>
      <c r="E14" s="302"/>
      <c r="F14" s="302"/>
      <c r="G14" s="302"/>
      <c r="H14" s="302"/>
    </row>
    <row r="15" spans="2:8" x14ac:dyDescent="0.25">
      <c r="B15" s="541"/>
      <c r="C15" s="541"/>
      <c r="D15" s="301" t="s">
        <v>239</v>
      </c>
      <c r="E15" s="302"/>
      <c r="F15" s="302"/>
      <c r="G15" s="302"/>
      <c r="H15" s="302"/>
    </row>
    <row r="16" spans="2:8" x14ac:dyDescent="0.25">
      <c r="B16" s="541"/>
      <c r="C16" s="541"/>
      <c r="D16" s="301" t="s">
        <v>240</v>
      </c>
      <c r="E16" s="302"/>
      <c r="F16" s="302"/>
      <c r="G16" s="302"/>
      <c r="H16" s="302"/>
    </row>
    <row r="17" spans="2:8" x14ac:dyDescent="0.25">
      <c r="B17" s="541"/>
      <c r="C17" s="541"/>
      <c r="D17" s="301" t="s">
        <v>241</v>
      </c>
      <c r="E17" s="302"/>
      <c r="F17" s="302"/>
      <c r="G17" s="302"/>
      <c r="H17" s="302"/>
    </row>
    <row r="18" spans="2:8" x14ac:dyDescent="0.25">
      <c r="B18" s="541"/>
      <c r="C18" s="541"/>
      <c r="D18" s="301" t="s">
        <v>242</v>
      </c>
      <c r="E18" s="302"/>
      <c r="F18" s="302"/>
      <c r="G18" s="302"/>
      <c r="H18" s="302"/>
    </row>
    <row r="19" spans="2:8" x14ac:dyDescent="0.25">
      <c r="B19" s="541"/>
      <c r="C19" s="541"/>
      <c r="D19" s="301" t="s">
        <v>243</v>
      </c>
      <c r="E19" s="302"/>
      <c r="F19" s="302"/>
      <c r="G19" s="302"/>
      <c r="H19" s="302"/>
    </row>
    <row r="20" spans="2:8" x14ac:dyDescent="0.25">
      <c r="B20" s="541"/>
      <c r="C20" s="541"/>
      <c r="D20" s="301" t="s">
        <v>244</v>
      </c>
      <c r="E20" s="301"/>
      <c r="F20" s="301"/>
      <c r="G20" s="301"/>
      <c r="H20" s="301"/>
    </row>
    <row r="21" spans="2:8" x14ac:dyDescent="0.25">
      <c r="B21" s="541"/>
      <c r="C21" s="541"/>
      <c r="D21" s="301" t="s">
        <v>245</v>
      </c>
      <c r="E21" s="302"/>
      <c r="F21" s="302"/>
      <c r="G21" s="302"/>
      <c r="H21" s="302"/>
    </row>
    <row r="22" spans="2:8" x14ac:dyDescent="0.25">
      <c r="B22" s="541"/>
      <c r="C22" s="541"/>
      <c r="D22" s="301" t="s">
        <v>246</v>
      </c>
      <c r="E22" s="302"/>
      <c r="F22" s="302"/>
      <c r="G22" s="302"/>
      <c r="H22" s="302"/>
    </row>
    <row r="23" spans="2:8" x14ac:dyDescent="0.25">
      <c r="B23" s="541"/>
      <c r="C23" s="541"/>
      <c r="D23" s="301" t="s">
        <v>247</v>
      </c>
      <c r="E23" s="302">
        <v>6</v>
      </c>
      <c r="F23" s="304" t="s">
        <v>318</v>
      </c>
      <c r="G23" s="302"/>
      <c r="H23" s="302">
        <v>12362</v>
      </c>
    </row>
    <row r="24" spans="2:8" x14ac:dyDescent="0.25">
      <c r="B24" s="541"/>
      <c r="C24" s="541"/>
      <c r="D24" s="301" t="s">
        <v>248</v>
      </c>
      <c r="E24" s="302"/>
      <c r="F24" s="302"/>
      <c r="G24" s="302"/>
      <c r="H24" s="302"/>
    </row>
    <row r="25" spans="2:8" x14ac:dyDescent="0.25">
      <c r="B25" s="541"/>
      <c r="C25" s="541"/>
      <c r="D25" s="301" t="s">
        <v>249</v>
      </c>
      <c r="E25" s="302"/>
      <c r="F25" s="302"/>
      <c r="G25" s="302"/>
      <c r="H25" s="302"/>
    </row>
    <row r="26" spans="2:8" x14ac:dyDescent="0.25">
      <c r="B26" s="541"/>
      <c r="C26" s="541"/>
      <c r="D26" s="301" t="s">
        <v>250</v>
      </c>
      <c r="E26" s="302"/>
      <c r="F26" s="302"/>
      <c r="G26" s="302"/>
      <c r="H26" s="302"/>
    </row>
    <row r="27" spans="2:8" x14ac:dyDescent="0.25">
      <c r="B27" s="541"/>
      <c r="C27" s="541"/>
      <c r="D27" s="301" t="s">
        <v>251</v>
      </c>
      <c r="E27" s="302"/>
      <c r="F27" s="302"/>
      <c r="G27" s="302"/>
      <c r="H27" s="302"/>
    </row>
    <row r="28" spans="2:8" x14ac:dyDescent="0.25">
      <c r="B28" s="541"/>
      <c r="C28" s="541"/>
      <c r="D28" s="301" t="s">
        <v>252</v>
      </c>
      <c r="E28" s="302"/>
      <c r="F28" s="302"/>
      <c r="G28" s="302"/>
      <c r="H28" s="302"/>
    </row>
    <row r="29" spans="2:8" x14ac:dyDescent="0.25">
      <c r="B29" s="541"/>
      <c r="C29" s="541"/>
      <c r="D29" s="301" t="s">
        <v>253</v>
      </c>
      <c r="E29" s="302"/>
      <c r="F29" s="302"/>
      <c r="G29" s="302"/>
      <c r="H29" s="302"/>
    </row>
    <row r="30" spans="2:8" x14ac:dyDescent="0.25">
      <c r="B30" s="541"/>
      <c r="C30" s="541"/>
      <c r="D30" s="301" t="s">
        <v>254</v>
      </c>
      <c r="E30" s="302"/>
      <c r="F30" s="302"/>
      <c r="G30" s="302"/>
      <c r="H30" s="302"/>
    </row>
    <row r="31" spans="2:8" x14ac:dyDescent="0.25">
      <c r="B31" s="541"/>
      <c r="C31" s="541"/>
      <c r="D31" s="301" t="s">
        <v>255</v>
      </c>
      <c r="E31" s="302"/>
      <c r="F31" s="302"/>
      <c r="G31" s="302"/>
      <c r="H31" s="302"/>
    </row>
    <row r="32" spans="2:8" x14ac:dyDescent="0.25">
      <c r="B32" s="541"/>
      <c r="C32" s="541"/>
      <c r="D32" s="301" t="s">
        <v>256</v>
      </c>
      <c r="E32" s="302"/>
      <c r="F32" s="302"/>
      <c r="G32" s="302"/>
      <c r="H32" s="302"/>
    </row>
    <row r="33" spans="2:8" x14ac:dyDescent="0.25">
      <c r="B33" s="541"/>
      <c r="C33" s="541"/>
      <c r="D33" s="301" t="s">
        <v>257</v>
      </c>
      <c r="E33" s="302"/>
      <c r="F33" s="302"/>
      <c r="G33" s="302"/>
      <c r="H33" s="302"/>
    </row>
    <row r="34" spans="2:8" x14ac:dyDescent="0.25">
      <c r="B34" s="541"/>
      <c r="C34" s="541"/>
      <c r="D34" s="301" t="s">
        <v>258</v>
      </c>
      <c r="E34" s="302"/>
      <c r="F34" s="302"/>
      <c r="G34" s="302"/>
      <c r="H34" s="302"/>
    </row>
    <row r="35" spans="2:8" x14ac:dyDescent="0.25">
      <c r="B35" s="541"/>
      <c r="C35" s="541"/>
      <c r="D35" s="301" t="s">
        <v>259</v>
      </c>
      <c r="E35" s="302"/>
      <c r="F35" s="302"/>
      <c r="G35" s="302"/>
      <c r="H35" s="302"/>
    </row>
    <row r="36" spans="2:8" x14ac:dyDescent="0.25">
      <c r="B36" s="541"/>
      <c r="C36" s="541"/>
      <c r="D36" s="301" t="s">
        <v>260</v>
      </c>
      <c r="E36" s="302"/>
      <c r="F36" s="302"/>
      <c r="G36" s="302"/>
      <c r="H36" s="302"/>
    </row>
    <row r="37" spans="2:8" x14ac:dyDescent="0.25">
      <c r="B37" s="541"/>
      <c r="C37" s="541"/>
      <c r="D37" s="301" t="s">
        <v>261</v>
      </c>
      <c r="E37" s="302"/>
      <c r="F37" s="302"/>
      <c r="G37" s="302"/>
      <c r="H37" s="302"/>
    </row>
    <row r="38" spans="2:8" x14ac:dyDescent="0.25">
      <c r="B38" s="541"/>
      <c r="C38" s="541"/>
      <c r="D38" s="301" t="s">
        <v>262</v>
      </c>
      <c r="E38" s="302"/>
      <c r="F38" s="302"/>
      <c r="G38" s="302"/>
      <c r="H38" s="302"/>
    </row>
    <row r="39" spans="2:8" x14ac:dyDescent="0.25">
      <c r="B39" s="541"/>
      <c r="C39" s="541"/>
      <c r="D39" s="301" t="s">
        <v>263</v>
      </c>
      <c r="E39" s="302"/>
      <c r="F39" s="302"/>
      <c r="G39" s="302"/>
      <c r="H39" s="302"/>
    </row>
    <row r="40" spans="2:8" x14ac:dyDescent="0.25">
      <c r="B40" s="541"/>
      <c r="C40" s="541"/>
      <c r="D40" s="301" t="s">
        <v>264</v>
      </c>
      <c r="E40" s="302"/>
      <c r="F40" s="302"/>
      <c r="G40" s="302"/>
      <c r="H40" s="302"/>
    </row>
    <row r="41" spans="2:8" x14ac:dyDescent="0.25">
      <c r="B41" s="541"/>
      <c r="C41" s="541"/>
      <c r="D41" s="301" t="s">
        <v>265</v>
      </c>
      <c r="E41" s="302"/>
      <c r="F41" s="302"/>
      <c r="G41" s="302"/>
      <c r="H41" s="302"/>
    </row>
    <row r="42" spans="2:8" x14ac:dyDescent="0.25">
      <c r="B42" s="541"/>
      <c r="C42" s="541"/>
      <c r="D42" s="301" t="s">
        <v>266</v>
      </c>
      <c r="E42" s="302"/>
      <c r="F42" s="302"/>
      <c r="G42" s="302"/>
      <c r="H42" s="302"/>
    </row>
    <row r="43" spans="2:8" x14ac:dyDescent="0.25">
      <c r="B43" s="541"/>
      <c r="C43" s="541"/>
      <c r="D43" s="301" t="s">
        <v>267</v>
      </c>
      <c r="E43" s="302"/>
      <c r="F43" s="302"/>
      <c r="G43" s="302"/>
      <c r="H43" s="302"/>
    </row>
    <row r="44" spans="2:8" x14ac:dyDescent="0.25">
      <c r="B44" s="541"/>
      <c r="C44" s="541"/>
      <c r="D44" s="301" t="s">
        <v>268</v>
      </c>
      <c r="E44" s="302"/>
      <c r="F44" s="302"/>
      <c r="G44" s="302"/>
      <c r="H44" s="302"/>
    </row>
    <row r="45" spans="2:8" x14ac:dyDescent="0.25">
      <c r="B45" s="541"/>
      <c r="C45" s="541"/>
      <c r="D45" s="301" t="s">
        <v>269</v>
      </c>
      <c r="E45" s="302"/>
      <c r="F45" s="302"/>
      <c r="G45" s="302"/>
      <c r="H45" s="302"/>
    </row>
    <row r="46" spans="2:8" x14ac:dyDescent="0.25">
      <c r="B46" s="541"/>
      <c r="C46" s="541"/>
      <c r="D46" s="301" t="s">
        <v>270</v>
      </c>
      <c r="E46" s="302"/>
      <c r="F46" s="302"/>
      <c r="G46" s="302"/>
      <c r="H46" s="302"/>
    </row>
    <row r="47" spans="2:8" x14ac:dyDescent="0.25">
      <c r="B47" s="541"/>
      <c r="C47" s="541"/>
      <c r="D47" s="301" t="s">
        <v>271</v>
      </c>
      <c r="E47" s="302"/>
      <c r="F47" s="302"/>
      <c r="G47" s="302"/>
      <c r="H47" s="302"/>
    </row>
    <row r="48" spans="2:8" x14ac:dyDescent="0.25">
      <c r="B48" s="541"/>
      <c r="C48" s="541"/>
      <c r="D48" s="301" t="s">
        <v>272</v>
      </c>
      <c r="E48" s="302"/>
      <c r="F48" s="302"/>
      <c r="G48" s="302"/>
      <c r="H48" s="302"/>
    </row>
    <row r="49" spans="2:8" x14ac:dyDescent="0.25">
      <c r="B49" s="541"/>
      <c r="C49" s="541"/>
      <c r="D49" s="301" t="s">
        <v>273</v>
      </c>
      <c r="E49" s="302"/>
      <c r="F49" s="302"/>
      <c r="G49" s="302"/>
      <c r="H49" s="302"/>
    </row>
    <row r="50" spans="2:8" x14ac:dyDescent="0.25">
      <c r="B50" s="541"/>
      <c r="C50" s="541"/>
      <c r="D50" s="301" t="s">
        <v>274</v>
      </c>
      <c r="E50" s="302"/>
      <c r="F50" s="302"/>
      <c r="G50" s="302"/>
      <c r="H50" s="302"/>
    </row>
    <row r="51" spans="2:8" x14ac:dyDescent="0.25">
      <c r="B51" s="541"/>
      <c r="C51" s="541"/>
      <c r="D51" s="301" t="s">
        <v>275</v>
      </c>
      <c r="E51" s="302"/>
      <c r="F51" s="302"/>
      <c r="G51" s="302"/>
      <c r="H51" s="302"/>
    </row>
    <row r="52" spans="2:8" x14ac:dyDescent="0.25">
      <c r="B52" s="541"/>
      <c r="C52" s="541"/>
      <c r="D52" s="301" t="s">
        <v>276</v>
      </c>
      <c r="E52" s="302"/>
      <c r="F52" s="302"/>
      <c r="G52" s="302"/>
      <c r="H52" s="302"/>
    </row>
    <row r="53" spans="2:8" x14ac:dyDescent="0.25">
      <c r="B53" s="541"/>
      <c r="C53" s="541"/>
      <c r="D53" s="301" t="s">
        <v>277</v>
      </c>
      <c r="E53" s="302"/>
      <c r="F53" s="302"/>
      <c r="G53" s="302"/>
      <c r="H53" s="302"/>
    </row>
    <row r="54" spans="2:8" x14ac:dyDescent="0.25">
      <c r="B54" s="541" t="s">
        <v>278</v>
      </c>
      <c r="C54" s="541"/>
      <c r="D54" s="301" t="s">
        <v>226</v>
      </c>
      <c r="E54" s="302"/>
      <c r="F54" s="302"/>
      <c r="G54" s="302"/>
      <c r="H54" s="302"/>
    </row>
    <row r="55" spans="2:8" x14ac:dyDescent="0.25">
      <c r="B55" s="541"/>
      <c r="C55" s="541"/>
      <c r="D55" s="301" t="s">
        <v>228</v>
      </c>
      <c r="E55" s="302"/>
      <c r="F55" s="302"/>
      <c r="G55" s="302"/>
      <c r="H55" s="302"/>
    </row>
    <row r="56" spans="2:8" x14ac:dyDescent="0.25">
      <c r="B56" s="541"/>
      <c r="C56" s="541"/>
      <c r="D56" s="301" t="s">
        <v>229</v>
      </c>
      <c r="E56" s="302"/>
      <c r="F56" s="302"/>
      <c r="G56" s="302"/>
      <c r="H56" s="302"/>
    </row>
    <row r="57" spans="2:8" x14ac:dyDescent="0.25">
      <c r="B57" s="541"/>
      <c r="C57" s="541"/>
      <c r="D57" s="301" t="s">
        <v>230</v>
      </c>
      <c r="E57" s="302"/>
      <c r="F57" s="302"/>
      <c r="G57" s="302"/>
      <c r="H57" s="302"/>
    </row>
    <row r="58" spans="2:8" x14ac:dyDescent="0.25">
      <c r="B58" s="541"/>
      <c r="C58" s="541"/>
      <c r="D58" s="301" t="s">
        <v>231</v>
      </c>
      <c r="E58" s="302"/>
      <c r="F58" s="302"/>
      <c r="G58" s="302"/>
      <c r="H58" s="302"/>
    </row>
    <row r="59" spans="2:8" x14ac:dyDescent="0.25">
      <c r="B59" s="541"/>
      <c r="C59" s="541"/>
      <c r="D59" s="301" t="s">
        <v>233</v>
      </c>
      <c r="E59" s="302"/>
      <c r="F59" s="302"/>
      <c r="G59" s="302"/>
      <c r="H59" s="302"/>
    </row>
    <row r="60" spans="2:8" x14ac:dyDescent="0.25">
      <c r="B60" s="541"/>
      <c r="C60" s="541"/>
      <c r="D60" s="301" t="s">
        <v>234</v>
      </c>
      <c r="E60" s="302"/>
      <c r="F60" s="302"/>
      <c r="G60" s="302"/>
      <c r="H60" s="302"/>
    </row>
    <row r="61" spans="2:8" x14ac:dyDescent="0.25">
      <c r="B61" s="541"/>
      <c r="C61" s="541"/>
      <c r="D61" s="301" t="s">
        <v>235</v>
      </c>
      <c r="E61" s="302"/>
      <c r="F61" s="302"/>
      <c r="G61" s="302"/>
      <c r="H61" s="302"/>
    </row>
    <row r="62" spans="2:8" x14ac:dyDescent="0.25">
      <c r="B62" s="541"/>
      <c r="C62" s="541"/>
      <c r="D62" s="301" t="s">
        <v>236</v>
      </c>
      <c r="E62" s="302"/>
      <c r="F62" s="302"/>
      <c r="G62" s="302"/>
      <c r="H62" s="302"/>
    </row>
    <row r="63" spans="2:8" x14ac:dyDescent="0.25">
      <c r="B63" s="541" t="s">
        <v>279</v>
      </c>
      <c r="C63" s="541"/>
      <c r="D63" s="301" t="s">
        <v>280</v>
      </c>
      <c r="E63" s="301">
        <v>10</v>
      </c>
      <c r="F63" s="302" t="s">
        <v>327</v>
      </c>
      <c r="G63" s="302">
        <v>7</v>
      </c>
      <c r="H63" s="302">
        <v>12357</v>
      </c>
    </row>
    <row r="64" spans="2:8" x14ac:dyDescent="0.25">
      <c r="B64" s="541"/>
      <c r="C64" s="541"/>
      <c r="D64" s="301" t="s">
        <v>281</v>
      </c>
      <c r="E64" s="301">
        <f>1+1+10</f>
        <v>12</v>
      </c>
      <c r="F64" s="302" t="s">
        <v>328</v>
      </c>
      <c r="G64" s="302">
        <v>8</v>
      </c>
      <c r="H64" s="305" t="s">
        <v>282</v>
      </c>
    </row>
    <row r="65" spans="2:8" x14ac:dyDescent="0.25">
      <c r="B65" s="541"/>
      <c r="C65" s="541"/>
      <c r="D65" s="301" t="s">
        <v>283</v>
      </c>
      <c r="E65" s="301"/>
      <c r="F65" s="302"/>
      <c r="G65" s="302"/>
      <c r="H65" s="302"/>
    </row>
    <row r="66" spans="2:8" x14ac:dyDescent="0.25">
      <c r="B66" s="541"/>
      <c r="C66" s="541"/>
      <c r="D66" s="301" t="s">
        <v>284</v>
      </c>
      <c r="E66" s="301"/>
      <c r="F66" s="302"/>
      <c r="G66" s="302"/>
      <c r="H66" s="302"/>
    </row>
    <row r="67" spans="2:8" x14ac:dyDescent="0.25">
      <c r="B67" s="541"/>
      <c r="C67" s="541"/>
      <c r="D67" s="301" t="s">
        <v>285</v>
      </c>
      <c r="E67" s="301"/>
      <c r="F67" s="302"/>
      <c r="G67" s="302"/>
      <c r="H67" s="302"/>
    </row>
    <row r="68" spans="2:8" x14ac:dyDescent="0.25">
      <c r="B68" s="541"/>
      <c r="C68" s="541"/>
      <c r="D68" s="301" t="s">
        <v>286</v>
      </c>
      <c r="E68" s="302">
        <v>3</v>
      </c>
      <c r="F68" s="302">
        <v>63</v>
      </c>
      <c r="G68" s="302">
        <v>1</v>
      </c>
      <c r="H68" s="302">
        <v>12362</v>
      </c>
    </row>
    <row r="69" spans="2:8" x14ac:dyDescent="0.25">
      <c r="B69" s="541"/>
      <c r="C69" s="541"/>
      <c r="D69" s="301" t="s">
        <v>287</v>
      </c>
      <c r="E69" s="302">
        <f>1+2</f>
        <v>3</v>
      </c>
      <c r="F69" s="302"/>
      <c r="G69" s="302"/>
      <c r="H69" s="302" t="s">
        <v>288</v>
      </c>
    </row>
    <row r="70" spans="2:8" x14ac:dyDescent="0.25">
      <c r="B70" s="541"/>
      <c r="C70" s="541"/>
      <c r="D70" s="301" t="s">
        <v>289</v>
      </c>
      <c r="E70" s="302"/>
      <c r="F70" s="302"/>
      <c r="G70" s="302"/>
      <c r="H70" s="302"/>
    </row>
    <row r="71" spans="2:8" x14ac:dyDescent="0.25">
      <c r="B71" s="541"/>
      <c r="C71" s="541"/>
      <c r="D71" s="301" t="s">
        <v>290</v>
      </c>
      <c r="E71" s="302"/>
      <c r="F71" s="302"/>
      <c r="G71" s="302"/>
      <c r="H71" s="302"/>
    </row>
    <row r="72" spans="2:8" x14ac:dyDescent="0.25">
      <c r="B72" s="541"/>
      <c r="C72" s="541"/>
      <c r="D72" s="301" t="s">
        <v>291</v>
      </c>
      <c r="E72" s="302">
        <v>3</v>
      </c>
      <c r="F72" s="302" t="s">
        <v>319</v>
      </c>
      <c r="G72" s="302">
        <v>1</v>
      </c>
      <c r="H72" s="302">
        <v>12368</v>
      </c>
    </row>
    <row r="73" spans="2:8" x14ac:dyDescent="0.25">
      <c r="B73" s="541"/>
      <c r="C73" s="541"/>
      <c r="D73" s="301" t="s">
        <v>254</v>
      </c>
      <c r="E73" s="302">
        <v>2</v>
      </c>
      <c r="F73" s="302" t="s">
        <v>320</v>
      </c>
      <c r="G73" s="302">
        <v>2</v>
      </c>
      <c r="H73" s="302">
        <v>12376</v>
      </c>
    </row>
    <row r="74" spans="2:8" x14ac:dyDescent="0.25">
      <c r="B74" s="541"/>
      <c r="C74" s="541"/>
      <c r="D74" s="301" t="s">
        <v>255</v>
      </c>
      <c r="E74" s="302"/>
      <c r="F74" s="302"/>
      <c r="G74" s="302"/>
      <c r="H74" s="302"/>
    </row>
    <row r="75" spans="2:8" x14ac:dyDescent="0.25">
      <c r="B75" s="541"/>
      <c r="C75" s="541"/>
      <c r="D75" s="301" t="s">
        <v>256</v>
      </c>
      <c r="E75" s="302">
        <v>1</v>
      </c>
      <c r="F75" s="302" t="s">
        <v>321</v>
      </c>
      <c r="G75" s="302">
        <v>1</v>
      </c>
      <c r="H75" s="302">
        <v>12368</v>
      </c>
    </row>
    <row r="76" spans="2:8" x14ac:dyDescent="0.25">
      <c r="B76" s="541"/>
      <c r="C76" s="541"/>
      <c r="D76" s="301" t="s">
        <v>257</v>
      </c>
      <c r="E76" s="302"/>
      <c r="F76" s="302"/>
      <c r="G76" s="302"/>
      <c r="H76" s="302"/>
    </row>
    <row r="77" spans="2:8" x14ac:dyDescent="0.25">
      <c r="B77" s="541"/>
      <c r="C77" s="541"/>
      <c r="D77" s="301" t="s">
        <v>292</v>
      </c>
      <c r="E77" s="302">
        <v>2</v>
      </c>
      <c r="F77" s="302" t="s">
        <v>322</v>
      </c>
      <c r="G77" s="302">
        <v>1</v>
      </c>
      <c r="H77" s="302">
        <v>12368</v>
      </c>
    </row>
    <row r="78" spans="2:8" x14ac:dyDescent="0.25">
      <c r="B78" s="541"/>
      <c r="C78" s="541"/>
      <c r="D78" s="301" t="s">
        <v>259</v>
      </c>
      <c r="E78" s="302"/>
      <c r="F78" s="302"/>
      <c r="G78" s="302"/>
      <c r="H78" s="302"/>
    </row>
    <row r="79" spans="2:8" x14ac:dyDescent="0.25">
      <c r="B79" s="541"/>
      <c r="C79" s="541"/>
      <c r="D79" s="301" t="s">
        <v>260</v>
      </c>
      <c r="E79" s="302"/>
      <c r="F79" s="302"/>
      <c r="G79" s="302"/>
      <c r="H79" s="302"/>
    </row>
    <row r="80" spans="2:8" x14ac:dyDescent="0.25">
      <c r="B80" s="541"/>
      <c r="C80" s="541"/>
      <c r="D80" s="301" t="s">
        <v>261</v>
      </c>
      <c r="E80" s="302"/>
      <c r="F80" s="302"/>
      <c r="G80" s="302"/>
      <c r="H80" s="302"/>
    </row>
    <row r="81" spans="2:8" x14ac:dyDescent="0.25">
      <c r="B81" s="541"/>
      <c r="C81" s="541"/>
      <c r="D81" s="301" t="s">
        <v>293</v>
      </c>
      <c r="E81" s="302"/>
      <c r="F81" s="302"/>
      <c r="G81" s="302"/>
      <c r="H81" s="302"/>
    </row>
    <row r="82" spans="2:8" x14ac:dyDescent="0.25">
      <c r="B82" s="541"/>
      <c r="C82" s="541"/>
      <c r="D82" s="301" t="s">
        <v>294</v>
      </c>
      <c r="E82" s="302"/>
      <c r="F82" s="302"/>
      <c r="G82" s="302"/>
      <c r="H82" s="302"/>
    </row>
    <row r="83" spans="2:8" x14ac:dyDescent="0.25">
      <c r="B83" s="541"/>
      <c r="C83" s="541"/>
      <c r="D83" s="301" t="s">
        <v>295</v>
      </c>
      <c r="E83" s="302"/>
      <c r="F83" s="302"/>
      <c r="G83" s="302"/>
      <c r="H83" s="302"/>
    </row>
    <row r="84" spans="2:8" x14ac:dyDescent="0.25">
      <c r="B84" s="541"/>
      <c r="C84" s="541"/>
      <c r="D84" s="301" t="s">
        <v>296</v>
      </c>
      <c r="E84" s="302"/>
      <c r="F84" s="302"/>
      <c r="G84" s="302"/>
      <c r="H84" s="302"/>
    </row>
    <row r="85" spans="2:8" x14ac:dyDescent="0.25">
      <c r="B85" s="541"/>
      <c r="C85" s="541"/>
      <c r="D85" s="301" t="s">
        <v>297</v>
      </c>
      <c r="E85" s="302"/>
      <c r="F85" s="302"/>
      <c r="G85" s="302"/>
      <c r="H85" s="302"/>
    </row>
    <row r="86" spans="2:8" x14ac:dyDescent="0.25">
      <c r="B86" s="541"/>
      <c r="C86" s="541"/>
      <c r="D86" s="301" t="s">
        <v>298</v>
      </c>
      <c r="E86" s="302"/>
      <c r="F86" s="302"/>
      <c r="G86" s="302"/>
      <c r="H86" s="302"/>
    </row>
    <row r="87" spans="2:8" x14ac:dyDescent="0.25">
      <c r="B87" s="541"/>
      <c r="C87" s="541"/>
      <c r="D87" s="301" t="s">
        <v>299</v>
      </c>
      <c r="E87" s="302"/>
      <c r="F87" s="302"/>
      <c r="G87" s="302"/>
      <c r="H87" s="302"/>
    </row>
    <row r="88" spans="2:8" x14ac:dyDescent="0.25">
      <c r="B88" s="541"/>
      <c r="C88" s="541"/>
      <c r="D88" s="301" t="s">
        <v>300</v>
      </c>
      <c r="E88" s="302"/>
      <c r="F88" s="302"/>
      <c r="G88" s="302"/>
      <c r="H88" s="302"/>
    </row>
    <row r="89" spans="2:8" x14ac:dyDescent="0.25">
      <c r="B89" s="541"/>
      <c r="C89" s="541"/>
      <c r="D89" s="301" t="s">
        <v>301</v>
      </c>
      <c r="E89" s="302"/>
      <c r="F89" s="302"/>
      <c r="G89" s="302"/>
      <c r="H89" s="302"/>
    </row>
    <row r="90" spans="2:8" x14ac:dyDescent="0.25">
      <c r="B90" s="541"/>
      <c r="C90" s="541"/>
      <c r="D90" s="301" t="s">
        <v>302</v>
      </c>
      <c r="E90" s="302"/>
      <c r="F90" s="302"/>
      <c r="G90" s="302"/>
      <c r="H90" s="302"/>
    </row>
    <row r="91" spans="2:8" x14ac:dyDescent="0.25">
      <c r="B91" s="541"/>
      <c r="C91" s="541"/>
      <c r="D91" s="301" t="s">
        <v>303</v>
      </c>
      <c r="E91" s="302"/>
      <c r="F91" s="302"/>
      <c r="G91" s="302"/>
      <c r="H91" s="302"/>
    </row>
    <row r="92" spans="2:8" x14ac:dyDescent="0.25">
      <c r="B92" s="541"/>
      <c r="C92" s="541"/>
      <c r="D92" s="301" t="s">
        <v>304</v>
      </c>
      <c r="E92" s="302"/>
      <c r="F92" s="302"/>
      <c r="G92" s="302"/>
      <c r="H92" s="302"/>
    </row>
    <row r="93" spans="2:8" x14ac:dyDescent="0.25">
      <c r="B93" s="541"/>
      <c r="C93" s="541"/>
      <c r="D93" s="301" t="s">
        <v>305</v>
      </c>
      <c r="E93" s="302"/>
      <c r="F93" s="302"/>
      <c r="G93" s="302"/>
      <c r="H93" s="302"/>
    </row>
    <row r="94" spans="2:8" x14ac:dyDescent="0.25">
      <c r="B94" s="541"/>
      <c r="C94" s="541"/>
      <c r="D94" s="301" t="s">
        <v>306</v>
      </c>
      <c r="E94" s="302"/>
      <c r="F94" s="302"/>
      <c r="G94" s="302"/>
      <c r="H94" s="302"/>
    </row>
    <row r="95" spans="2:8" x14ac:dyDescent="0.25">
      <c r="B95" s="541"/>
      <c r="C95" s="541"/>
      <c r="D95" s="301" t="s">
        <v>307</v>
      </c>
      <c r="E95" s="302"/>
      <c r="F95" s="302"/>
      <c r="G95" s="302"/>
      <c r="H95" s="302"/>
    </row>
    <row r="96" spans="2:8" x14ac:dyDescent="0.25">
      <c r="B96" s="541"/>
      <c r="C96" s="541"/>
      <c r="D96" s="301" t="s">
        <v>308</v>
      </c>
      <c r="E96" s="302"/>
      <c r="F96" s="302"/>
      <c r="G96" s="302"/>
      <c r="H96" s="302"/>
    </row>
    <row r="97" spans="2:8" ht="30" x14ac:dyDescent="0.25">
      <c r="B97" s="541" t="s">
        <v>309</v>
      </c>
      <c r="C97" s="541"/>
      <c r="D97" s="301" t="s">
        <v>226</v>
      </c>
      <c r="E97" s="302">
        <f>10+20+10</f>
        <v>40</v>
      </c>
      <c r="F97" s="306" t="s">
        <v>323</v>
      </c>
      <c r="G97" s="302">
        <v>39</v>
      </c>
      <c r="H97" s="302" t="s">
        <v>282</v>
      </c>
    </row>
    <row r="98" spans="2:8" x14ac:dyDescent="0.25">
      <c r="B98" s="541"/>
      <c r="C98" s="541"/>
      <c r="D98" s="301" t="s">
        <v>228</v>
      </c>
      <c r="E98" s="302"/>
      <c r="F98" s="302"/>
      <c r="G98" s="302"/>
      <c r="H98" s="302"/>
    </row>
    <row r="99" spans="2:8" x14ac:dyDescent="0.25">
      <c r="B99" s="541"/>
      <c r="C99" s="541"/>
      <c r="D99" s="301" t="s">
        <v>229</v>
      </c>
      <c r="E99" s="302"/>
      <c r="F99" s="302"/>
      <c r="G99" s="302"/>
      <c r="H99" s="302"/>
    </row>
    <row r="100" spans="2:8" x14ac:dyDescent="0.25">
      <c r="B100" s="541"/>
      <c r="C100" s="541"/>
      <c r="D100" s="301" t="s">
        <v>230</v>
      </c>
      <c r="E100" s="302"/>
      <c r="F100" s="302"/>
      <c r="G100" s="302"/>
      <c r="H100" s="302"/>
    </row>
    <row r="101" spans="2:8" x14ac:dyDescent="0.25">
      <c r="B101" s="541"/>
      <c r="C101" s="541"/>
      <c r="D101" s="301" t="s">
        <v>231</v>
      </c>
      <c r="E101" s="302"/>
      <c r="F101" s="302"/>
      <c r="G101" s="302"/>
      <c r="H101" s="302"/>
    </row>
    <row r="102" spans="2:8" x14ac:dyDescent="0.25">
      <c r="B102" s="541"/>
      <c r="C102" s="541"/>
      <c r="D102" s="301" t="s">
        <v>233</v>
      </c>
      <c r="E102" s="302"/>
      <c r="F102" s="302"/>
      <c r="G102" s="302"/>
      <c r="H102" s="302"/>
    </row>
    <row r="103" spans="2:8" x14ac:dyDescent="0.25">
      <c r="B103" s="541"/>
      <c r="C103" s="541"/>
      <c r="D103" s="301" t="s">
        <v>234</v>
      </c>
      <c r="E103" s="302"/>
      <c r="F103" s="302"/>
      <c r="G103" s="302"/>
      <c r="H103" s="302"/>
    </row>
    <row r="104" spans="2:8" x14ac:dyDescent="0.25">
      <c r="B104" s="541" t="s">
        <v>310</v>
      </c>
      <c r="C104" s="541" t="s">
        <v>226</v>
      </c>
      <c r="D104" s="301" t="s">
        <v>311</v>
      </c>
      <c r="E104" s="302"/>
      <c r="F104" s="302"/>
      <c r="G104" s="302"/>
      <c r="H104" s="302"/>
    </row>
    <row r="105" spans="2:8" x14ac:dyDescent="0.25">
      <c r="B105" s="541"/>
      <c r="C105" s="541"/>
      <c r="D105" s="301" t="s">
        <v>312</v>
      </c>
      <c r="E105" s="302"/>
      <c r="F105" s="302"/>
      <c r="G105" s="302"/>
      <c r="H105" s="302"/>
    </row>
    <row r="106" spans="2:8" x14ac:dyDescent="0.25">
      <c r="B106" s="541"/>
      <c r="C106" s="541" t="s">
        <v>228</v>
      </c>
      <c r="D106" s="301" t="s">
        <v>311</v>
      </c>
      <c r="E106" s="302"/>
      <c r="F106" s="302"/>
      <c r="G106" s="302"/>
      <c r="H106" s="302"/>
    </row>
    <row r="107" spans="2:8" x14ac:dyDescent="0.25">
      <c r="B107" s="541"/>
      <c r="C107" s="541"/>
      <c r="D107" s="301" t="s">
        <v>312</v>
      </c>
      <c r="E107" s="302"/>
      <c r="F107" s="302"/>
      <c r="G107" s="302"/>
      <c r="H107" s="302"/>
    </row>
    <row r="108" spans="2:8" x14ac:dyDescent="0.25">
      <c r="B108" s="541"/>
      <c r="C108" s="541" t="s">
        <v>229</v>
      </c>
      <c r="D108" s="301" t="s">
        <v>311</v>
      </c>
      <c r="E108" s="302"/>
      <c r="F108" s="302"/>
      <c r="G108" s="302"/>
      <c r="H108" s="302"/>
    </row>
    <row r="109" spans="2:8" x14ac:dyDescent="0.25">
      <c r="B109" s="541"/>
      <c r="C109" s="541"/>
      <c r="D109" s="301" t="s">
        <v>312</v>
      </c>
      <c r="E109" s="302"/>
      <c r="F109" s="302"/>
      <c r="G109" s="302"/>
      <c r="H109" s="302"/>
    </row>
    <row r="110" spans="2:8" x14ac:dyDescent="0.25">
      <c r="B110" s="541"/>
      <c r="C110" s="541" t="s">
        <v>230</v>
      </c>
      <c r="D110" s="301" t="s">
        <v>311</v>
      </c>
      <c r="E110" s="302"/>
      <c r="F110" s="302"/>
      <c r="G110" s="302"/>
      <c r="H110" s="302"/>
    </row>
    <row r="111" spans="2:8" x14ac:dyDescent="0.25">
      <c r="B111" s="541"/>
      <c r="C111" s="541"/>
      <c r="D111" s="301" t="s">
        <v>312</v>
      </c>
      <c r="E111" s="302"/>
      <c r="F111" s="302"/>
      <c r="G111" s="302"/>
      <c r="H111" s="302"/>
    </row>
    <row r="112" spans="2:8" x14ac:dyDescent="0.25">
      <c r="B112" s="541"/>
      <c r="C112" s="541" t="s">
        <v>231</v>
      </c>
      <c r="D112" s="301" t="s">
        <v>311</v>
      </c>
      <c r="E112" s="302"/>
      <c r="F112" s="302"/>
      <c r="G112" s="302"/>
      <c r="H112" s="302"/>
    </row>
    <row r="113" spans="2:8" x14ac:dyDescent="0.25">
      <c r="B113" s="541"/>
      <c r="C113" s="541"/>
      <c r="D113" s="301" t="s">
        <v>312</v>
      </c>
      <c r="E113" s="302"/>
      <c r="F113" s="302"/>
      <c r="G113" s="302"/>
      <c r="H113" s="302"/>
    </row>
    <row r="114" spans="2:8" x14ac:dyDescent="0.25">
      <c r="B114" s="541"/>
      <c r="C114" s="541" t="s">
        <v>233</v>
      </c>
      <c r="D114" s="301" t="s">
        <v>311</v>
      </c>
      <c r="E114" s="302">
        <v>2</v>
      </c>
      <c r="F114" s="302" t="s">
        <v>324</v>
      </c>
      <c r="G114" s="302">
        <v>2</v>
      </c>
      <c r="H114" s="302">
        <v>12368</v>
      </c>
    </row>
    <row r="115" spans="2:8" x14ac:dyDescent="0.25">
      <c r="B115" s="541"/>
      <c r="C115" s="541"/>
      <c r="D115" s="301" t="s">
        <v>312</v>
      </c>
      <c r="E115" s="302"/>
      <c r="F115" s="302"/>
      <c r="G115" s="302"/>
      <c r="H115" s="302"/>
    </row>
    <row r="116" spans="2:8" x14ac:dyDescent="0.25">
      <c r="B116" s="541"/>
      <c r="C116" s="541" t="s">
        <v>234</v>
      </c>
      <c r="D116" s="301" t="s">
        <v>311</v>
      </c>
      <c r="E116" s="302"/>
      <c r="F116" s="302"/>
      <c r="G116" s="302"/>
      <c r="H116" s="302"/>
    </row>
    <row r="117" spans="2:8" x14ac:dyDescent="0.25">
      <c r="B117" s="541"/>
      <c r="C117" s="541"/>
      <c r="D117" s="301" t="s">
        <v>312</v>
      </c>
      <c r="E117" s="302"/>
      <c r="F117" s="302"/>
      <c r="G117" s="302"/>
      <c r="H117" s="302"/>
    </row>
    <row r="118" spans="2:8" x14ac:dyDescent="0.25">
      <c r="B118" s="541"/>
      <c r="C118" s="541" t="s">
        <v>235</v>
      </c>
      <c r="D118" s="301" t="s">
        <v>311</v>
      </c>
      <c r="E118" s="302"/>
      <c r="F118" s="302"/>
      <c r="G118" s="302"/>
      <c r="H118" s="302"/>
    </row>
    <row r="119" spans="2:8" x14ac:dyDescent="0.25">
      <c r="B119" s="541"/>
      <c r="C119" s="541"/>
      <c r="D119" s="301" t="s">
        <v>312</v>
      </c>
      <c r="E119" s="302"/>
      <c r="F119" s="302"/>
      <c r="G119" s="302"/>
      <c r="H119" s="302"/>
    </row>
    <row r="120" spans="2:8" x14ac:dyDescent="0.25">
      <c r="B120" s="541"/>
      <c r="C120" s="541" t="s">
        <v>236</v>
      </c>
      <c r="D120" s="301" t="s">
        <v>311</v>
      </c>
      <c r="E120" s="302"/>
      <c r="F120" s="302"/>
      <c r="G120" s="302"/>
      <c r="H120" s="302"/>
    </row>
    <row r="121" spans="2:8" x14ac:dyDescent="0.25">
      <c r="B121" s="541"/>
      <c r="C121" s="541"/>
      <c r="D121" s="301" t="s">
        <v>312</v>
      </c>
      <c r="E121" s="302"/>
      <c r="F121" s="302"/>
      <c r="G121" s="302"/>
      <c r="H121" s="302"/>
    </row>
  </sheetData>
  <mergeCells count="17">
    <mergeCell ref="B63:C96"/>
    <mergeCell ref="B2:C2"/>
    <mergeCell ref="B3:C3"/>
    <mergeCell ref="B4:C12"/>
    <mergeCell ref="B13:C53"/>
    <mergeCell ref="B54:C62"/>
    <mergeCell ref="C120:C121"/>
    <mergeCell ref="B97:C103"/>
    <mergeCell ref="B104:B121"/>
    <mergeCell ref="C104:C105"/>
    <mergeCell ref="C106:C107"/>
    <mergeCell ref="C108:C109"/>
    <mergeCell ref="C110:C111"/>
    <mergeCell ref="C112:C113"/>
    <mergeCell ref="C114:C115"/>
    <mergeCell ref="C116:C117"/>
    <mergeCell ref="C118:C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WO vs EXE(NEW)</vt:lpstr>
      <vt:lpstr>Wo vs Exe(OLD)</vt:lpstr>
      <vt:lpstr>puremanikanta</vt:lpstr>
      <vt:lpstr>pure details</vt:lpstr>
      <vt:lpstr>lauli</vt:lpstr>
      <vt:lpstr>lauli details</vt:lpstr>
      <vt:lpstr>bhaidpur</vt:lpstr>
      <vt:lpstr>details</vt:lpstr>
      <vt:lpstr>kansapatti</vt:lpstr>
      <vt:lpstr>malaak</vt:lpstr>
      <vt:lpstr>SHIVAPUR KHURD</vt:lpstr>
      <vt:lpstr>PERSANDA</vt:lpstr>
      <vt:lpstr>abstract</vt:lpstr>
      <vt:lpstr>Sheet1</vt:lpstr>
      <vt:lpstr>lauli!Print_Area</vt:lpstr>
      <vt:lpstr>'lauli details'!Print_Area</vt:lpstr>
      <vt:lpstr>'pure details'!Print_Area</vt:lpstr>
      <vt:lpstr>puremanikanta!Print_Area</vt:lpstr>
      <vt:lpstr>'WO vs EXE(NEW)'!Print_Area</vt:lpstr>
      <vt:lpstr>'Wo vs Exe(OLD)'!Print_Area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2024-09-03T11:18:46Z</dcterms:modified>
</cp:coreProperties>
</file>