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ERSANDA 1"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W111" i="2" l="1"/>
  <c r="V111" i="2"/>
  <c r="U111" i="2"/>
  <c r="T111" i="2"/>
  <c r="S111" i="2"/>
  <c r="R111" i="2"/>
  <c r="Q111" i="2"/>
  <c r="P111" i="2"/>
  <c r="X107" i="2"/>
  <c r="X106" i="2"/>
  <c r="X105" i="2"/>
  <c r="X104" i="2"/>
  <c r="X103" i="2"/>
  <c r="X102" i="2"/>
  <c r="X101" i="2"/>
  <c r="X100" i="2"/>
  <c r="X99" i="2"/>
  <c r="X98" i="2"/>
  <c r="X97" i="2"/>
  <c r="X96" i="2"/>
  <c r="X95" i="2"/>
  <c r="X94" i="2"/>
  <c r="X93" i="2"/>
  <c r="X92" i="2"/>
  <c r="G92" i="2"/>
  <c r="X91" i="2"/>
  <c r="X90" i="2"/>
  <c r="X89" i="2"/>
  <c r="X88" i="2"/>
  <c r="X87" i="2"/>
  <c r="X86" i="2"/>
  <c r="X85" i="2"/>
  <c r="X84" i="2"/>
  <c r="C84" i="2"/>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X83" i="2"/>
  <c r="X82" i="2"/>
  <c r="X81"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4" i="2"/>
  <c r="X23" i="2"/>
  <c r="X22" i="2"/>
  <c r="X21" i="2"/>
  <c r="X20" i="2"/>
  <c r="X19" i="2"/>
  <c r="X18" i="2"/>
  <c r="X17" i="2"/>
  <c r="X16" i="2"/>
  <c r="X15" i="2"/>
  <c r="X14" i="2"/>
  <c r="X13" i="2"/>
  <c r="X12" i="2"/>
  <c r="X11" i="2"/>
  <c r="X10" i="2"/>
  <c r="C10" i="2"/>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X9" i="2"/>
  <c r="X8" i="2"/>
  <c r="X7" i="2"/>
  <c r="X6" i="2"/>
  <c r="X5" i="2"/>
  <c r="P5" i="2"/>
  <c r="P6" i="2" s="1"/>
  <c r="P7" i="2" s="1"/>
  <c r="P8" i="2" s="1"/>
  <c r="P9" i="2" s="1"/>
  <c r="P10" i="2" s="1"/>
  <c r="P11" i="2" s="1"/>
  <c r="P12" i="2" s="1"/>
  <c r="P13" i="2" s="1"/>
  <c r="P14" i="2" s="1"/>
  <c r="P15" i="2" s="1"/>
  <c r="P16" i="2" s="1"/>
  <c r="P17" i="2" s="1"/>
  <c r="P18" i="2" s="1"/>
  <c r="P19" i="2" s="1"/>
  <c r="P20" i="2" s="1"/>
  <c r="P21" i="2" s="1"/>
  <c r="P22" i="2" s="1"/>
  <c r="P23" i="2" s="1"/>
  <c r="P24" i="2" s="1"/>
  <c r="P25" i="2" s="1"/>
  <c r="P26" i="2" s="1"/>
  <c r="P27" i="2" s="1"/>
  <c r="P28" i="2" s="1"/>
  <c r="P29" i="2" s="1"/>
  <c r="P30" i="2" s="1"/>
  <c r="P31" i="2" s="1"/>
  <c r="P32" i="2" s="1"/>
  <c r="P33" i="2" s="1"/>
  <c r="P34" i="2" s="1"/>
  <c r="P35" i="2" s="1"/>
  <c r="P36" i="2" s="1"/>
  <c r="P37" i="2" s="1"/>
  <c r="P38" i="2" s="1"/>
  <c r="P39" i="2" s="1"/>
  <c r="P40" i="2" s="1"/>
  <c r="P41" i="2" s="1"/>
  <c r="P42" i="2" s="1"/>
  <c r="P43" i="2" s="1"/>
  <c r="P44" i="2" s="1"/>
  <c r="P45" i="2" s="1"/>
  <c r="P46" i="2" s="1"/>
  <c r="P47" i="2" s="1"/>
  <c r="P48" i="2" s="1"/>
  <c r="P49" i="2" s="1"/>
  <c r="P50" i="2" s="1"/>
  <c r="P51" i="2" s="1"/>
  <c r="P52" i="2" s="1"/>
  <c r="P53" i="2" s="1"/>
  <c r="P54" i="2" s="1"/>
  <c r="P55" i="2" s="1"/>
  <c r="P56" i="2" s="1"/>
  <c r="P57" i="2" s="1"/>
  <c r="P58" i="2" s="1"/>
  <c r="P59" i="2" s="1"/>
  <c r="P60" i="2" s="1"/>
  <c r="P61" i="2" s="1"/>
  <c r="P62" i="2" s="1"/>
  <c r="P63" i="2" s="1"/>
  <c r="P64" i="2" s="1"/>
  <c r="P65" i="2" s="1"/>
  <c r="P66" i="2" s="1"/>
  <c r="P67" i="2" s="1"/>
  <c r="P68" i="2" s="1"/>
  <c r="P69" i="2" s="1"/>
  <c r="P70" i="2" s="1"/>
  <c r="P71" i="2" s="1"/>
  <c r="P73" i="2" s="1"/>
  <c r="P74" i="2" s="1"/>
  <c r="P75" i="2" s="1"/>
  <c r="P76" i="2" s="1"/>
  <c r="P77" i="2" s="1"/>
  <c r="P78" i="2" s="1"/>
  <c r="P79" i="2" s="1"/>
  <c r="P80" i="2" s="1"/>
  <c r="P81" i="2" s="1"/>
  <c r="P82" i="2" s="1"/>
  <c r="P83" i="2" s="1"/>
  <c r="P84" i="2" s="1"/>
  <c r="P85" i="2" s="1"/>
  <c r="P86" i="2" s="1"/>
  <c r="P87" i="2" s="1"/>
  <c r="P88" i="2" s="1"/>
  <c r="P89" i="2" s="1"/>
  <c r="P90" i="2" s="1"/>
  <c r="P91" i="2" s="1"/>
  <c r="P92" i="2" s="1"/>
  <c r="P93" i="2" s="1"/>
  <c r="P94" i="2" s="1"/>
  <c r="P95" i="2" s="1"/>
  <c r="P96" i="2" s="1"/>
  <c r="P97" i="2" s="1"/>
  <c r="P98" i="2" s="1"/>
  <c r="P99" i="2" s="1"/>
  <c r="P100" i="2" s="1"/>
  <c r="P101" i="2" s="1"/>
  <c r="P102" i="2" s="1"/>
  <c r="P103" i="2" s="1"/>
  <c r="P104" i="2" s="1"/>
  <c r="P105" i="2" s="1"/>
  <c r="P106" i="2" s="1"/>
  <c r="P107" i="2" s="1"/>
  <c r="X4" i="2"/>
  <c r="W4" i="2"/>
  <c r="W5" i="2" s="1"/>
  <c r="W6" i="2" s="1"/>
  <c r="W7" i="2" s="1"/>
  <c r="W8" i="2" s="1"/>
  <c r="W9" i="2" s="1"/>
  <c r="W10" i="2" s="1"/>
  <c r="W11" i="2" s="1"/>
  <c r="W12" i="2" s="1"/>
  <c r="W13" i="2" s="1"/>
  <c r="W14" i="2" s="1"/>
  <c r="W15" i="2" s="1"/>
  <c r="W16" i="2" s="1"/>
  <c r="W17" i="2" s="1"/>
  <c r="W18" i="2" s="1"/>
  <c r="W19" i="2" s="1"/>
  <c r="W20" i="2" s="1"/>
  <c r="W21" i="2" s="1"/>
  <c r="W22" i="2" s="1"/>
  <c r="W23" i="2" s="1"/>
  <c r="W24" i="2" s="1"/>
  <c r="W25" i="2" s="1"/>
  <c r="W26" i="2" s="1"/>
  <c r="W27" i="2" s="1"/>
  <c r="W28" i="2" s="1"/>
  <c r="W29" i="2" s="1"/>
  <c r="W30" i="2" s="1"/>
  <c r="W31" i="2" s="1"/>
  <c r="W32" i="2" s="1"/>
  <c r="W33" i="2" s="1"/>
  <c r="W34" i="2" s="1"/>
  <c r="W35" i="2" s="1"/>
  <c r="W36" i="2" s="1"/>
  <c r="W37" i="2" s="1"/>
  <c r="W38" i="2" s="1"/>
  <c r="W39" i="2" s="1"/>
  <c r="W40" i="2" s="1"/>
  <c r="W41" i="2" s="1"/>
  <c r="W42" i="2" s="1"/>
  <c r="W43" i="2" s="1"/>
  <c r="W44" i="2" s="1"/>
  <c r="W45" i="2" s="1"/>
  <c r="W46" i="2" s="1"/>
  <c r="W47" i="2" s="1"/>
  <c r="W48" i="2" s="1"/>
  <c r="W49" i="2" s="1"/>
  <c r="W50" i="2" s="1"/>
  <c r="W51" i="2" s="1"/>
  <c r="W52" i="2" s="1"/>
  <c r="W53" i="2" s="1"/>
  <c r="W54" i="2" s="1"/>
  <c r="W55" i="2" s="1"/>
  <c r="W56" i="2" s="1"/>
  <c r="W57" i="2" s="1"/>
  <c r="W58" i="2" s="1"/>
  <c r="W59" i="2" s="1"/>
  <c r="W60" i="2" s="1"/>
  <c r="W61" i="2" s="1"/>
  <c r="W62" i="2" s="1"/>
  <c r="W63" i="2" s="1"/>
  <c r="W64" i="2" s="1"/>
  <c r="W65" i="2" s="1"/>
  <c r="W66" i="2" s="1"/>
  <c r="W67" i="2" s="1"/>
  <c r="W68" i="2" s="1"/>
  <c r="W69" i="2" s="1"/>
  <c r="W70" i="2" s="1"/>
  <c r="W71" i="2" s="1"/>
  <c r="W72" i="2" s="1"/>
  <c r="W73" i="2" s="1"/>
  <c r="W74" i="2" s="1"/>
  <c r="W75" i="2" s="1"/>
  <c r="W76" i="2" s="1"/>
  <c r="W77" i="2" s="1"/>
  <c r="W78" i="2" s="1"/>
  <c r="W79" i="2" s="1"/>
  <c r="W80" i="2" s="1"/>
  <c r="W81" i="2" s="1"/>
  <c r="W82" i="2" s="1"/>
  <c r="W83" i="2" s="1"/>
  <c r="W84" i="2" s="1"/>
  <c r="W85" i="2" s="1"/>
  <c r="W86" i="2" s="1"/>
  <c r="W87" i="2" s="1"/>
  <c r="W88" i="2" s="1"/>
  <c r="W89" i="2" s="1"/>
  <c r="W90" i="2" s="1"/>
  <c r="W91" i="2" s="1"/>
  <c r="W92" i="2" s="1"/>
  <c r="W93" i="2" s="1"/>
  <c r="W94" i="2" s="1"/>
  <c r="W95" i="2" s="1"/>
  <c r="W96" i="2" s="1"/>
  <c r="W97" i="2" s="1"/>
  <c r="W98" i="2" s="1"/>
  <c r="W99" i="2" s="1"/>
  <c r="W100" i="2" s="1"/>
  <c r="W101" i="2" s="1"/>
  <c r="W102" i="2" s="1"/>
  <c r="W103" i="2" s="1"/>
  <c r="W104" i="2" s="1"/>
  <c r="W105" i="2" s="1"/>
  <c r="W106" i="2" s="1"/>
  <c r="W107" i="2" s="1"/>
  <c r="X111" i="2" l="1"/>
</calcChain>
</file>

<file path=xl/sharedStrings.xml><?xml version="1.0" encoding="utf-8"?>
<sst xmlns="http://schemas.openxmlformats.org/spreadsheetml/2006/main" count="407" uniqueCount="123">
  <si>
    <t xml:space="preserve">Project :- </t>
  </si>
  <si>
    <t>Rural water Supply project under JJM, Pratapgarh, Uttar Pradesh</t>
  </si>
  <si>
    <t xml:space="preserve">Parsanda(JMR) BLOCK-MANGRAURA </t>
  </si>
  <si>
    <t>Client:-</t>
  </si>
  <si>
    <t>State Water &amp; Sanitation Mission Govt Of Uttar Pradesh</t>
  </si>
  <si>
    <t>s.no</t>
  </si>
  <si>
    <t>Start Node</t>
  </si>
  <si>
    <t>End Node</t>
  </si>
  <si>
    <t>Type of Road</t>
  </si>
  <si>
    <t>WIDTH OF EXCAVATION</t>
  </si>
  <si>
    <t>Dia of pipe(MM)</t>
  </si>
  <si>
    <t>Pipe Length (M)</t>
  </si>
  <si>
    <t>CUMMULATIVE</t>
  </si>
  <si>
    <t>Depth(M)</t>
  </si>
  <si>
    <t>REMARK</t>
  </si>
  <si>
    <t>TPI:-</t>
  </si>
  <si>
    <t>Medhaj Techno Concept Pvt. Ltd.</t>
  </si>
  <si>
    <t>Contractor:-</t>
  </si>
  <si>
    <t>Power Mech Project Ltd.</t>
  </si>
  <si>
    <t xml:space="preserve">      Block :-          </t>
  </si>
  <si>
    <t>Mangraura</t>
  </si>
  <si>
    <t xml:space="preserve">GP :- </t>
  </si>
  <si>
    <t>choumari</t>
  </si>
  <si>
    <t>Date</t>
  </si>
  <si>
    <t>Sl.No</t>
  </si>
  <si>
    <t>Dia of pipe</t>
  </si>
  <si>
    <t>Appliede test pressure (kg /cm'2)</t>
  </si>
  <si>
    <t>Pressure test rising time (Hrs)</t>
  </si>
  <si>
    <t>Pressure Released time(Hrs)</t>
  </si>
  <si>
    <t>Total Duration Hrs</t>
  </si>
  <si>
    <t xml:space="preserve">Observation </t>
  </si>
  <si>
    <t>J3</t>
  </si>
  <si>
    <t>J78</t>
  </si>
  <si>
    <t>no</t>
  </si>
  <si>
    <t>J14</t>
  </si>
  <si>
    <t>J68</t>
  </si>
  <si>
    <t>J82</t>
  </si>
  <si>
    <t>j36</t>
  </si>
  <si>
    <t>j35</t>
  </si>
  <si>
    <t>j51</t>
  </si>
  <si>
    <t>j49</t>
  </si>
  <si>
    <t>j56A</t>
  </si>
  <si>
    <t>J56B</t>
  </si>
  <si>
    <t>j62</t>
  </si>
  <si>
    <t>j65</t>
  </si>
  <si>
    <t>j66</t>
  </si>
  <si>
    <t>j52</t>
  </si>
  <si>
    <t>j53</t>
  </si>
  <si>
    <t>j30</t>
  </si>
  <si>
    <t>j31</t>
  </si>
  <si>
    <t>J30</t>
  </si>
  <si>
    <t>J31</t>
  </si>
  <si>
    <t>CULVERT</t>
  </si>
  <si>
    <t>J29A</t>
  </si>
  <si>
    <t>J29</t>
  </si>
  <si>
    <t>J41</t>
  </si>
  <si>
    <t>J48</t>
  </si>
  <si>
    <t>J29B</t>
  </si>
  <si>
    <t>J23</t>
  </si>
  <si>
    <t>J37</t>
  </si>
  <si>
    <t>J38</t>
  </si>
  <si>
    <t>J13</t>
  </si>
  <si>
    <t>J19</t>
  </si>
  <si>
    <t>J69</t>
  </si>
  <si>
    <t>J40</t>
  </si>
  <si>
    <t>J56</t>
  </si>
  <si>
    <t>J58</t>
  </si>
  <si>
    <t>J42</t>
  </si>
  <si>
    <t>J32</t>
  </si>
  <si>
    <t>J87</t>
  </si>
  <si>
    <t>J90A</t>
  </si>
  <si>
    <t>J90B</t>
  </si>
  <si>
    <t>J11</t>
  </si>
  <si>
    <t>J12</t>
  </si>
  <si>
    <t>J26</t>
  </si>
  <si>
    <t>J27</t>
  </si>
  <si>
    <t>J17</t>
  </si>
  <si>
    <t>J18</t>
  </si>
  <si>
    <t>J14A</t>
  </si>
  <si>
    <t>J77</t>
  </si>
  <si>
    <t>J80</t>
  </si>
  <si>
    <t>J77A</t>
  </si>
  <si>
    <t>J75A</t>
  </si>
  <si>
    <t>J75B</t>
  </si>
  <si>
    <t>J70</t>
  </si>
  <si>
    <t>J71</t>
  </si>
  <si>
    <t>J84A</t>
  </si>
  <si>
    <t>J84B</t>
  </si>
  <si>
    <t>J90</t>
  </si>
  <si>
    <t>J91</t>
  </si>
  <si>
    <t>J92</t>
  </si>
  <si>
    <t>J92A</t>
  </si>
  <si>
    <t>J92B</t>
  </si>
  <si>
    <t>J149</t>
  </si>
  <si>
    <t>J150</t>
  </si>
  <si>
    <t>J152A</t>
  </si>
  <si>
    <t>J152</t>
  </si>
  <si>
    <t>J152B</t>
  </si>
  <si>
    <t>J72</t>
  </si>
  <si>
    <t>POWER MECH PROJECT LIMITED -BRCPCL(JV).</t>
  </si>
  <si>
    <t>MEDHAJ CONSULTANCY (THIRD PARTY INS.)</t>
  </si>
  <si>
    <t>UTTAR PRADESH JAL NIGAM(RURAL)-CLIENT.</t>
  </si>
  <si>
    <t xml:space="preserve">DESIGNATION </t>
  </si>
  <si>
    <t>NAME</t>
  </si>
  <si>
    <t>SIGN.with date</t>
  </si>
  <si>
    <t>J67</t>
  </si>
  <si>
    <t>J85</t>
  </si>
  <si>
    <t>J5</t>
  </si>
  <si>
    <t>J20</t>
  </si>
  <si>
    <t>J2</t>
  </si>
  <si>
    <t>J35</t>
  </si>
  <si>
    <t>J33</t>
  </si>
  <si>
    <t>J22</t>
  </si>
  <si>
    <t>J43</t>
  </si>
  <si>
    <t>J46</t>
  </si>
  <si>
    <t>J51</t>
  </si>
  <si>
    <t>J45</t>
  </si>
  <si>
    <t>J44</t>
  </si>
  <si>
    <t>j56</t>
  </si>
  <si>
    <t>J56A</t>
  </si>
  <si>
    <t>J62</t>
  </si>
  <si>
    <t>J24</t>
  </si>
  <si>
    <t>J21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</si>
</sst>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xf>
    <xf numFmtId="2" fontId="0" fillId="0" borderId="1" xfId="0" applyNumberFormat="1" applyBorder="1" applyAlignment="1">
      <alignment horizont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4" fillId="0" borderId="1" xfId="0" applyFont="1" applyBorder="1" applyAlignment="1"/>
    <xf numFmtId="0" fontId="0" fillId="0" borderId="1" xfId="0" applyBorder="1" applyAlignment="1">
      <alignment horizontal="left"/>
    </xf>
    <xf numFmtId="0" fontId="4" fillId="0" borderId="1" xfId="0" applyFont="1" applyBorder="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0" borderId="1" xfId="0" applyBorder="1" applyAlignment="1">
      <alignment horizontal="center"/>
    </xf>
    <xf numFmtId="0" fontId="4" fillId="0" borderId="1" xfId="0" applyFont="1" applyBorder="1"/>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129"/>
  <sheetViews>
    <sheetView tabSelected="1" workbookViewId="0">
      <selection activeCell="C126" sqref="C126:L129"/>
    </sheetView>
  </sheetViews>
  <sheetFormatPr defaultRowHeight="15" x14ac:dyDescent="0.25"/>
  <cols>
    <col min="5" max="5" width="14.140625" customWidth="1"/>
    <col min="6" max="6" width="12.28515625" customWidth="1"/>
    <col min="7" max="7" width="27.42578125" customWidth="1"/>
    <col min="8" max="8" width="22.28515625" customWidth="1"/>
    <col min="9" max="9" width="14.85546875" customWidth="1"/>
    <col min="10" max="10" width="11" customWidth="1"/>
    <col min="11" max="11" width="28" customWidth="1"/>
    <col min="12" max="12" width="23.28515625" customWidth="1"/>
  </cols>
  <sheetData>
    <row r="2" spans="3:25" ht="18.75" x14ac:dyDescent="0.3">
      <c r="C2" s="1" t="s">
        <v>0</v>
      </c>
      <c r="D2" s="1"/>
      <c r="E2" s="1" t="s">
        <v>1</v>
      </c>
      <c r="F2" s="1"/>
      <c r="G2" s="1"/>
      <c r="H2" s="1"/>
      <c r="I2" s="1"/>
      <c r="J2" s="1"/>
      <c r="K2" s="1"/>
      <c r="L2" s="1"/>
      <c r="P2" s="2" t="s">
        <v>2</v>
      </c>
      <c r="Q2" s="2"/>
      <c r="R2" s="2"/>
      <c r="S2" s="2"/>
      <c r="T2" s="2"/>
      <c r="U2" s="2"/>
      <c r="V2" s="2"/>
      <c r="W2" s="2"/>
      <c r="X2" s="2"/>
      <c r="Y2" s="2"/>
    </row>
    <row r="3" spans="3:25" ht="31.5" customHeight="1" x14ac:dyDescent="0.25">
      <c r="C3" s="1" t="s">
        <v>3</v>
      </c>
      <c r="D3" s="1"/>
      <c r="E3" s="1" t="s">
        <v>4</v>
      </c>
      <c r="F3" s="1"/>
      <c r="G3" s="1"/>
      <c r="H3" s="1"/>
      <c r="I3" s="1"/>
      <c r="J3" s="1"/>
      <c r="K3" s="1"/>
      <c r="L3" s="1"/>
      <c r="P3" s="3" t="s">
        <v>5</v>
      </c>
      <c r="Q3" s="3" t="s">
        <v>6</v>
      </c>
      <c r="R3" s="3" t="s">
        <v>7</v>
      </c>
      <c r="S3" s="3" t="s">
        <v>8</v>
      </c>
      <c r="T3" s="4" t="s">
        <v>9</v>
      </c>
      <c r="U3" s="3" t="s">
        <v>10</v>
      </c>
      <c r="V3" s="5" t="s">
        <v>11</v>
      </c>
      <c r="W3" s="6" t="s">
        <v>12</v>
      </c>
      <c r="X3" s="6" t="s">
        <v>13</v>
      </c>
      <c r="Y3" s="6" t="s">
        <v>14</v>
      </c>
    </row>
    <row r="4" spans="3:25" ht="31.5" customHeight="1" x14ac:dyDescent="0.25">
      <c r="C4" s="1" t="s">
        <v>15</v>
      </c>
      <c r="D4" s="1"/>
      <c r="E4" s="1" t="s">
        <v>16</v>
      </c>
      <c r="F4" s="1"/>
      <c r="G4" s="1"/>
      <c r="H4" s="1"/>
      <c r="I4" s="1"/>
      <c r="J4" s="1"/>
      <c r="K4" s="1"/>
      <c r="L4" s="1"/>
      <c r="P4" s="7">
        <v>1</v>
      </c>
      <c r="W4" s="7">
        <f>+G17</f>
        <v>305.5</v>
      </c>
      <c r="X4" s="8">
        <f t="shared" ref="X4:X24" si="0">(1000+F17)/1000</f>
        <v>1.0629999999999999</v>
      </c>
      <c r="Y4" s="7"/>
    </row>
    <row r="5" spans="3:25" ht="18.75" x14ac:dyDescent="0.25">
      <c r="C5" s="1" t="s">
        <v>17</v>
      </c>
      <c r="D5" s="1"/>
      <c r="E5" s="1" t="s">
        <v>18</v>
      </c>
      <c r="F5" s="1"/>
      <c r="G5" s="1"/>
      <c r="H5" s="1"/>
      <c r="I5" s="1"/>
      <c r="J5" s="1"/>
      <c r="K5" s="1"/>
      <c r="L5" s="1"/>
      <c r="P5" s="7">
        <f>1+P4</f>
        <v>2</v>
      </c>
      <c r="W5" s="7">
        <f t="shared" ref="W5:W56" si="1">+W4+G18</f>
        <v>329.2</v>
      </c>
      <c r="X5" s="8">
        <f t="shared" si="0"/>
        <v>1.0629999999999999</v>
      </c>
      <c r="Y5" s="7"/>
    </row>
    <row r="6" spans="3:25" ht="18.75" x14ac:dyDescent="0.25">
      <c r="C6" s="1" t="s">
        <v>19</v>
      </c>
      <c r="D6" s="1"/>
      <c r="E6" s="1" t="s">
        <v>20</v>
      </c>
      <c r="F6" s="1"/>
      <c r="G6" s="1"/>
      <c r="H6" s="1"/>
      <c r="I6" s="1"/>
      <c r="J6" s="1"/>
      <c r="K6" s="1"/>
      <c r="L6" s="1"/>
      <c r="P6" s="7">
        <f t="shared" ref="P6:P69" si="2">1+P5</f>
        <v>3</v>
      </c>
      <c r="W6" s="7">
        <f t="shared" si="1"/>
        <v>408.7</v>
      </c>
      <c r="X6" s="8">
        <f t="shared" si="0"/>
        <v>1.0629999999999999</v>
      </c>
      <c r="Y6" s="7"/>
    </row>
    <row r="7" spans="3:25" ht="18.75" x14ac:dyDescent="0.25">
      <c r="C7" s="1" t="s">
        <v>21</v>
      </c>
      <c r="D7" s="1"/>
      <c r="E7" s="1" t="s">
        <v>22</v>
      </c>
      <c r="F7" s="1"/>
      <c r="G7" s="1"/>
      <c r="H7" s="1"/>
      <c r="I7" s="1"/>
      <c r="J7" s="1"/>
      <c r="K7" s="3" t="s">
        <v>23</v>
      </c>
      <c r="L7" s="3"/>
      <c r="P7" s="7">
        <f t="shared" si="2"/>
        <v>4</v>
      </c>
      <c r="W7" s="7">
        <f t="shared" si="1"/>
        <v>456</v>
      </c>
      <c r="X7" s="8">
        <f t="shared" si="0"/>
        <v>1.0629999999999999</v>
      </c>
      <c r="Y7" s="7"/>
    </row>
    <row r="8" spans="3:25" ht="45" x14ac:dyDescent="0.25">
      <c r="C8" s="9" t="s">
        <v>24</v>
      </c>
      <c r="D8" s="9" t="s">
        <v>6</v>
      </c>
      <c r="E8" s="9" t="s">
        <v>7</v>
      </c>
      <c r="F8" s="9" t="s">
        <v>25</v>
      </c>
      <c r="G8" s="9" t="s">
        <v>11</v>
      </c>
      <c r="H8" s="9" t="s">
        <v>26</v>
      </c>
      <c r="I8" s="9" t="s">
        <v>27</v>
      </c>
      <c r="J8" s="10" t="s">
        <v>28</v>
      </c>
      <c r="K8" s="11" t="s">
        <v>29</v>
      </c>
      <c r="L8" s="9" t="s">
        <v>30</v>
      </c>
      <c r="P8" s="7">
        <f t="shared" si="2"/>
        <v>5</v>
      </c>
      <c r="W8" s="7">
        <f t="shared" si="1"/>
        <v>572.9</v>
      </c>
      <c r="X8" s="8">
        <f t="shared" si="0"/>
        <v>1.0629999999999999</v>
      </c>
      <c r="Y8" s="7"/>
    </row>
    <row r="9" spans="3:25" x14ac:dyDescent="0.25">
      <c r="C9" s="12">
        <v>1</v>
      </c>
      <c r="D9" s="7" t="s">
        <v>31</v>
      </c>
      <c r="E9" s="7" t="s">
        <v>32</v>
      </c>
      <c r="F9" s="7">
        <v>200</v>
      </c>
      <c r="G9" s="7">
        <v>24.9</v>
      </c>
      <c r="H9" s="7">
        <v>6</v>
      </c>
      <c r="I9" s="7">
        <v>3</v>
      </c>
      <c r="J9" s="7">
        <v>1</v>
      </c>
      <c r="K9" s="7">
        <v>4</v>
      </c>
      <c r="L9" s="7" t="s">
        <v>33</v>
      </c>
      <c r="P9" s="7">
        <f t="shared" si="2"/>
        <v>6</v>
      </c>
      <c r="W9" s="7">
        <f t="shared" si="1"/>
        <v>575.9</v>
      </c>
      <c r="X9" s="8">
        <f t="shared" si="0"/>
        <v>1.0629999999999999</v>
      </c>
      <c r="Y9" s="7"/>
    </row>
    <row r="10" spans="3:25" x14ac:dyDescent="0.25">
      <c r="C10" s="12">
        <f>1+C9</f>
        <v>2</v>
      </c>
      <c r="D10" s="7" t="s">
        <v>31</v>
      </c>
      <c r="E10" s="7" t="s">
        <v>32</v>
      </c>
      <c r="F10" s="7">
        <v>200</v>
      </c>
      <c r="G10" s="7">
        <v>18.399999999999999</v>
      </c>
      <c r="H10" s="7">
        <v>6</v>
      </c>
      <c r="I10" s="7">
        <v>3</v>
      </c>
      <c r="J10" s="7">
        <v>1</v>
      </c>
      <c r="K10" s="7">
        <v>4</v>
      </c>
      <c r="L10" s="7" t="s">
        <v>33</v>
      </c>
      <c r="P10" s="7">
        <f t="shared" si="2"/>
        <v>7</v>
      </c>
      <c r="W10" s="7">
        <f t="shared" si="1"/>
        <v>596.79999999999995</v>
      </c>
      <c r="X10" s="8">
        <f t="shared" si="0"/>
        <v>1.0629999999999999</v>
      </c>
      <c r="Y10" s="7"/>
    </row>
    <row r="11" spans="3:25" x14ac:dyDescent="0.25">
      <c r="C11" s="12">
        <f t="shared" ref="C11:C69" si="3">1+C10</f>
        <v>3</v>
      </c>
      <c r="D11" s="7" t="s">
        <v>34</v>
      </c>
      <c r="E11" s="7" t="s">
        <v>32</v>
      </c>
      <c r="F11" s="7">
        <v>160</v>
      </c>
      <c r="G11" s="7">
        <v>156.1</v>
      </c>
      <c r="H11" s="7">
        <v>6</v>
      </c>
      <c r="I11" s="7">
        <v>3</v>
      </c>
      <c r="J11" s="7">
        <v>1</v>
      </c>
      <c r="K11" s="7">
        <v>4</v>
      </c>
      <c r="L11" s="7" t="s">
        <v>33</v>
      </c>
      <c r="P11" s="7">
        <f t="shared" si="2"/>
        <v>8</v>
      </c>
      <c r="W11" s="7">
        <f t="shared" si="1"/>
        <v>650.4</v>
      </c>
      <c r="X11" s="8">
        <f t="shared" si="0"/>
        <v>1.0629999999999999</v>
      </c>
      <c r="Y11" s="7"/>
    </row>
    <row r="12" spans="3:25" x14ac:dyDescent="0.25">
      <c r="C12" s="12">
        <f t="shared" si="3"/>
        <v>4</v>
      </c>
      <c r="D12" s="7" t="s">
        <v>35</v>
      </c>
      <c r="E12" s="7" t="s">
        <v>36</v>
      </c>
      <c r="F12" s="7">
        <v>160</v>
      </c>
      <c r="G12" s="7">
        <v>5.4</v>
      </c>
      <c r="H12" s="7">
        <v>6</v>
      </c>
      <c r="I12" s="7">
        <v>3</v>
      </c>
      <c r="J12" s="7">
        <v>1</v>
      </c>
      <c r="K12" s="7">
        <v>4</v>
      </c>
      <c r="L12" s="7" t="s">
        <v>33</v>
      </c>
      <c r="P12" s="7">
        <f t="shared" si="2"/>
        <v>9</v>
      </c>
      <c r="W12" s="7">
        <f t="shared" si="1"/>
        <v>678.6</v>
      </c>
      <c r="X12" s="8">
        <f t="shared" si="0"/>
        <v>1.0629999999999999</v>
      </c>
      <c r="Y12" s="7"/>
    </row>
    <row r="13" spans="3:25" x14ac:dyDescent="0.25">
      <c r="C13" s="12">
        <f t="shared" si="3"/>
        <v>5</v>
      </c>
      <c r="D13" s="7" t="s">
        <v>35</v>
      </c>
      <c r="E13" s="7" t="s">
        <v>36</v>
      </c>
      <c r="F13" s="7">
        <v>160</v>
      </c>
      <c r="G13" s="7">
        <v>5.9</v>
      </c>
      <c r="H13" s="7">
        <v>6</v>
      </c>
      <c r="I13" s="7">
        <v>3</v>
      </c>
      <c r="J13" s="7">
        <v>1</v>
      </c>
      <c r="K13" s="7">
        <v>4</v>
      </c>
      <c r="L13" s="7" t="s">
        <v>33</v>
      </c>
      <c r="P13" s="7">
        <f t="shared" si="2"/>
        <v>10</v>
      </c>
      <c r="W13" s="7">
        <f t="shared" si="1"/>
        <v>700.9</v>
      </c>
      <c r="X13" s="8">
        <f t="shared" si="0"/>
        <v>1.0629999999999999</v>
      </c>
      <c r="Y13" s="7"/>
    </row>
    <row r="14" spans="3:25" x14ac:dyDescent="0.25">
      <c r="C14" s="12">
        <f t="shared" si="3"/>
        <v>6</v>
      </c>
      <c r="D14" s="7" t="s">
        <v>35</v>
      </c>
      <c r="E14" s="7" t="s">
        <v>36</v>
      </c>
      <c r="F14" s="7">
        <v>160</v>
      </c>
      <c r="G14" s="7">
        <v>348.2</v>
      </c>
      <c r="H14" s="7">
        <v>6</v>
      </c>
      <c r="I14" s="7">
        <v>3</v>
      </c>
      <c r="J14" s="7">
        <v>1</v>
      </c>
      <c r="K14" s="7">
        <v>4</v>
      </c>
      <c r="L14" s="7" t="s">
        <v>33</v>
      </c>
      <c r="P14" s="7">
        <f t="shared" si="2"/>
        <v>11</v>
      </c>
      <c r="W14" s="7">
        <f t="shared" si="1"/>
        <v>744.8</v>
      </c>
      <c r="X14" s="8">
        <f t="shared" si="0"/>
        <v>1.0629999999999999</v>
      </c>
      <c r="Y14" s="7"/>
    </row>
    <row r="15" spans="3:25" x14ac:dyDescent="0.25">
      <c r="C15" s="12">
        <f t="shared" si="3"/>
        <v>7</v>
      </c>
      <c r="D15" s="7" t="s">
        <v>35</v>
      </c>
      <c r="E15" s="7" t="s">
        <v>36</v>
      </c>
      <c r="F15" s="7">
        <v>160</v>
      </c>
      <c r="G15" s="7">
        <v>85.9</v>
      </c>
      <c r="H15" s="7">
        <v>6</v>
      </c>
      <c r="I15" s="7">
        <v>3</v>
      </c>
      <c r="J15" s="7">
        <v>1</v>
      </c>
      <c r="K15" s="7">
        <v>4</v>
      </c>
      <c r="L15" s="7" t="s">
        <v>33</v>
      </c>
      <c r="P15" s="7">
        <f t="shared" si="2"/>
        <v>12</v>
      </c>
      <c r="W15" s="7">
        <f t="shared" si="1"/>
        <v>775.09999999999991</v>
      </c>
      <c r="X15" s="8">
        <f t="shared" si="0"/>
        <v>1.0629999999999999</v>
      </c>
      <c r="Y15" s="7"/>
    </row>
    <row r="16" spans="3:25" x14ac:dyDescent="0.25">
      <c r="C16" s="12">
        <f t="shared" si="3"/>
        <v>8</v>
      </c>
      <c r="D16" s="7" t="s">
        <v>35</v>
      </c>
      <c r="E16" s="7" t="s">
        <v>36</v>
      </c>
      <c r="F16" s="7">
        <v>160</v>
      </c>
      <c r="G16" s="7">
        <v>179.1</v>
      </c>
      <c r="H16" s="7">
        <v>6</v>
      </c>
      <c r="I16" s="7">
        <v>3</v>
      </c>
      <c r="J16" s="7">
        <v>1</v>
      </c>
      <c r="K16" s="7">
        <v>4</v>
      </c>
      <c r="L16" s="7" t="s">
        <v>33</v>
      </c>
      <c r="P16" s="7">
        <f t="shared" si="2"/>
        <v>13</v>
      </c>
      <c r="W16" s="7">
        <f t="shared" si="1"/>
        <v>777.89999999999986</v>
      </c>
      <c r="X16" s="8">
        <f t="shared" si="0"/>
        <v>1.0629999999999999</v>
      </c>
      <c r="Y16" s="7"/>
    </row>
    <row r="17" spans="3:25" x14ac:dyDescent="0.25">
      <c r="C17" s="12">
        <f t="shared" si="3"/>
        <v>9</v>
      </c>
      <c r="D17" s="7" t="s">
        <v>37</v>
      </c>
      <c r="E17" s="7" t="s">
        <v>38</v>
      </c>
      <c r="F17" s="7">
        <v>63</v>
      </c>
      <c r="G17" s="7">
        <v>305.5</v>
      </c>
      <c r="H17" s="7">
        <v>6</v>
      </c>
      <c r="I17" s="7">
        <v>3</v>
      </c>
      <c r="J17" s="7">
        <v>1</v>
      </c>
      <c r="K17" s="7">
        <v>4</v>
      </c>
      <c r="L17" s="7" t="s">
        <v>33</v>
      </c>
      <c r="P17" s="7">
        <f t="shared" si="2"/>
        <v>14</v>
      </c>
      <c r="W17" s="7">
        <f t="shared" si="1"/>
        <v>812.29999999999984</v>
      </c>
      <c r="X17" s="8">
        <f t="shared" si="0"/>
        <v>1.0629999999999999</v>
      </c>
      <c r="Y17" s="7"/>
    </row>
    <row r="18" spans="3:25" x14ac:dyDescent="0.25">
      <c r="C18" s="12">
        <f t="shared" si="3"/>
        <v>10</v>
      </c>
      <c r="D18" s="7" t="s">
        <v>39</v>
      </c>
      <c r="E18" s="7" t="s">
        <v>40</v>
      </c>
      <c r="F18" s="7">
        <v>63</v>
      </c>
      <c r="G18" s="7">
        <v>23.7</v>
      </c>
      <c r="H18" s="7">
        <v>6</v>
      </c>
      <c r="I18" s="7">
        <v>3</v>
      </c>
      <c r="J18" s="7">
        <v>1</v>
      </c>
      <c r="K18" s="7">
        <v>4</v>
      </c>
      <c r="L18" s="7" t="s">
        <v>33</v>
      </c>
      <c r="P18" s="7">
        <f t="shared" si="2"/>
        <v>15</v>
      </c>
      <c r="W18" s="7">
        <f t="shared" si="1"/>
        <v>814.89999999999986</v>
      </c>
      <c r="X18" s="8">
        <f t="shared" si="0"/>
        <v>1.0629999999999999</v>
      </c>
      <c r="Y18" s="7"/>
    </row>
    <row r="19" spans="3:25" x14ac:dyDescent="0.25">
      <c r="C19" s="12">
        <f t="shared" si="3"/>
        <v>11</v>
      </c>
      <c r="D19" s="7" t="s">
        <v>41</v>
      </c>
      <c r="E19" s="7" t="s">
        <v>42</v>
      </c>
      <c r="F19" s="7">
        <v>63</v>
      </c>
      <c r="G19" s="7">
        <v>79.5</v>
      </c>
      <c r="H19" s="7">
        <v>6</v>
      </c>
      <c r="I19" s="7">
        <v>3</v>
      </c>
      <c r="J19" s="7">
        <v>1</v>
      </c>
      <c r="K19" s="7">
        <v>4</v>
      </c>
      <c r="L19" s="7" t="s">
        <v>33</v>
      </c>
      <c r="P19" s="7">
        <f t="shared" si="2"/>
        <v>16</v>
      </c>
      <c r="W19" s="7">
        <f t="shared" si="1"/>
        <v>836.39999999999986</v>
      </c>
      <c r="X19" s="8">
        <f t="shared" si="0"/>
        <v>1.0629999999999999</v>
      </c>
      <c r="Y19" s="7"/>
    </row>
    <row r="20" spans="3:25" x14ac:dyDescent="0.25">
      <c r="C20" s="12">
        <f t="shared" si="3"/>
        <v>12</v>
      </c>
      <c r="D20" s="7" t="s">
        <v>43</v>
      </c>
      <c r="E20" s="7" t="s">
        <v>44</v>
      </c>
      <c r="F20" s="7">
        <v>63</v>
      </c>
      <c r="G20" s="7">
        <v>47.3</v>
      </c>
      <c r="H20" s="7">
        <v>6</v>
      </c>
      <c r="I20" s="7">
        <v>3</v>
      </c>
      <c r="J20" s="7">
        <v>1</v>
      </c>
      <c r="K20" s="7">
        <v>4</v>
      </c>
      <c r="L20" s="7" t="s">
        <v>33</v>
      </c>
      <c r="P20" s="7">
        <f t="shared" si="2"/>
        <v>17</v>
      </c>
      <c r="W20" s="7">
        <f t="shared" si="1"/>
        <v>873.39999999999986</v>
      </c>
      <c r="X20" s="8">
        <f t="shared" si="0"/>
        <v>1.0900000000000001</v>
      </c>
      <c r="Y20" s="7"/>
    </row>
    <row r="21" spans="3:25" x14ac:dyDescent="0.25">
      <c r="C21" s="12">
        <f t="shared" si="3"/>
        <v>13</v>
      </c>
      <c r="D21" s="7" t="s">
        <v>43</v>
      </c>
      <c r="E21" s="7" t="s">
        <v>45</v>
      </c>
      <c r="F21" s="7">
        <v>63</v>
      </c>
      <c r="G21" s="7">
        <v>116.9</v>
      </c>
      <c r="H21" s="7">
        <v>6</v>
      </c>
      <c r="I21" s="7">
        <v>3</v>
      </c>
      <c r="J21" s="7">
        <v>1</v>
      </c>
      <c r="K21" s="7">
        <v>4</v>
      </c>
      <c r="L21" s="7" t="s">
        <v>33</v>
      </c>
      <c r="P21" s="7">
        <f t="shared" si="2"/>
        <v>18</v>
      </c>
      <c r="W21" s="7">
        <f t="shared" si="1"/>
        <v>954.39999999999986</v>
      </c>
      <c r="X21" s="8">
        <f t="shared" si="0"/>
        <v>1.0629999999999999</v>
      </c>
      <c r="Y21" s="7"/>
    </row>
    <row r="22" spans="3:25" x14ac:dyDescent="0.25">
      <c r="C22" s="12">
        <f t="shared" si="3"/>
        <v>14</v>
      </c>
      <c r="D22" s="7" t="s">
        <v>46</v>
      </c>
      <c r="E22" s="7" t="s">
        <v>47</v>
      </c>
      <c r="F22" s="7">
        <v>63</v>
      </c>
      <c r="G22" s="7">
        <v>3</v>
      </c>
      <c r="H22" s="7">
        <v>6</v>
      </c>
      <c r="I22" s="7">
        <v>3</v>
      </c>
      <c r="J22" s="7">
        <v>1</v>
      </c>
      <c r="K22" s="7">
        <v>4</v>
      </c>
      <c r="L22" s="7" t="s">
        <v>33</v>
      </c>
      <c r="P22" s="7">
        <f t="shared" si="2"/>
        <v>19</v>
      </c>
      <c r="W22" s="7">
        <f t="shared" si="1"/>
        <v>1218.7999999999997</v>
      </c>
      <c r="X22" s="8">
        <f t="shared" si="0"/>
        <v>1.0629999999999999</v>
      </c>
      <c r="Y22" s="7"/>
    </row>
    <row r="23" spans="3:25" x14ac:dyDescent="0.25">
      <c r="C23" s="12">
        <f t="shared" si="3"/>
        <v>15</v>
      </c>
      <c r="D23" s="7" t="s">
        <v>46</v>
      </c>
      <c r="E23" s="7" t="s">
        <v>47</v>
      </c>
      <c r="F23" s="7">
        <v>63</v>
      </c>
      <c r="G23" s="7">
        <v>20.9</v>
      </c>
      <c r="H23" s="7">
        <v>6</v>
      </c>
      <c r="I23" s="7">
        <v>3</v>
      </c>
      <c r="J23" s="7">
        <v>1</v>
      </c>
      <c r="K23" s="7">
        <v>4</v>
      </c>
      <c r="L23" s="7" t="s">
        <v>33</v>
      </c>
      <c r="P23" s="7">
        <f t="shared" si="2"/>
        <v>20</v>
      </c>
      <c r="W23" s="7">
        <f t="shared" si="1"/>
        <v>1226.0999999999997</v>
      </c>
      <c r="X23" s="8">
        <f t="shared" si="0"/>
        <v>1.0629999999999999</v>
      </c>
      <c r="Y23" s="7"/>
    </row>
    <row r="24" spans="3:25" x14ac:dyDescent="0.25">
      <c r="C24" s="12">
        <f t="shared" si="3"/>
        <v>16</v>
      </c>
      <c r="D24" s="7" t="s">
        <v>48</v>
      </c>
      <c r="E24" s="7" t="s">
        <v>49</v>
      </c>
      <c r="F24" s="7">
        <v>63</v>
      </c>
      <c r="G24" s="7">
        <v>53.6</v>
      </c>
      <c r="H24" s="7">
        <v>6</v>
      </c>
      <c r="I24" s="7">
        <v>3</v>
      </c>
      <c r="J24" s="7">
        <v>1</v>
      </c>
      <c r="K24" s="7">
        <v>4</v>
      </c>
      <c r="L24" s="7" t="s">
        <v>33</v>
      </c>
      <c r="P24" s="7">
        <f t="shared" si="2"/>
        <v>21</v>
      </c>
      <c r="W24" s="7">
        <f t="shared" si="1"/>
        <v>1474.4999999999998</v>
      </c>
      <c r="X24" s="8">
        <f t="shared" si="0"/>
        <v>1.0629999999999999</v>
      </c>
      <c r="Y24" s="7"/>
    </row>
    <row r="25" spans="3:25" x14ac:dyDescent="0.25">
      <c r="C25" s="12">
        <f t="shared" si="3"/>
        <v>17</v>
      </c>
      <c r="D25" s="7" t="s">
        <v>50</v>
      </c>
      <c r="E25" s="7" t="s">
        <v>51</v>
      </c>
      <c r="F25" s="7">
        <v>63</v>
      </c>
      <c r="G25" s="7">
        <v>28.2</v>
      </c>
      <c r="H25" s="7">
        <v>6</v>
      </c>
      <c r="I25" s="7">
        <v>3</v>
      </c>
      <c r="J25" s="7">
        <v>1</v>
      </c>
      <c r="K25" s="7">
        <v>4</v>
      </c>
      <c r="L25" s="7" t="s">
        <v>33</v>
      </c>
      <c r="P25" s="7">
        <f t="shared" si="2"/>
        <v>22</v>
      </c>
      <c r="W25" s="7">
        <f t="shared" si="1"/>
        <v>1476.8999999999999</v>
      </c>
      <c r="X25" s="8"/>
      <c r="Y25" s="7" t="s">
        <v>52</v>
      </c>
    </row>
    <row r="26" spans="3:25" x14ac:dyDescent="0.25">
      <c r="C26" s="12">
        <f t="shared" si="3"/>
        <v>18</v>
      </c>
      <c r="D26" s="7" t="s">
        <v>53</v>
      </c>
      <c r="E26" s="7" t="s">
        <v>54</v>
      </c>
      <c r="F26" s="7">
        <v>63</v>
      </c>
      <c r="G26" s="7">
        <v>22.3</v>
      </c>
      <c r="H26" s="7">
        <v>6</v>
      </c>
      <c r="I26" s="7">
        <v>3</v>
      </c>
      <c r="J26" s="7">
        <v>1</v>
      </c>
      <c r="K26" s="7">
        <v>4</v>
      </c>
      <c r="L26" s="7" t="s">
        <v>33</v>
      </c>
      <c r="P26" s="7">
        <f t="shared" si="2"/>
        <v>23</v>
      </c>
      <c r="W26" s="7">
        <f t="shared" si="1"/>
        <v>1533.3</v>
      </c>
      <c r="X26" s="8">
        <f t="shared" ref="X26:X56" si="4">(1000+F39)/1000</f>
        <v>1.0629999999999999</v>
      </c>
      <c r="Y26" s="7"/>
    </row>
    <row r="27" spans="3:25" x14ac:dyDescent="0.25">
      <c r="C27" s="12">
        <f t="shared" si="3"/>
        <v>19</v>
      </c>
      <c r="D27" s="7" t="s">
        <v>55</v>
      </c>
      <c r="E27" s="7" t="s">
        <v>56</v>
      </c>
      <c r="F27" s="7">
        <v>63</v>
      </c>
      <c r="G27" s="7">
        <v>43.9</v>
      </c>
      <c r="H27" s="7">
        <v>6</v>
      </c>
      <c r="I27" s="7">
        <v>3</v>
      </c>
      <c r="J27" s="7">
        <v>1</v>
      </c>
      <c r="K27" s="7">
        <v>4</v>
      </c>
      <c r="L27" s="7" t="s">
        <v>33</v>
      </c>
      <c r="P27" s="7">
        <f t="shared" si="2"/>
        <v>24</v>
      </c>
      <c r="W27" s="7">
        <f t="shared" si="1"/>
        <v>1600.1</v>
      </c>
      <c r="X27" s="8">
        <f t="shared" si="4"/>
        <v>1.0629999999999999</v>
      </c>
      <c r="Y27" s="7"/>
    </row>
    <row r="28" spans="3:25" x14ac:dyDescent="0.25">
      <c r="C28" s="12">
        <f t="shared" si="3"/>
        <v>20</v>
      </c>
      <c r="D28" s="7" t="s">
        <v>50</v>
      </c>
      <c r="E28" s="7" t="s">
        <v>53</v>
      </c>
      <c r="F28" s="7">
        <v>63</v>
      </c>
      <c r="G28" s="7">
        <v>30.3</v>
      </c>
      <c r="H28" s="7">
        <v>6</v>
      </c>
      <c r="I28" s="7">
        <v>3</v>
      </c>
      <c r="J28" s="7">
        <v>1</v>
      </c>
      <c r="K28" s="7">
        <v>4</v>
      </c>
      <c r="L28" s="7" t="s">
        <v>33</v>
      </c>
      <c r="P28" s="7">
        <f t="shared" si="2"/>
        <v>25</v>
      </c>
      <c r="W28" s="7">
        <f t="shared" si="1"/>
        <v>1629.6</v>
      </c>
      <c r="X28" s="8">
        <f t="shared" si="4"/>
        <v>1.0629999999999999</v>
      </c>
      <c r="Y28" s="7"/>
    </row>
    <row r="29" spans="3:25" x14ac:dyDescent="0.25">
      <c r="C29" s="12">
        <f t="shared" si="3"/>
        <v>21</v>
      </c>
      <c r="D29" s="7" t="s">
        <v>53</v>
      </c>
      <c r="E29" s="7" t="s">
        <v>57</v>
      </c>
      <c r="F29" s="7">
        <v>63</v>
      </c>
      <c r="G29" s="7">
        <v>2.8</v>
      </c>
      <c r="H29" s="7">
        <v>6</v>
      </c>
      <c r="I29" s="7">
        <v>3</v>
      </c>
      <c r="J29" s="7">
        <v>1</v>
      </c>
      <c r="K29" s="7">
        <v>4</v>
      </c>
      <c r="L29" s="7" t="s">
        <v>33</v>
      </c>
      <c r="P29" s="7">
        <f t="shared" si="2"/>
        <v>26</v>
      </c>
      <c r="W29" s="7">
        <f t="shared" si="1"/>
        <v>1692.3</v>
      </c>
      <c r="X29" s="8">
        <f t="shared" si="4"/>
        <v>1.0629999999999999</v>
      </c>
      <c r="Y29" s="7"/>
    </row>
    <row r="30" spans="3:25" x14ac:dyDescent="0.25">
      <c r="C30" s="12">
        <f t="shared" si="3"/>
        <v>22</v>
      </c>
      <c r="D30" s="7" t="s">
        <v>53</v>
      </c>
      <c r="E30" s="7" t="s">
        <v>57</v>
      </c>
      <c r="F30" s="7">
        <v>63</v>
      </c>
      <c r="G30" s="7">
        <v>34.4</v>
      </c>
      <c r="H30" s="7">
        <v>6</v>
      </c>
      <c r="I30" s="7">
        <v>3</v>
      </c>
      <c r="J30" s="7">
        <v>1</v>
      </c>
      <c r="K30" s="7">
        <v>4</v>
      </c>
      <c r="L30" s="7" t="s">
        <v>33</v>
      </c>
      <c r="P30" s="7">
        <f t="shared" si="2"/>
        <v>27</v>
      </c>
      <c r="W30" s="7">
        <f t="shared" si="1"/>
        <v>1771.2</v>
      </c>
      <c r="X30" s="8">
        <f t="shared" si="4"/>
        <v>1.0900000000000001</v>
      </c>
      <c r="Y30" s="7"/>
    </row>
    <row r="31" spans="3:25" x14ac:dyDescent="0.25">
      <c r="C31" s="12">
        <f t="shared" si="3"/>
        <v>23</v>
      </c>
      <c r="D31" s="7" t="s">
        <v>54</v>
      </c>
      <c r="E31" s="7" t="s">
        <v>58</v>
      </c>
      <c r="F31" s="7">
        <v>63</v>
      </c>
      <c r="G31" s="7">
        <v>2.6</v>
      </c>
      <c r="H31" s="7">
        <v>6</v>
      </c>
      <c r="I31" s="7">
        <v>3</v>
      </c>
      <c r="J31" s="7">
        <v>1</v>
      </c>
      <c r="K31" s="7">
        <v>4</v>
      </c>
      <c r="L31" s="7" t="s">
        <v>33</v>
      </c>
      <c r="P31" s="7">
        <f t="shared" si="2"/>
        <v>28</v>
      </c>
      <c r="W31" s="7">
        <f t="shared" si="1"/>
        <v>1814.7</v>
      </c>
      <c r="X31" s="8">
        <f t="shared" si="4"/>
        <v>1.0629999999999999</v>
      </c>
      <c r="Y31" s="7"/>
    </row>
    <row r="32" spans="3:25" x14ac:dyDescent="0.25">
      <c r="C32" s="12">
        <f t="shared" si="3"/>
        <v>24</v>
      </c>
      <c r="D32" s="7" t="s">
        <v>54</v>
      </c>
      <c r="E32" s="7" t="s">
        <v>58</v>
      </c>
      <c r="F32" s="7">
        <v>63</v>
      </c>
      <c r="G32" s="7">
        <v>21.5</v>
      </c>
      <c r="H32" s="7">
        <v>6</v>
      </c>
      <c r="I32" s="7">
        <v>3</v>
      </c>
      <c r="J32" s="7">
        <v>1</v>
      </c>
      <c r="K32" s="7">
        <v>4</v>
      </c>
      <c r="L32" s="7" t="s">
        <v>33</v>
      </c>
      <c r="P32" s="7">
        <f t="shared" si="2"/>
        <v>29</v>
      </c>
      <c r="W32" s="7">
        <f t="shared" si="1"/>
        <v>1834.4</v>
      </c>
      <c r="X32" s="8">
        <f t="shared" si="4"/>
        <v>1.075</v>
      </c>
      <c r="Y32" s="7"/>
    </row>
    <row r="33" spans="3:25" x14ac:dyDescent="0.25">
      <c r="C33" s="12">
        <f t="shared" si="3"/>
        <v>25</v>
      </c>
      <c r="D33" s="7" t="s">
        <v>58</v>
      </c>
      <c r="E33" s="7" t="s">
        <v>54</v>
      </c>
      <c r="F33" s="7">
        <v>90</v>
      </c>
      <c r="G33" s="7">
        <v>37</v>
      </c>
      <c r="H33" s="7">
        <v>6</v>
      </c>
      <c r="I33" s="7">
        <v>3</v>
      </c>
      <c r="J33" s="7">
        <v>1</v>
      </c>
      <c r="K33" s="7">
        <v>4</v>
      </c>
      <c r="L33" s="7" t="s">
        <v>33</v>
      </c>
      <c r="P33" s="7">
        <f t="shared" si="2"/>
        <v>30</v>
      </c>
      <c r="W33" s="7">
        <f t="shared" si="1"/>
        <v>1838.9</v>
      </c>
      <c r="X33" s="8">
        <f t="shared" si="4"/>
        <v>1.075</v>
      </c>
      <c r="Y33" s="7"/>
    </row>
    <row r="34" spans="3:25" x14ac:dyDescent="0.25">
      <c r="C34" s="12">
        <f t="shared" si="3"/>
        <v>26</v>
      </c>
      <c r="D34" s="7" t="s">
        <v>59</v>
      </c>
      <c r="E34" s="7" t="s">
        <v>60</v>
      </c>
      <c r="F34" s="7">
        <v>63</v>
      </c>
      <c r="G34" s="7">
        <v>81</v>
      </c>
      <c r="H34" s="7">
        <v>6</v>
      </c>
      <c r="I34" s="7">
        <v>3</v>
      </c>
      <c r="J34" s="7">
        <v>1</v>
      </c>
      <c r="K34" s="7">
        <v>4</v>
      </c>
      <c r="L34" s="7" t="s">
        <v>33</v>
      </c>
      <c r="P34" s="7">
        <f t="shared" si="2"/>
        <v>31</v>
      </c>
      <c r="W34" s="7">
        <f t="shared" si="1"/>
        <v>1870.2</v>
      </c>
      <c r="X34" s="8">
        <f t="shared" si="4"/>
        <v>1.0629999999999999</v>
      </c>
      <c r="Y34" s="7"/>
    </row>
    <row r="35" spans="3:25" x14ac:dyDescent="0.25">
      <c r="C35" s="12">
        <f t="shared" si="3"/>
        <v>27</v>
      </c>
      <c r="D35" s="7" t="s">
        <v>61</v>
      </c>
      <c r="E35" s="7" t="s">
        <v>62</v>
      </c>
      <c r="F35" s="7">
        <v>63</v>
      </c>
      <c r="G35" s="7">
        <v>264.39999999999998</v>
      </c>
      <c r="H35" s="7">
        <v>6</v>
      </c>
      <c r="I35" s="7">
        <v>3</v>
      </c>
      <c r="J35" s="7">
        <v>1</v>
      </c>
      <c r="K35" s="7">
        <v>4</v>
      </c>
      <c r="L35" s="7" t="s">
        <v>33</v>
      </c>
      <c r="P35" s="7">
        <f t="shared" si="2"/>
        <v>32</v>
      </c>
      <c r="W35" s="7">
        <f t="shared" si="1"/>
        <v>1919</v>
      </c>
      <c r="X35" s="8">
        <f t="shared" si="4"/>
        <v>1.0629999999999999</v>
      </c>
      <c r="Y35" s="7"/>
    </row>
    <row r="36" spans="3:25" x14ac:dyDescent="0.25">
      <c r="C36" s="12">
        <f t="shared" si="3"/>
        <v>28</v>
      </c>
      <c r="D36" s="7" t="s">
        <v>61</v>
      </c>
      <c r="E36" s="7" t="s">
        <v>62</v>
      </c>
      <c r="F36" s="7">
        <v>63</v>
      </c>
      <c r="G36" s="7">
        <v>7.3</v>
      </c>
      <c r="H36" s="7">
        <v>6</v>
      </c>
      <c r="I36" s="7">
        <v>3</v>
      </c>
      <c r="J36" s="7">
        <v>1</v>
      </c>
      <c r="K36" s="7">
        <v>4</v>
      </c>
      <c r="L36" s="7" t="s">
        <v>33</v>
      </c>
      <c r="P36" s="7">
        <f t="shared" si="2"/>
        <v>33</v>
      </c>
      <c r="W36" s="7">
        <f t="shared" si="1"/>
        <v>1979.4</v>
      </c>
      <c r="X36" s="8">
        <f t="shared" si="4"/>
        <v>1.0629999999999999</v>
      </c>
      <c r="Y36" s="7"/>
    </row>
    <row r="37" spans="3:25" x14ac:dyDescent="0.25">
      <c r="C37" s="12">
        <f t="shared" si="3"/>
        <v>29</v>
      </c>
      <c r="D37" s="7" t="s">
        <v>62</v>
      </c>
      <c r="E37" s="7" t="s">
        <v>63</v>
      </c>
      <c r="F37" s="7">
        <v>63</v>
      </c>
      <c r="G37" s="13">
        <v>248.4</v>
      </c>
      <c r="H37" s="7">
        <v>6</v>
      </c>
      <c r="I37" s="7">
        <v>3</v>
      </c>
      <c r="J37" s="7">
        <v>1</v>
      </c>
      <c r="K37" s="7">
        <v>4</v>
      </c>
      <c r="L37" s="7" t="s">
        <v>33</v>
      </c>
      <c r="P37" s="7">
        <f t="shared" si="2"/>
        <v>34</v>
      </c>
      <c r="W37" s="7">
        <f t="shared" si="1"/>
        <v>1982.9</v>
      </c>
      <c r="X37" s="8">
        <f t="shared" si="4"/>
        <v>1.0629999999999999</v>
      </c>
      <c r="Y37" s="7"/>
    </row>
    <row r="38" spans="3:25" x14ac:dyDescent="0.25">
      <c r="C38" s="12">
        <f t="shared" si="3"/>
        <v>30</v>
      </c>
      <c r="D38" s="7" t="s">
        <v>62</v>
      </c>
      <c r="E38" s="7" t="s">
        <v>63</v>
      </c>
      <c r="F38" s="7">
        <v>63</v>
      </c>
      <c r="G38" s="13">
        <v>2.4</v>
      </c>
      <c r="H38" s="7">
        <v>6</v>
      </c>
      <c r="I38" s="7">
        <v>3</v>
      </c>
      <c r="J38" s="7">
        <v>1</v>
      </c>
      <c r="K38" s="7">
        <v>4</v>
      </c>
      <c r="L38" s="7" t="s">
        <v>33</v>
      </c>
      <c r="P38" s="7">
        <f t="shared" si="2"/>
        <v>35</v>
      </c>
      <c r="W38" s="7">
        <f t="shared" si="1"/>
        <v>2045.8000000000002</v>
      </c>
      <c r="X38" s="8">
        <f t="shared" si="4"/>
        <v>1.0629999999999999</v>
      </c>
      <c r="Y38" s="7"/>
    </row>
    <row r="39" spans="3:25" x14ac:dyDescent="0.25">
      <c r="C39" s="12">
        <f t="shared" si="3"/>
        <v>31</v>
      </c>
      <c r="D39" s="7" t="s">
        <v>60</v>
      </c>
      <c r="E39" s="7" t="s">
        <v>64</v>
      </c>
      <c r="F39" s="7">
        <v>63</v>
      </c>
      <c r="G39" s="13">
        <v>56.4</v>
      </c>
      <c r="H39" s="7">
        <v>6</v>
      </c>
      <c r="I39" s="7">
        <v>3</v>
      </c>
      <c r="J39" s="7">
        <v>1</v>
      </c>
      <c r="K39" s="7">
        <v>4</v>
      </c>
      <c r="L39" s="7" t="s">
        <v>33</v>
      </c>
      <c r="P39" s="7">
        <f t="shared" si="2"/>
        <v>36</v>
      </c>
      <c r="W39" s="7">
        <f t="shared" si="1"/>
        <v>2077.2000000000003</v>
      </c>
      <c r="X39" s="8">
        <f t="shared" si="4"/>
        <v>1.0629999999999999</v>
      </c>
      <c r="Y39" s="7"/>
    </row>
    <row r="40" spans="3:25" x14ac:dyDescent="0.25">
      <c r="C40" s="12">
        <f t="shared" si="3"/>
        <v>32</v>
      </c>
      <c r="D40" s="7" t="s">
        <v>65</v>
      </c>
      <c r="E40" s="7" t="s">
        <v>66</v>
      </c>
      <c r="F40" s="7">
        <v>63</v>
      </c>
      <c r="G40" s="13">
        <v>66.8</v>
      </c>
      <c r="H40" s="7">
        <v>6</v>
      </c>
      <c r="I40" s="7">
        <v>3</v>
      </c>
      <c r="J40" s="7">
        <v>1</v>
      </c>
      <c r="K40" s="7">
        <v>4</v>
      </c>
      <c r="L40" s="7" t="s">
        <v>33</v>
      </c>
      <c r="P40" s="7">
        <f t="shared" si="2"/>
        <v>37</v>
      </c>
      <c r="W40" s="7">
        <f t="shared" si="1"/>
        <v>2102.6000000000004</v>
      </c>
      <c r="X40" s="8">
        <f t="shared" si="4"/>
        <v>1.0629999999999999</v>
      </c>
      <c r="Y40" s="7"/>
    </row>
    <row r="41" spans="3:25" x14ac:dyDescent="0.25">
      <c r="C41" s="12">
        <f t="shared" si="3"/>
        <v>33</v>
      </c>
      <c r="D41" s="7" t="s">
        <v>55</v>
      </c>
      <c r="E41" s="7" t="s">
        <v>67</v>
      </c>
      <c r="F41" s="7">
        <v>63</v>
      </c>
      <c r="G41" s="13">
        <v>29.5</v>
      </c>
      <c r="H41" s="7">
        <v>6</v>
      </c>
      <c r="I41" s="7">
        <v>3</v>
      </c>
      <c r="J41" s="7">
        <v>1</v>
      </c>
      <c r="K41" s="7">
        <v>4</v>
      </c>
      <c r="L41" s="7" t="s">
        <v>33</v>
      </c>
      <c r="P41" s="7">
        <f t="shared" si="2"/>
        <v>38</v>
      </c>
      <c r="W41" s="7">
        <f t="shared" si="1"/>
        <v>2140.9000000000005</v>
      </c>
      <c r="X41" s="8">
        <f t="shared" si="4"/>
        <v>1.0629999999999999</v>
      </c>
      <c r="Y41" s="7"/>
    </row>
    <row r="42" spans="3:25" x14ac:dyDescent="0.25">
      <c r="C42" s="12">
        <f t="shared" si="3"/>
        <v>34</v>
      </c>
      <c r="D42" s="7" t="s">
        <v>68</v>
      </c>
      <c r="E42" s="7" t="s">
        <v>50</v>
      </c>
      <c r="F42" s="7">
        <v>63</v>
      </c>
      <c r="G42" s="13">
        <v>62.7</v>
      </c>
      <c r="H42" s="7">
        <v>6</v>
      </c>
      <c r="I42" s="7">
        <v>3</v>
      </c>
      <c r="J42" s="7">
        <v>1</v>
      </c>
      <c r="K42" s="7">
        <v>4</v>
      </c>
      <c r="L42" s="7" t="s">
        <v>33</v>
      </c>
      <c r="P42" s="7">
        <f t="shared" si="2"/>
        <v>39</v>
      </c>
      <c r="W42" s="7">
        <f t="shared" si="1"/>
        <v>2176.9000000000005</v>
      </c>
      <c r="X42" s="8">
        <f t="shared" si="4"/>
        <v>1.0629999999999999</v>
      </c>
      <c r="Y42" s="7"/>
    </row>
    <row r="43" spans="3:25" x14ac:dyDescent="0.25">
      <c r="C43" s="12">
        <f t="shared" si="3"/>
        <v>35</v>
      </c>
      <c r="D43" s="7" t="s">
        <v>69</v>
      </c>
      <c r="E43" s="7" t="s">
        <v>70</v>
      </c>
      <c r="F43" s="7">
        <v>90</v>
      </c>
      <c r="G43" s="13">
        <v>78.900000000000006</v>
      </c>
      <c r="H43" s="7">
        <v>6</v>
      </c>
      <c r="I43" s="7">
        <v>3</v>
      </c>
      <c r="J43" s="7">
        <v>1</v>
      </c>
      <c r="K43" s="7">
        <v>4</v>
      </c>
      <c r="L43" s="7" t="s">
        <v>33</v>
      </c>
      <c r="P43" s="7">
        <f t="shared" si="2"/>
        <v>40</v>
      </c>
      <c r="W43" s="7">
        <f t="shared" si="1"/>
        <v>2311.1000000000004</v>
      </c>
      <c r="X43" s="8">
        <f t="shared" si="4"/>
        <v>1.0629999999999999</v>
      </c>
      <c r="Y43" s="7"/>
    </row>
    <row r="44" spans="3:25" x14ac:dyDescent="0.25">
      <c r="C44" s="12">
        <f t="shared" si="3"/>
        <v>36</v>
      </c>
      <c r="D44" s="7" t="s">
        <v>70</v>
      </c>
      <c r="E44" s="7" t="s">
        <v>71</v>
      </c>
      <c r="F44" s="7">
        <v>63</v>
      </c>
      <c r="G44" s="13">
        <v>43.5</v>
      </c>
      <c r="H44" s="7">
        <v>6</v>
      </c>
      <c r="I44" s="7">
        <v>3</v>
      </c>
      <c r="J44" s="7">
        <v>1</v>
      </c>
      <c r="K44" s="7">
        <v>4</v>
      </c>
      <c r="L44" s="7" t="s">
        <v>33</v>
      </c>
      <c r="P44" s="7">
        <f t="shared" si="2"/>
        <v>41</v>
      </c>
      <c r="W44" s="7">
        <f t="shared" si="1"/>
        <v>2364.8000000000002</v>
      </c>
      <c r="X44" s="8">
        <f t="shared" si="4"/>
        <v>1.0629999999999999</v>
      </c>
      <c r="Y44" s="7"/>
    </row>
    <row r="45" spans="3:25" x14ac:dyDescent="0.25">
      <c r="C45" s="12">
        <f t="shared" si="3"/>
        <v>37</v>
      </c>
      <c r="D45" s="7" t="s">
        <v>72</v>
      </c>
      <c r="E45" s="7" t="s">
        <v>73</v>
      </c>
      <c r="F45" s="7">
        <v>75</v>
      </c>
      <c r="G45" s="13">
        <v>19.7</v>
      </c>
      <c r="H45" s="7">
        <v>6</v>
      </c>
      <c r="I45" s="7">
        <v>3</v>
      </c>
      <c r="J45" s="7">
        <v>1</v>
      </c>
      <c r="K45" s="7">
        <v>4</v>
      </c>
      <c r="L45" s="7" t="s">
        <v>33</v>
      </c>
      <c r="P45" s="7">
        <f t="shared" si="2"/>
        <v>42</v>
      </c>
      <c r="W45" s="7">
        <f t="shared" si="1"/>
        <v>2426.9</v>
      </c>
      <c r="X45" s="8">
        <f t="shared" si="4"/>
        <v>1.0629999999999999</v>
      </c>
      <c r="Y45" s="7"/>
    </row>
    <row r="46" spans="3:25" x14ac:dyDescent="0.25">
      <c r="C46" s="12">
        <f t="shared" si="3"/>
        <v>38</v>
      </c>
      <c r="D46" s="7" t="s">
        <v>72</v>
      </c>
      <c r="E46" s="7" t="s">
        <v>73</v>
      </c>
      <c r="F46" s="7">
        <v>75</v>
      </c>
      <c r="G46" s="13">
        <v>4.5</v>
      </c>
      <c r="H46" s="7">
        <v>6</v>
      </c>
      <c r="I46" s="7">
        <v>3</v>
      </c>
      <c r="J46" s="7">
        <v>1</v>
      </c>
      <c r="K46" s="7">
        <v>4</v>
      </c>
      <c r="L46" s="7" t="s">
        <v>33</v>
      </c>
      <c r="P46" s="7">
        <f t="shared" si="2"/>
        <v>43</v>
      </c>
      <c r="W46" s="7">
        <f t="shared" si="1"/>
        <v>2449.8000000000002</v>
      </c>
      <c r="X46" s="8">
        <f t="shared" si="4"/>
        <v>1.0629999999999999</v>
      </c>
      <c r="Y46" s="7"/>
    </row>
    <row r="47" spans="3:25" x14ac:dyDescent="0.25">
      <c r="C47" s="12">
        <f t="shared" si="3"/>
        <v>39</v>
      </c>
      <c r="D47" s="7" t="s">
        <v>74</v>
      </c>
      <c r="E47" s="7" t="s">
        <v>75</v>
      </c>
      <c r="F47" s="7">
        <v>63</v>
      </c>
      <c r="G47" s="7">
        <v>31.3</v>
      </c>
      <c r="H47" s="7">
        <v>6</v>
      </c>
      <c r="I47" s="7">
        <v>3</v>
      </c>
      <c r="J47" s="7">
        <v>1</v>
      </c>
      <c r="K47" s="7">
        <v>4</v>
      </c>
      <c r="L47" s="7" t="s">
        <v>33</v>
      </c>
      <c r="P47" s="7">
        <f t="shared" si="2"/>
        <v>44</v>
      </c>
      <c r="W47" s="7">
        <f t="shared" si="1"/>
        <v>2695</v>
      </c>
      <c r="X47" s="8">
        <f t="shared" si="4"/>
        <v>1.0629999999999999</v>
      </c>
      <c r="Y47" s="7"/>
    </row>
    <row r="48" spans="3:25" x14ac:dyDescent="0.25">
      <c r="C48" s="12">
        <f t="shared" si="3"/>
        <v>40</v>
      </c>
      <c r="D48" s="7" t="s">
        <v>76</v>
      </c>
      <c r="E48" s="7" t="s">
        <v>77</v>
      </c>
      <c r="F48" s="7">
        <v>63</v>
      </c>
      <c r="G48" s="7">
        <v>48.8</v>
      </c>
      <c r="H48" s="7">
        <v>6</v>
      </c>
      <c r="I48" s="7">
        <v>3</v>
      </c>
      <c r="J48" s="7">
        <v>1</v>
      </c>
      <c r="K48" s="7">
        <v>4</v>
      </c>
      <c r="L48" s="7" t="s">
        <v>33</v>
      </c>
      <c r="P48" s="7">
        <f t="shared" si="2"/>
        <v>45</v>
      </c>
      <c r="W48" s="7">
        <f t="shared" si="1"/>
        <v>2732.9</v>
      </c>
      <c r="X48" s="8">
        <f t="shared" si="4"/>
        <v>1.0629999999999999</v>
      </c>
      <c r="Y48" s="7"/>
    </row>
    <row r="49" spans="3:25" x14ac:dyDescent="0.25">
      <c r="C49" s="12">
        <f t="shared" si="3"/>
        <v>41</v>
      </c>
      <c r="D49" s="7" t="s">
        <v>34</v>
      </c>
      <c r="E49" s="7" t="s">
        <v>78</v>
      </c>
      <c r="F49" s="7">
        <v>63</v>
      </c>
      <c r="G49" s="7">
        <v>60.4</v>
      </c>
      <c r="H49" s="7">
        <v>6</v>
      </c>
      <c r="I49" s="7">
        <v>3</v>
      </c>
      <c r="J49" s="7">
        <v>1</v>
      </c>
      <c r="K49" s="7">
        <v>4</v>
      </c>
      <c r="L49" s="7" t="s">
        <v>33</v>
      </c>
      <c r="P49" s="7">
        <f t="shared" si="2"/>
        <v>46</v>
      </c>
      <c r="W49" s="7">
        <f t="shared" si="1"/>
        <v>2759.2000000000003</v>
      </c>
      <c r="X49" s="8">
        <f t="shared" si="4"/>
        <v>1.0629999999999999</v>
      </c>
      <c r="Y49" s="7"/>
    </row>
    <row r="50" spans="3:25" x14ac:dyDescent="0.25">
      <c r="C50" s="12">
        <f t="shared" si="3"/>
        <v>42</v>
      </c>
      <c r="D50" s="7" t="s">
        <v>32</v>
      </c>
      <c r="E50" s="7" t="s">
        <v>79</v>
      </c>
      <c r="F50" s="7">
        <v>63</v>
      </c>
      <c r="G50" s="7">
        <v>3.5</v>
      </c>
      <c r="H50" s="7">
        <v>6</v>
      </c>
      <c r="I50" s="7">
        <v>3</v>
      </c>
      <c r="J50" s="7">
        <v>1</v>
      </c>
      <c r="K50" s="7">
        <v>4</v>
      </c>
      <c r="L50" s="7" t="s">
        <v>33</v>
      </c>
      <c r="P50" s="7">
        <f t="shared" si="2"/>
        <v>47</v>
      </c>
      <c r="W50" s="7">
        <f t="shared" si="1"/>
        <v>2769.3</v>
      </c>
      <c r="X50" s="8">
        <f t="shared" si="4"/>
        <v>1.0629999999999999</v>
      </c>
      <c r="Y50" s="7"/>
    </row>
    <row r="51" spans="3:25" x14ac:dyDescent="0.25">
      <c r="C51" s="12">
        <f t="shared" si="3"/>
        <v>43</v>
      </c>
      <c r="D51" s="7" t="s">
        <v>32</v>
      </c>
      <c r="E51" s="7" t="s">
        <v>79</v>
      </c>
      <c r="F51" s="7">
        <v>63</v>
      </c>
      <c r="G51" s="7">
        <v>62.9</v>
      </c>
      <c r="H51" s="7">
        <v>6</v>
      </c>
      <c r="I51" s="7">
        <v>3</v>
      </c>
      <c r="J51" s="7">
        <v>1</v>
      </c>
      <c r="K51" s="7">
        <v>4</v>
      </c>
      <c r="L51" s="7" t="s">
        <v>33</v>
      </c>
      <c r="P51" s="7">
        <f t="shared" si="2"/>
        <v>48</v>
      </c>
      <c r="W51" s="7">
        <f t="shared" si="1"/>
        <v>2807.4</v>
      </c>
      <c r="X51" s="8">
        <f t="shared" si="4"/>
        <v>1.0629999999999999</v>
      </c>
      <c r="Y51" s="7"/>
    </row>
    <row r="52" spans="3:25" x14ac:dyDescent="0.25">
      <c r="C52" s="12">
        <f t="shared" si="3"/>
        <v>44</v>
      </c>
      <c r="D52" s="7" t="s">
        <v>79</v>
      </c>
      <c r="E52" s="7" t="s">
        <v>80</v>
      </c>
      <c r="F52" s="7">
        <v>63</v>
      </c>
      <c r="G52" s="7">
        <v>31.4</v>
      </c>
      <c r="H52" s="7">
        <v>6</v>
      </c>
      <c r="I52" s="7">
        <v>3</v>
      </c>
      <c r="J52" s="7">
        <v>1</v>
      </c>
      <c r="K52" s="7">
        <v>4</v>
      </c>
      <c r="L52" s="7" t="s">
        <v>33</v>
      </c>
      <c r="P52" s="7">
        <f t="shared" si="2"/>
        <v>49</v>
      </c>
      <c r="W52" s="7">
        <f t="shared" si="1"/>
        <v>2865.4</v>
      </c>
      <c r="X52" s="8">
        <f t="shared" si="4"/>
        <v>1.0629999999999999</v>
      </c>
      <c r="Y52" s="7"/>
    </row>
    <row r="53" spans="3:25" x14ac:dyDescent="0.25">
      <c r="C53" s="12">
        <f t="shared" si="3"/>
        <v>45</v>
      </c>
      <c r="D53" s="7" t="s">
        <v>79</v>
      </c>
      <c r="E53" s="7" t="s">
        <v>81</v>
      </c>
      <c r="F53" s="7">
        <v>63</v>
      </c>
      <c r="G53" s="7">
        <v>25.4</v>
      </c>
      <c r="H53" s="7">
        <v>6</v>
      </c>
      <c r="I53" s="7">
        <v>3</v>
      </c>
      <c r="J53" s="7">
        <v>1</v>
      </c>
      <c r="K53" s="7">
        <v>4</v>
      </c>
      <c r="L53" s="7" t="s">
        <v>33</v>
      </c>
      <c r="P53" s="7">
        <f t="shared" si="2"/>
        <v>50</v>
      </c>
      <c r="W53" s="7">
        <f t="shared" si="1"/>
        <v>2917.5</v>
      </c>
      <c r="X53" s="8">
        <f t="shared" si="4"/>
        <v>1.0629999999999999</v>
      </c>
      <c r="Y53" s="7"/>
    </row>
    <row r="54" spans="3:25" x14ac:dyDescent="0.25">
      <c r="C54" s="12">
        <f t="shared" si="3"/>
        <v>46</v>
      </c>
      <c r="D54" s="7" t="s">
        <v>81</v>
      </c>
      <c r="E54" s="7" t="s">
        <v>82</v>
      </c>
      <c r="F54" s="7">
        <v>63</v>
      </c>
      <c r="G54" s="7">
        <v>38.299999999999997</v>
      </c>
      <c r="H54" s="7">
        <v>6</v>
      </c>
      <c r="I54" s="7">
        <v>3</v>
      </c>
      <c r="J54" s="7">
        <v>1</v>
      </c>
      <c r="K54" s="7">
        <v>4</v>
      </c>
      <c r="L54" s="7" t="s">
        <v>33</v>
      </c>
      <c r="P54" s="7">
        <f t="shared" si="2"/>
        <v>51</v>
      </c>
      <c r="W54" s="7">
        <f t="shared" si="1"/>
        <v>2943.3</v>
      </c>
      <c r="X54" s="8">
        <f t="shared" si="4"/>
        <v>1.0629999999999999</v>
      </c>
      <c r="Y54" s="7"/>
    </row>
    <row r="55" spans="3:25" x14ac:dyDescent="0.25">
      <c r="C55" s="12">
        <f t="shared" si="3"/>
        <v>47</v>
      </c>
      <c r="D55" s="7" t="s">
        <v>82</v>
      </c>
      <c r="E55" s="7" t="s">
        <v>83</v>
      </c>
      <c r="F55" s="7">
        <v>63</v>
      </c>
      <c r="G55" s="7">
        <v>36</v>
      </c>
      <c r="H55" s="7">
        <v>6</v>
      </c>
      <c r="I55" s="7">
        <v>3</v>
      </c>
      <c r="J55" s="7">
        <v>1</v>
      </c>
      <c r="K55" s="7">
        <v>4</v>
      </c>
      <c r="L55" s="7" t="s">
        <v>33</v>
      </c>
      <c r="P55" s="7">
        <f t="shared" si="2"/>
        <v>52</v>
      </c>
      <c r="W55" s="7">
        <f t="shared" si="1"/>
        <v>2960.5</v>
      </c>
      <c r="X55" s="8">
        <f t="shared" si="4"/>
        <v>1.0629999999999999</v>
      </c>
      <c r="Y55" s="7"/>
    </row>
    <row r="56" spans="3:25" x14ac:dyDescent="0.25">
      <c r="C56" s="12">
        <f t="shared" si="3"/>
        <v>48</v>
      </c>
      <c r="D56" s="7" t="s">
        <v>82</v>
      </c>
      <c r="E56" s="7" t="s">
        <v>84</v>
      </c>
      <c r="F56" s="7">
        <v>63</v>
      </c>
      <c r="G56" s="7">
        <v>134.19999999999999</v>
      </c>
      <c r="H56" s="7">
        <v>6</v>
      </c>
      <c r="I56" s="7">
        <v>3</v>
      </c>
      <c r="J56" s="7">
        <v>1</v>
      </c>
      <c r="K56" s="7">
        <v>4</v>
      </c>
      <c r="L56" s="7" t="s">
        <v>33</v>
      </c>
      <c r="P56" s="7">
        <f t="shared" si="2"/>
        <v>53</v>
      </c>
      <c r="W56" s="7">
        <f t="shared" si="1"/>
        <v>3193.2</v>
      </c>
      <c r="X56" s="8">
        <f t="shared" si="4"/>
        <v>1.0629999999999999</v>
      </c>
      <c r="Y56" s="7"/>
    </row>
    <row r="57" spans="3:25" x14ac:dyDescent="0.25">
      <c r="C57" s="12">
        <f t="shared" si="3"/>
        <v>49</v>
      </c>
      <c r="D57" s="7" t="s">
        <v>84</v>
      </c>
      <c r="E57" s="7" t="s">
        <v>85</v>
      </c>
      <c r="F57" s="7">
        <v>63</v>
      </c>
      <c r="G57" s="7">
        <v>53.7</v>
      </c>
      <c r="H57" s="7">
        <v>6</v>
      </c>
      <c r="I57" s="7">
        <v>3</v>
      </c>
      <c r="J57" s="7">
        <v>1</v>
      </c>
      <c r="K57" s="7">
        <v>4</v>
      </c>
      <c r="L57" s="7" t="s">
        <v>33</v>
      </c>
      <c r="P57" s="7">
        <f t="shared" si="2"/>
        <v>54</v>
      </c>
      <c r="W57" s="7">
        <f>+W56+G124</f>
        <v>3261</v>
      </c>
      <c r="X57" s="8">
        <f>(1000+F124)/1000</f>
        <v>1.0629999999999999</v>
      </c>
      <c r="Y57" s="7"/>
    </row>
    <row r="58" spans="3:25" x14ac:dyDescent="0.25">
      <c r="C58" s="12">
        <f t="shared" si="3"/>
        <v>50</v>
      </c>
      <c r="D58" s="7" t="s">
        <v>86</v>
      </c>
      <c r="E58" s="7" t="s">
        <v>87</v>
      </c>
      <c r="F58" s="7">
        <v>63</v>
      </c>
      <c r="G58" s="7">
        <v>62.1</v>
      </c>
      <c r="H58" s="7">
        <v>6</v>
      </c>
      <c r="I58" s="7">
        <v>3</v>
      </c>
      <c r="J58" s="7">
        <v>1</v>
      </c>
      <c r="K58" s="7">
        <v>4</v>
      </c>
      <c r="L58" s="7" t="s">
        <v>33</v>
      </c>
      <c r="P58" s="7">
        <f t="shared" si="2"/>
        <v>55</v>
      </c>
      <c r="W58" s="7">
        <f>+W57+G125</f>
        <v>3298.2</v>
      </c>
      <c r="X58" s="8">
        <f>(1000+F125)/1000</f>
        <v>1.0629999999999999</v>
      </c>
      <c r="Y58" s="7"/>
    </row>
    <row r="59" spans="3:25" x14ac:dyDescent="0.25">
      <c r="C59" s="12">
        <f t="shared" si="3"/>
        <v>51</v>
      </c>
      <c r="D59" s="7" t="s">
        <v>88</v>
      </c>
      <c r="E59" s="7" t="s">
        <v>89</v>
      </c>
      <c r="F59" s="7">
        <v>63</v>
      </c>
      <c r="G59" s="7">
        <v>22.9</v>
      </c>
      <c r="H59" s="7">
        <v>6</v>
      </c>
      <c r="I59" s="7">
        <v>3</v>
      </c>
      <c r="J59" s="7">
        <v>1</v>
      </c>
      <c r="K59" s="7">
        <v>4</v>
      </c>
      <c r="L59" s="7" t="s">
        <v>33</v>
      </c>
      <c r="P59" s="7">
        <f t="shared" si="2"/>
        <v>56</v>
      </c>
      <c r="W59" s="7">
        <f t="shared" ref="W59:W64" si="5">+W58+G118</f>
        <v>3352.8999999999996</v>
      </c>
      <c r="X59" s="8">
        <f t="shared" ref="X59:X64" si="6">(1000+F118)/1000</f>
        <v>1.075</v>
      </c>
      <c r="Y59" s="7"/>
    </row>
    <row r="60" spans="3:25" x14ac:dyDescent="0.25">
      <c r="C60" s="12">
        <f t="shared" si="3"/>
        <v>52</v>
      </c>
      <c r="D60" s="7" t="s">
        <v>70</v>
      </c>
      <c r="E60" s="7" t="s">
        <v>90</v>
      </c>
      <c r="F60" s="7">
        <v>63</v>
      </c>
      <c r="G60" s="7">
        <v>245.2</v>
      </c>
      <c r="H60" s="7">
        <v>6</v>
      </c>
      <c r="I60" s="7">
        <v>3</v>
      </c>
      <c r="J60" s="7">
        <v>1</v>
      </c>
      <c r="K60" s="7">
        <v>4</v>
      </c>
      <c r="L60" s="7" t="s">
        <v>33</v>
      </c>
      <c r="P60" s="7">
        <f t="shared" si="2"/>
        <v>57</v>
      </c>
      <c r="W60" s="7">
        <f t="shared" si="5"/>
        <v>3364.2999999999997</v>
      </c>
      <c r="X60" s="8">
        <f t="shared" si="6"/>
        <v>1.075</v>
      </c>
      <c r="Y60" s="7"/>
    </row>
    <row r="61" spans="3:25" x14ac:dyDescent="0.25">
      <c r="C61" s="12">
        <f t="shared" si="3"/>
        <v>53</v>
      </c>
      <c r="D61" s="7" t="s">
        <v>88</v>
      </c>
      <c r="E61" s="7" t="s">
        <v>70</v>
      </c>
      <c r="F61" s="7">
        <v>63</v>
      </c>
      <c r="G61" s="7">
        <v>37.9</v>
      </c>
      <c r="H61" s="7">
        <v>6</v>
      </c>
      <c r="I61" s="7">
        <v>3</v>
      </c>
      <c r="J61" s="7">
        <v>1</v>
      </c>
      <c r="K61" s="7">
        <v>4</v>
      </c>
      <c r="L61" s="7" t="s">
        <v>33</v>
      </c>
      <c r="P61" s="7">
        <f t="shared" si="2"/>
        <v>58</v>
      </c>
      <c r="W61" s="7">
        <f t="shared" si="5"/>
        <v>3418.9999999999995</v>
      </c>
      <c r="X61" s="8">
        <f t="shared" si="6"/>
        <v>1.075</v>
      </c>
      <c r="Y61" s="7"/>
    </row>
    <row r="62" spans="3:25" x14ac:dyDescent="0.25">
      <c r="C62" s="12">
        <f t="shared" si="3"/>
        <v>54</v>
      </c>
      <c r="D62" s="7" t="s">
        <v>90</v>
      </c>
      <c r="E62" s="7" t="s">
        <v>91</v>
      </c>
      <c r="F62" s="7">
        <v>63</v>
      </c>
      <c r="G62" s="7">
        <v>26.3</v>
      </c>
      <c r="H62" s="7">
        <v>6</v>
      </c>
      <c r="I62" s="7">
        <v>3</v>
      </c>
      <c r="J62" s="7">
        <v>1</v>
      </c>
      <c r="K62" s="7">
        <v>4</v>
      </c>
      <c r="L62" s="7" t="s">
        <v>33</v>
      </c>
      <c r="P62" s="7">
        <f t="shared" si="2"/>
        <v>59</v>
      </c>
      <c r="W62" s="7">
        <f t="shared" si="5"/>
        <v>3441.7999999999997</v>
      </c>
      <c r="X62" s="8">
        <f t="shared" si="6"/>
        <v>1.075</v>
      </c>
      <c r="Y62" s="7"/>
    </row>
    <row r="63" spans="3:25" x14ac:dyDescent="0.25">
      <c r="C63" s="12">
        <f t="shared" si="3"/>
        <v>55</v>
      </c>
      <c r="D63" s="7" t="s">
        <v>90</v>
      </c>
      <c r="E63" s="7" t="s">
        <v>91</v>
      </c>
      <c r="F63" s="7">
        <v>63</v>
      </c>
      <c r="G63" s="7">
        <v>10.1</v>
      </c>
      <c r="H63" s="7">
        <v>6</v>
      </c>
      <c r="I63" s="7">
        <v>3</v>
      </c>
      <c r="J63" s="7">
        <v>1</v>
      </c>
      <c r="K63" s="7">
        <v>4</v>
      </c>
      <c r="L63" s="7" t="s">
        <v>33</v>
      </c>
      <c r="P63" s="7">
        <f t="shared" si="2"/>
        <v>60</v>
      </c>
      <c r="W63" s="7">
        <f t="shared" si="5"/>
        <v>3466.1</v>
      </c>
      <c r="X63" s="8">
        <f t="shared" si="6"/>
        <v>1.075</v>
      </c>
      <c r="Y63" s="7"/>
    </row>
    <row r="64" spans="3:25" x14ac:dyDescent="0.25">
      <c r="C64" s="12">
        <f t="shared" si="3"/>
        <v>56</v>
      </c>
      <c r="D64" s="7" t="s">
        <v>90</v>
      </c>
      <c r="E64" s="7" t="s">
        <v>92</v>
      </c>
      <c r="F64" s="7">
        <v>63</v>
      </c>
      <c r="G64" s="7">
        <v>38.1</v>
      </c>
      <c r="H64" s="7">
        <v>6</v>
      </c>
      <c r="I64" s="7">
        <v>3</v>
      </c>
      <c r="J64" s="7">
        <v>1</v>
      </c>
      <c r="K64" s="7">
        <v>4</v>
      </c>
      <c r="L64" s="7" t="s">
        <v>33</v>
      </c>
      <c r="P64" s="7">
        <f t="shared" si="2"/>
        <v>61</v>
      </c>
      <c r="W64" s="7">
        <f t="shared" si="5"/>
        <v>3521.7</v>
      </c>
      <c r="X64" s="8">
        <f t="shared" si="6"/>
        <v>1.075</v>
      </c>
      <c r="Y64" s="7"/>
    </row>
    <row r="65" spans="3:25" x14ac:dyDescent="0.25">
      <c r="C65" s="12">
        <f t="shared" si="3"/>
        <v>57</v>
      </c>
      <c r="D65" s="7" t="s">
        <v>93</v>
      </c>
      <c r="E65" s="7" t="s">
        <v>94</v>
      </c>
      <c r="F65" s="7">
        <v>63</v>
      </c>
      <c r="G65" s="7">
        <v>58</v>
      </c>
      <c r="H65" s="7">
        <v>6</v>
      </c>
      <c r="I65" s="7">
        <v>3</v>
      </c>
      <c r="J65" s="7">
        <v>1</v>
      </c>
      <c r="K65" s="7">
        <v>4</v>
      </c>
      <c r="L65" s="7" t="s">
        <v>33</v>
      </c>
      <c r="P65" s="7">
        <f t="shared" si="2"/>
        <v>62</v>
      </c>
      <c r="W65" s="7">
        <f t="shared" ref="W65:W77" si="7">+W64+G105</f>
        <v>3543.6</v>
      </c>
      <c r="X65" s="8">
        <f t="shared" ref="X65:X77" si="8">(1000+F105)/1000</f>
        <v>1.0900000000000001</v>
      </c>
      <c r="Y65" s="7"/>
    </row>
    <row r="66" spans="3:25" x14ac:dyDescent="0.25">
      <c r="C66" s="12">
        <f t="shared" si="3"/>
        <v>58</v>
      </c>
      <c r="D66" s="7" t="s">
        <v>94</v>
      </c>
      <c r="E66" s="7" t="s">
        <v>95</v>
      </c>
      <c r="F66" s="7">
        <v>63</v>
      </c>
      <c r="G66" s="7">
        <v>52.1</v>
      </c>
      <c r="H66" s="7">
        <v>6</v>
      </c>
      <c r="I66" s="7">
        <v>3</v>
      </c>
      <c r="J66" s="7">
        <v>1</v>
      </c>
      <c r="K66" s="7">
        <v>4</v>
      </c>
      <c r="L66" s="7" t="s">
        <v>33</v>
      </c>
      <c r="P66" s="7">
        <f t="shared" si="2"/>
        <v>63</v>
      </c>
      <c r="W66" s="7">
        <f t="shared" si="7"/>
        <v>3563.7999999999997</v>
      </c>
      <c r="X66" s="8">
        <f t="shared" si="8"/>
        <v>1.0900000000000001</v>
      </c>
      <c r="Y66" s="7"/>
    </row>
    <row r="67" spans="3:25" x14ac:dyDescent="0.25">
      <c r="C67" s="12">
        <f t="shared" si="3"/>
        <v>59</v>
      </c>
      <c r="D67" s="7" t="s">
        <v>95</v>
      </c>
      <c r="E67" s="7" t="s">
        <v>96</v>
      </c>
      <c r="F67" s="7">
        <v>63</v>
      </c>
      <c r="G67" s="7">
        <v>25.8</v>
      </c>
      <c r="H67" s="7">
        <v>6</v>
      </c>
      <c r="I67" s="7">
        <v>3</v>
      </c>
      <c r="J67" s="7">
        <v>1</v>
      </c>
      <c r="K67" s="7">
        <v>4</v>
      </c>
      <c r="L67" s="7" t="s">
        <v>33</v>
      </c>
      <c r="P67" s="7">
        <f t="shared" si="2"/>
        <v>64</v>
      </c>
      <c r="W67" s="7">
        <f t="shared" si="7"/>
        <v>3590.3999999999996</v>
      </c>
      <c r="X67" s="8">
        <f t="shared" si="8"/>
        <v>1.0900000000000001</v>
      </c>
      <c r="Y67" s="7"/>
    </row>
    <row r="68" spans="3:25" x14ac:dyDescent="0.25">
      <c r="C68" s="12">
        <f t="shared" si="3"/>
        <v>60</v>
      </c>
      <c r="D68" s="7" t="s">
        <v>95</v>
      </c>
      <c r="E68" s="7" t="s">
        <v>97</v>
      </c>
      <c r="F68" s="7">
        <v>63</v>
      </c>
      <c r="G68" s="7">
        <v>17.2</v>
      </c>
      <c r="H68" s="7">
        <v>6</v>
      </c>
      <c r="I68" s="7">
        <v>3</v>
      </c>
      <c r="J68" s="7">
        <v>1</v>
      </c>
      <c r="K68" s="7">
        <v>4</v>
      </c>
      <c r="L68" s="7" t="s">
        <v>33</v>
      </c>
      <c r="P68" s="7">
        <f t="shared" si="2"/>
        <v>65</v>
      </c>
      <c r="W68" s="7">
        <f t="shared" si="7"/>
        <v>3597.4999999999995</v>
      </c>
      <c r="X68" s="8">
        <f t="shared" si="8"/>
        <v>1.0900000000000001</v>
      </c>
      <c r="Y68" s="7"/>
    </row>
    <row r="69" spans="3:25" x14ac:dyDescent="0.25">
      <c r="C69" s="12">
        <f t="shared" si="3"/>
        <v>61</v>
      </c>
      <c r="D69" s="7" t="s">
        <v>63</v>
      </c>
      <c r="E69" s="7" t="s">
        <v>98</v>
      </c>
      <c r="F69" s="7">
        <v>63</v>
      </c>
      <c r="G69" s="7">
        <v>232.7</v>
      </c>
      <c r="H69" s="7">
        <v>6</v>
      </c>
      <c r="I69" s="7">
        <v>3</v>
      </c>
      <c r="J69" s="7">
        <v>1</v>
      </c>
      <c r="K69" s="7">
        <v>4</v>
      </c>
      <c r="L69" s="7" t="s">
        <v>33</v>
      </c>
      <c r="P69" s="7">
        <f t="shared" si="2"/>
        <v>66</v>
      </c>
      <c r="W69" s="7">
        <f t="shared" si="7"/>
        <v>3614.1999999999994</v>
      </c>
      <c r="X69" s="8">
        <f t="shared" si="8"/>
        <v>1.0900000000000001</v>
      </c>
      <c r="Y69" s="7"/>
    </row>
    <row r="70" spans="3:25" ht="15.75" x14ac:dyDescent="0.25">
      <c r="C70" s="14" t="s">
        <v>99</v>
      </c>
      <c r="D70" s="14"/>
      <c r="E70" s="14"/>
      <c r="F70" s="14"/>
      <c r="G70" s="15" t="s">
        <v>100</v>
      </c>
      <c r="H70" s="15"/>
      <c r="I70" s="15"/>
      <c r="J70" s="7"/>
      <c r="K70" s="7" t="s">
        <v>101</v>
      </c>
      <c r="L70" s="7"/>
      <c r="P70" s="7">
        <f t="shared" ref="P70:P107" si="9">1+P69</f>
        <v>67</v>
      </c>
      <c r="W70" s="7">
        <f t="shared" si="7"/>
        <v>3656.4999999999995</v>
      </c>
      <c r="X70" s="8">
        <f t="shared" si="8"/>
        <v>1.0900000000000001</v>
      </c>
      <c r="Y70" s="7"/>
    </row>
    <row r="71" spans="3:25" ht="15.75" x14ac:dyDescent="0.25">
      <c r="C71" s="16" t="s">
        <v>102</v>
      </c>
      <c r="D71" s="16"/>
      <c r="E71" s="16"/>
      <c r="F71" s="16"/>
      <c r="G71" s="15" t="s">
        <v>102</v>
      </c>
      <c r="H71" s="15"/>
      <c r="I71" s="15"/>
      <c r="J71" s="15"/>
      <c r="K71" s="15" t="s">
        <v>102</v>
      </c>
      <c r="L71" s="15"/>
      <c r="P71" s="7">
        <f t="shared" si="9"/>
        <v>68</v>
      </c>
      <c r="W71" s="7">
        <f t="shared" si="7"/>
        <v>3698.3999999999996</v>
      </c>
      <c r="X71" s="8">
        <f t="shared" si="8"/>
        <v>1.0900000000000001</v>
      </c>
      <c r="Y71" s="7"/>
    </row>
    <row r="72" spans="3:25" ht="15.75" x14ac:dyDescent="0.25">
      <c r="C72" s="16" t="s">
        <v>103</v>
      </c>
      <c r="D72" s="16"/>
      <c r="E72" s="16"/>
      <c r="F72" s="16"/>
      <c r="G72" s="15" t="s">
        <v>103</v>
      </c>
      <c r="H72" s="15"/>
      <c r="I72" s="15"/>
      <c r="J72" s="15"/>
      <c r="K72" s="15" t="s">
        <v>103</v>
      </c>
      <c r="L72" s="15"/>
      <c r="P72" s="7"/>
      <c r="W72" s="7">
        <f t="shared" si="7"/>
        <v>3716.2</v>
      </c>
      <c r="X72" s="8">
        <f t="shared" si="8"/>
        <v>1.0900000000000001</v>
      </c>
      <c r="Y72" s="7"/>
    </row>
    <row r="73" spans="3:25" ht="15.75" x14ac:dyDescent="0.25">
      <c r="C73" s="16" t="s">
        <v>104</v>
      </c>
      <c r="D73" s="16"/>
      <c r="E73" s="16"/>
      <c r="F73" s="16"/>
      <c r="G73" s="15" t="s">
        <v>104</v>
      </c>
      <c r="H73" s="15"/>
      <c r="I73" s="15"/>
      <c r="J73" s="15"/>
      <c r="K73" s="15" t="s">
        <v>104</v>
      </c>
      <c r="L73" s="15"/>
      <c r="P73" s="7">
        <f>1+P71</f>
        <v>69</v>
      </c>
      <c r="W73" s="7">
        <f t="shared" si="7"/>
        <v>3836.5</v>
      </c>
      <c r="X73" s="8">
        <f t="shared" si="8"/>
        <v>1.0900000000000001</v>
      </c>
      <c r="Y73" s="7"/>
    </row>
    <row r="74" spans="3:25" x14ac:dyDescent="0.25">
      <c r="P74" s="7">
        <f t="shared" si="9"/>
        <v>70</v>
      </c>
      <c r="W74" s="7">
        <f t="shared" si="7"/>
        <v>4036.6</v>
      </c>
      <c r="X74" s="8">
        <f t="shared" si="8"/>
        <v>1.0900000000000001</v>
      </c>
      <c r="Y74" s="7"/>
    </row>
    <row r="75" spans="3:25" x14ac:dyDescent="0.25">
      <c r="P75" s="7">
        <f t="shared" si="9"/>
        <v>71</v>
      </c>
      <c r="W75" s="7">
        <f t="shared" si="7"/>
        <v>4078.4</v>
      </c>
      <c r="X75" s="8">
        <f t="shared" si="8"/>
        <v>1.0900000000000001</v>
      </c>
      <c r="Y75" s="7"/>
    </row>
    <row r="76" spans="3:25" ht="18.75" x14ac:dyDescent="0.25">
      <c r="C76" s="1" t="s">
        <v>0</v>
      </c>
      <c r="D76" s="1"/>
      <c r="E76" s="17" t="s">
        <v>1</v>
      </c>
      <c r="F76" s="18"/>
      <c r="G76" s="18"/>
      <c r="H76" s="18"/>
      <c r="I76" s="18"/>
      <c r="J76" s="18"/>
      <c r="K76" s="18"/>
      <c r="L76" s="18"/>
      <c r="P76" s="7">
        <f t="shared" si="9"/>
        <v>72</v>
      </c>
      <c r="W76" s="7">
        <f t="shared" si="7"/>
        <v>4295.5</v>
      </c>
      <c r="X76" s="8">
        <f t="shared" si="8"/>
        <v>1.0900000000000001</v>
      </c>
      <c r="Y76" s="7"/>
    </row>
    <row r="77" spans="3:25" ht="18.75" x14ac:dyDescent="0.25">
      <c r="C77" s="1" t="s">
        <v>3</v>
      </c>
      <c r="D77" s="1"/>
      <c r="E77" s="17" t="s">
        <v>4</v>
      </c>
      <c r="F77" s="18"/>
      <c r="G77" s="18"/>
      <c r="H77" s="18"/>
      <c r="I77" s="18"/>
      <c r="J77" s="18"/>
      <c r="K77" s="18"/>
      <c r="L77" s="18"/>
      <c r="P77" s="7">
        <f t="shared" si="9"/>
        <v>73</v>
      </c>
      <c r="W77" s="7">
        <f t="shared" si="7"/>
        <v>4300.8</v>
      </c>
      <c r="X77" s="8">
        <f t="shared" si="8"/>
        <v>1.0900000000000001</v>
      </c>
      <c r="Y77" s="7"/>
    </row>
    <row r="78" spans="3:25" ht="18.75" x14ac:dyDescent="0.25">
      <c r="C78" s="1" t="s">
        <v>15</v>
      </c>
      <c r="D78" s="1"/>
      <c r="E78" s="17" t="s">
        <v>16</v>
      </c>
      <c r="F78" s="18"/>
      <c r="G78" s="18"/>
      <c r="H78" s="18"/>
      <c r="I78" s="18"/>
      <c r="J78" s="18"/>
      <c r="K78" s="18"/>
      <c r="L78" s="18"/>
      <c r="P78" s="7">
        <f t="shared" si="9"/>
        <v>74</v>
      </c>
      <c r="W78" s="7">
        <f t="shared" ref="W78:W84" si="10">+W77+G98</f>
        <v>4305.1000000000004</v>
      </c>
      <c r="X78" s="8">
        <f>(1000+F98)/1000</f>
        <v>1.1100000000000001</v>
      </c>
      <c r="Y78" s="7"/>
    </row>
    <row r="79" spans="3:25" ht="18.75" x14ac:dyDescent="0.25">
      <c r="C79" s="1" t="s">
        <v>17</v>
      </c>
      <c r="D79" s="1"/>
      <c r="E79" s="17" t="s">
        <v>18</v>
      </c>
      <c r="F79" s="18"/>
      <c r="G79" s="18"/>
      <c r="H79" s="18"/>
      <c r="I79" s="18"/>
      <c r="J79" s="18"/>
      <c r="K79" s="18"/>
      <c r="L79" s="18"/>
      <c r="P79" s="7">
        <f t="shared" si="9"/>
        <v>75</v>
      </c>
      <c r="W79" s="7">
        <f t="shared" si="10"/>
        <v>4310.6000000000004</v>
      </c>
      <c r="X79" s="8">
        <f>(1000+F99)/1000</f>
        <v>1.1100000000000001</v>
      </c>
      <c r="Y79" s="7"/>
    </row>
    <row r="80" spans="3:25" ht="18.75" x14ac:dyDescent="0.25">
      <c r="C80" s="1" t="s">
        <v>19</v>
      </c>
      <c r="D80" s="1"/>
      <c r="E80" s="17" t="s">
        <v>20</v>
      </c>
      <c r="F80" s="18"/>
      <c r="G80" s="18"/>
      <c r="H80" s="18"/>
      <c r="I80" s="18"/>
      <c r="J80" s="18"/>
      <c r="K80" s="18"/>
      <c r="L80" s="18"/>
      <c r="P80" s="7">
        <f t="shared" si="9"/>
        <v>76</v>
      </c>
      <c r="W80" s="7">
        <f t="shared" si="10"/>
        <v>4332.8</v>
      </c>
      <c r="X80" s="8"/>
      <c r="Y80" s="7" t="s">
        <v>52</v>
      </c>
    </row>
    <row r="81" spans="3:25" ht="18.75" x14ac:dyDescent="0.25">
      <c r="C81" s="1" t="s">
        <v>21</v>
      </c>
      <c r="D81" s="1"/>
      <c r="E81" s="17" t="s">
        <v>22</v>
      </c>
      <c r="F81" s="18"/>
      <c r="G81" s="18"/>
      <c r="H81" s="18"/>
      <c r="I81" s="18"/>
      <c r="J81" s="18"/>
      <c r="K81" s="19" t="s">
        <v>23</v>
      </c>
      <c r="L81" s="19"/>
      <c r="P81" s="7">
        <f t="shared" si="9"/>
        <v>77</v>
      </c>
      <c r="W81" s="7">
        <f t="shared" si="10"/>
        <v>4339.1000000000004</v>
      </c>
      <c r="X81" s="8">
        <f>(1000+F101)/1000</f>
        <v>1.1100000000000001</v>
      </c>
      <c r="Y81" s="7"/>
    </row>
    <row r="82" spans="3:25" ht="45" x14ac:dyDescent="0.25">
      <c r="C82" s="9" t="s">
        <v>24</v>
      </c>
      <c r="D82" s="9" t="s">
        <v>6</v>
      </c>
      <c r="E82" s="9" t="s">
        <v>7</v>
      </c>
      <c r="F82" s="9" t="s">
        <v>25</v>
      </c>
      <c r="G82" s="9" t="s">
        <v>11</v>
      </c>
      <c r="H82" s="9" t="s">
        <v>26</v>
      </c>
      <c r="I82" s="9" t="s">
        <v>27</v>
      </c>
      <c r="J82" s="10" t="s">
        <v>28</v>
      </c>
      <c r="K82" s="11" t="s">
        <v>29</v>
      </c>
      <c r="L82" s="9" t="s">
        <v>30</v>
      </c>
      <c r="P82" s="7">
        <f t="shared" si="9"/>
        <v>78</v>
      </c>
      <c r="W82" s="7">
        <f t="shared" si="10"/>
        <v>4720.6000000000004</v>
      </c>
      <c r="X82" s="8">
        <f>(1000+F102)/1000</f>
        <v>1.1100000000000001</v>
      </c>
      <c r="Y82" s="7"/>
    </row>
    <row r="83" spans="3:25" x14ac:dyDescent="0.25">
      <c r="C83">
        <v>1</v>
      </c>
      <c r="D83" s="7" t="s">
        <v>35</v>
      </c>
      <c r="E83" s="7" t="s">
        <v>105</v>
      </c>
      <c r="F83" s="7">
        <v>200</v>
      </c>
      <c r="G83" s="7">
        <v>13.8</v>
      </c>
      <c r="H83" s="7">
        <v>5.5</v>
      </c>
      <c r="I83" s="7">
        <v>3.3</v>
      </c>
      <c r="J83" s="7">
        <v>1</v>
      </c>
      <c r="K83" s="7">
        <v>4.3</v>
      </c>
      <c r="L83" s="7" t="s">
        <v>33</v>
      </c>
      <c r="P83" s="7">
        <f t="shared" si="9"/>
        <v>79</v>
      </c>
      <c r="W83" s="7">
        <f t="shared" si="10"/>
        <v>4841.1000000000004</v>
      </c>
      <c r="X83" s="8">
        <f>(1000+F103)/1000</f>
        <v>1.1100000000000001</v>
      </c>
      <c r="Y83" s="7"/>
    </row>
    <row r="84" spans="3:25" x14ac:dyDescent="0.25">
      <c r="C84" s="12">
        <f>1+C83</f>
        <v>2</v>
      </c>
      <c r="D84" s="7" t="s">
        <v>105</v>
      </c>
      <c r="E84" s="7" t="s">
        <v>74</v>
      </c>
      <c r="F84" s="7">
        <v>200</v>
      </c>
      <c r="G84" s="7">
        <v>186.2</v>
      </c>
      <c r="H84" s="7">
        <v>5.5</v>
      </c>
      <c r="I84" s="7">
        <v>3.3</v>
      </c>
      <c r="J84" s="7">
        <v>1</v>
      </c>
      <c r="K84" s="7">
        <v>4.3</v>
      </c>
      <c r="L84" s="7" t="s">
        <v>33</v>
      </c>
      <c r="P84" s="7">
        <f t="shared" si="9"/>
        <v>80</v>
      </c>
      <c r="W84" s="7">
        <f t="shared" si="10"/>
        <v>4855.2000000000007</v>
      </c>
      <c r="X84" s="8">
        <f>(1000+F104)/1000</f>
        <v>1.1100000000000001</v>
      </c>
      <c r="Y84" s="7"/>
    </row>
    <row r="85" spans="3:25" x14ac:dyDescent="0.25">
      <c r="C85" s="12">
        <f t="shared" ref="C85:C125" si="11">1+C84</f>
        <v>3</v>
      </c>
      <c r="D85" s="7" t="s">
        <v>74</v>
      </c>
      <c r="E85" s="7" t="s">
        <v>75</v>
      </c>
      <c r="F85" s="7">
        <v>200</v>
      </c>
      <c r="G85" s="7">
        <v>38.4</v>
      </c>
      <c r="H85" s="7">
        <v>5.5</v>
      </c>
      <c r="I85" s="7">
        <v>3.3</v>
      </c>
      <c r="J85" s="7">
        <v>1</v>
      </c>
      <c r="K85" s="7">
        <v>4.3</v>
      </c>
      <c r="L85" s="7" t="s">
        <v>33</v>
      </c>
      <c r="P85" s="7">
        <f>1+P84</f>
        <v>81</v>
      </c>
      <c r="W85" s="7">
        <f t="shared" ref="W85:W90" si="12">+W84+I92</f>
        <v>4858.5000000000009</v>
      </c>
      <c r="X85" s="8">
        <f t="shared" ref="X85:X90" si="13">(1000+H92)/1000</f>
        <v>1.0055000000000001</v>
      </c>
      <c r="Y85" s="7"/>
    </row>
    <row r="86" spans="3:25" x14ac:dyDescent="0.25">
      <c r="C86" s="12">
        <f t="shared" si="11"/>
        <v>4</v>
      </c>
      <c r="D86" s="7" t="s">
        <v>76</v>
      </c>
      <c r="E86" s="7" t="s">
        <v>34</v>
      </c>
      <c r="F86" s="7">
        <v>200</v>
      </c>
      <c r="G86" s="7">
        <v>12.8</v>
      </c>
      <c r="H86" s="7">
        <v>5.5</v>
      </c>
      <c r="I86" s="7">
        <v>3.3</v>
      </c>
      <c r="J86" s="7">
        <v>1</v>
      </c>
      <c r="K86" s="7">
        <v>4.3</v>
      </c>
      <c r="L86" s="7" t="s">
        <v>33</v>
      </c>
      <c r="P86" s="7">
        <f t="shared" si="9"/>
        <v>82</v>
      </c>
      <c r="W86" s="7">
        <f t="shared" si="12"/>
        <v>4861.8000000000011</v>
      </c>
      <c r="X86" s="8">
        <f t="shared" si="13"/>
        <v>1.0055000000000001</v>
      </c>
      <c r="Y86" s="7"/>
    </row>
    <row r="87" spans="3:25" x14ac:dyDescent="0.25">
      <c r="C87" s="12">
        <f t="shared" si="11"/>
        <v>5</v>
      </c>
      <c r="D87" s="7" t="s">
        <v>36</v>
      </c>
      <c r="E87" s="7" t="s">
        <v>106</v>
      </c>
      <c r="F87" s="7">
        <v>160</v>
      </c>
      <c r="G87" s="7">
        <v>487.1</v>
      </c>
      <c r="H87" s="7">
        <v>5.5</v>
      </c>
      <c r="I87" s="7">
        <v>3.3</v>
      </c>
      <c r="J87" s="7">
        <v>1</v>
      </c>
      <c r="K87" s="7">
        <v>4.3</v>
      </c>
      <c r="L87" s="7" t="s">
        <v>33</v>
      </c>
      <c r="P87" s="7">
        <f t="shared" si="9"/>
        <v>83</v>
      </c>
      <c r="W87" s="7">
        <f t="shared" si="12"/>
        <v>4865.1000000000013</v>
      </c>
      <c r="X87" s="8">
        <f t="shared" si="13"/>
        <v>1.0055000000000001</v>
      </c>
      <c r="Y87" s="7"/>
    </row>
    <row r="88" spans="3:25" x14ac:dyDescent="0.25">
      <c r="C88" s="12">
        <f t="shared" si="11"/>
        <v>6</v>
      </c>
      <c r="D88" s="7" t="s">
        <v>36</v>
      </c>
      <c r="E88" s="7" t="s">
        <v>106</v>
      </c>
      <c r="F88" s="7">
        <v>160</v>
      </c>
      <c r="G88" s="7">
        <v>6</v>
      </c>
      <c r="H88" s="7">
        <v>5.5</v>
      </c>
      <c r="I88" s="7">
        <v>3.3</v>
      </c>
      <c r="J88" s="7">
        <v>1</v>
      </c>
      <c r="K88" s="7">
        <v>4.3</v>
      </c>
      <c r="L88" s="7" t="s">
        <v>33</v>
      </c>
      <c r="P88" s="7">
        <f t="shared" si="9"/>
        <v>84</v>
      </c>
      <c r="W88" s="7">
        <f t="shared" si="12"/>
        <v>4868.4000000000015</v>
      </c>
      <c r="X88" s="8">
        <f t="shared" si="13"/>
        <v>1.0055000000000001</v>
      </c>
      <c r="Y88" s="7"/>
    </row>
    <row r="89" spans="3:25" x14ac:dyDescent="0.25">
      <c r="C89" s="12">
        <f t="shared" si="11"/>
        <v>7</v>
      </c>
      <c r="D89" s="7" t="s">
        <v>106</v>
      </c>
      <c r="E89" s="7" t="s">
        <v>69</v>
      </c>
      <c r="F89" s="7">
        <v>160</v>
      </c>
      <c r="G89" s="7">
        <v>86.3</v>
      </c>
      <c r="H89" s="7">
        <v>5.5</v>
      </c>
      <c r="I89" s="7">
        <v>3.3</v>
      </c>
      <c r="J89" s="7">
        <v>1</v>
      </c>
      <c r="K89" s="7">
        <v>4.3</v>
      </c>
      <c r="L89" s="7" t="s">
        <v>33</v>
      </c>
      <c r="P89" s="7">
        <f t="shared" si="9"/>
        <v>85</v>
      </c>
      <c r="W89" s="7">
        <f t="shared" si="12"/>
        <v>4871.7000000000016</v>
      </c>
      <c r="X89" s="8">
        <f t="shared" si="13"/>
        <v>1.0055000000000001</v>
      </c>
      <c r="Y89" s="7"/>
    </row>
    <row r="90" spans="3:25" x14ac:dyDescent="0.25">
      <c r="C90" s="12">
        <f t="shared" si="11"/>
        <v>8</v>
      </c>
      <c r="D90" s="7" t="s">
        <v>106</v>
      </c>
      <c r="E90" s="7" t="s">
        <v>69</v>
      </c>
      <c r="F90" s="7">
        <v>160</v>
      </c>
      <c r="G90" s="7">
        <v>2.8</v>
      </c>
      <c r="H90" s="7">
        <v>5.5</v>
      </c>
      <c r="I90" s="7">
        <v>3.3</v>
      </c>
      <c r="J90" s="7">
        <v>1</v>
      </c>
      <c r="K90" s="7">
        <v>4.3</v>
      </c>
      <c r="L90" s="7" t="s">
        <v>33</v>
      </c>
      <c r="P90" s="7">
        <f t="shared" si="9"/>
        <v>86</v>
      </c>
      <c r="W90" s="7">
        <f t="shared" si="12"/>
        <v>4875.0000000000018</v>
      </c>
      <c r="X90" s="8">
        <f t="shared" si="13"/>
        <v>1.0055000000000001</v>
      </c>
      <c r="Y90" s="7"/>
    </row>
    <row r="91" spans="3:25" x14ac:dyDescent="0.25">
      <c r="C91" s="12">
        <f t="shared" si="11"/>
        <v>9</v>
      </c>
      <c r="D91" s="7" t="s">
        <v>31</v>
      </c>
      <c r="E91" s="7" t="s">
        <v>107</v>
      </c>
      <c r="F91" s="7">
        <v>140</v>
      </c>
      <c r="G91" s="7">
        <v>72</v>
      </c>
      <c r="H91" s="7">
        <v>5.5</v>
      </c>
      <c r="I91" s="7">
        <v>3.3</v>
      </c>
      <c r="J91" s="7">
        <v>1</v>
      </c>
      <c r="K91" s="7">
        <v>4.3</v>
      </c>
      <c r="L91" s="7" t="s">
        <v>33</v>
      </c>
      <c r="P91" s="7">
        <f t="shared" si="9"/>
        <v>87</v>
      </c>
      <c r="W91" s="7">
        <f>+W90+G91</f>
        <v>4947.0000000000018</v>
      </c>
      <c r="X91" s="8">
        <f>(1000+F91)/1000</f>
        <v>1.1399999999999999</v>
      </c>
      <c r="Y91" s="7"/>
    </row>
    <row r="92" spans="3:25" x14ac:dyDescent="0.25">
      <c r="C92" s="12">
        <f t="shared" si="11"/>
        <v>10</v>
      </c>
      <c r="D92" s="7" t="s">
        <v>108</v>
      </c>
      <c r="E92" s="7" t="s">
        <v>61</v>
      </c>
      <c r="F92" s="7">
        <v>125</v>
      </c>
      <c r="G92" s="7">
        <f>156-14.1</f>
        <v>141.9</v>
      </c>
      <c r="H92" s="7">
        <v>5.5</v>
      </c>
      <c r="I92" s="7">
        <v>3.3</v>
      </c>
      <c r="J92" s="7">
        <v>1</v>
      </c>
      <c r="K92" s="7">
        <v>4.3</v>
      </c>
      <c r="L92" s="7" t="s">
        <v>33</v>
      </c>
      <c r="P92" s="7">
        <f t="shared" si="9"/>
        <v>88</v>
      </c>
      <c r="W92" s="7">
        <f>+W91+G87</f>
        <v>5434.1000000000022</v>
      </c>
      <c r="X92" s="8">
        <f>(1000+F87)/1000</f>
        <v>1.1599999999999999</v>
      </c>
      <c r="Y92" s="7"/>
    </row>
    <row r="93" spans="3:25" x14ac:dyDescent="0.25">
      <c r="C93" s="12">
        <f t="shared" si="11"/>
        <v>11</v>
      </c>
      <c r="D93" s="7" t="s">
        <v>108</v>
      </c>
      <c r="E93" s="7" t="s">
        <v>61</v>
      </c>
      <c r="F93" s="7">
        <v>125</v>
      </c>
      <c r="G93" s="7">
        <v>6</v>
      </c>
      <c r="H93" s="7">
        <v>5.5</v>
      </c>
      <c r="I93" s="7">
        <v>3.3</v>
      </c>
      <c r="J93" s="7">
        <v>1</v>
      </c>
      <c r="K93" s="7">
        <v>4.3</v>
      </c>
      <c r="L93" s="7" t="s">
        <v>33</v>
      </c>
      <c r="P93" s="7">
        <f t="shared" si="9"/>
        <v>89</v>
      </c>
      <c r="W93" s="7">
        <f>+W92+G88</f>
        <v>5440.1000000000022</v>
      </c>
      <c r="X93" s="8">
        <f>(1000+F88)/1000</f>
        <v>1.1599999999999999</v>
      </c>
      <c r="Y93" s="7"/>
    </row>
    <row r="94" spans="3:25" x14ac:dyDescent="0.25">
      <c r="C94" s="12">
        <f t="shared" si="11"/>
        <v>12</v>
      </c>
      <c r="D94" s="7" t="s">
        <v>72</v>
      </c>
      <c r="E94" s="7" t="s">
        <v>107</v>
      </c>
      <c r="F94" s="7">
        <v>125</v>
      </c>
      <c r="G94" s="7">
        <v>106.9</v>
      </c>
      <c r="H94" s="7">
        <v>5.5</v>
      </c>
      <c r="I94" s="7">
        <v>3.3</v>
      </c>
      <c r="J94" s="7">
        <v>1</v>
      </c>
      <c r="K94" s="7">
        <v>4.3</v>
      </c>
      <c r="L94" s="7" t="s">
        <v>33</v>
      </c>
      <c r="P94" s="7">
        <f t="shared" si="9"/>
        <v>90</v>
      </c>
      <c r="W94" s="7">
        <f>+W93+G89</f>
        <v>5526.4000000000024</v>
      </c>
      <c r="X94" s="8">
        <f>(1000+F89)/1000</f>
        <v>1.1599999999999999</v>
      </c>
      <c r="Y94" s="7"/>
    </row>
    <row r="95" spans="3:25" x14ac:dyDescent="0.25">
      <c r="C95" s="12">
        <f t="shared" si="11"/>
        <v>13</v>
      </c>
      <c r="D95" s="7" t="s">
        <v>72</v>
      </c>
      <c r="E95" s="7" t="s">
        <v>107</v>
      </c>
      <c r="F95" s="7">
        <v>125</v>
      </c>
      <c r="G95" s="7">
        <v>45.9</v>
      </c>
      <c r="H95" s="7">
        <v>5.5</v>
      </c>
      <c r="I95" s="7">
        <v>3.3</v>
      </c>
      <c r="J95" s="7">
        <v>1</v>
      </c>
      <c r="K95" s="7">
        <v>4.3</v>
      </c>
      <c r="L95" s="7" t="s">
        <v>33</v>
      </c>
      <c r="P95" s="7">
        <f t="shared" si="9"/>
        <v>91</v>
      </c>
      <c r="W95" s="7">
        <f>+W94+G90</f>
        <v>5529.2000000000025</v>
      </c>
      <c r="X95" s="8">
        <f>(1000+F90)/1000</f>
        <v>1.1599999999999999</v>
      </c>
      <c r="Y95" s="7"/>
    </row>
    <row r="96" spans="3:25" x14ac:dyDescent="0.25">
      <c r="C96" s="12">
        <f t="shared" si="11"/>
        <v>14</v>
      </c>
      <c r="D96" s="7" t="s">
        <v>61</v>
      </c>
      <c r="E96" s="7" t="s">
        <v>72</v>
      </c>
      <c r="F96" s="7">
        <v>125</v>
      </c>
      <c r="G96" s="7">
        <v>174.6</v>
      </c>
      <c r="H96" s="7">
        <v>5.5</v>
      </c>
      <c r="I96" s="7">
        <v>3.3</v>
      </c>
      <c r="J96" s="7">
        <v>1</v>
      </c>
      <c r="K96" s="7">
        <v>4.3</v>
      </c>
      <c r="L96" s="7" t="s">
        <v>33</v>
      </c>
      <c r="P96" s="7">
        <f t="shared" si="9"/>
        <v>92</v>
      </c>
      <c r="W96" s="7">
        <f>+W95+G83</f>
        <v>5543.0000000000027</v>
      </c>
      <c r="X96" s="8">
        <f>(1000+F83)/1000</f>
        <v>1.2</v>
      </c>
      <c r="Y96" s="7"/>
    </row>
    <row r="97" spans="3:25" x14ac:dyDescent="0.25">
      <c r="C97" s="12">
        <f t="shared" si="11"/>
        <v>15</v>
      </c>
      <c r="D97" s="7" t="s">
        <v>31</v>
      </c>
      <c r="E97" s="7" t="s">
        <v>109</v>
      </c>
      <c r="F97" s="7">
        <v>125</v>
      </c>
      <c r="G97" s="7">
        <v>24.1</v>
      </c>
      <c r="H97" s="7">
        <v>5.5</v>
      </c>
      <c r="I97" s="7">
        <v>3.3</v>
      </c>
      <c r="J97" s="7">
        <v>1</v>
      </c>
      <c r="K97" s="7">
        <v>4.3</v>
      </c>
      <c r="L97" s="7" t="s">
        <v>33</v>
      </c>
      <c r="P97" s="7">
        <f t="shared" si="9"/>
        <v>93</v>
      </c>
      <c r="W97" s="7">
        <f>+W96+G84</f>
        <v>5729.2000000000025</v>
      </c>
      <c r="X97" s="8">
        <f>(1000+F84)/1000</f>
        <v>1.2</v>
      </c>
      <c r="Y97" s="7"/>
    </row>
    <row r="98" spans="3:25" x14ac:dyDescent="0.25">
      <c r="C98" s="12">
        <f t="shared" si="11"/>
        <v>16</v>
      </c>
      <c r="D98" s="7" t="s">
        <v>59</v>
      </c>
      <c r="E98" s="7" t="s">
        <v>110</v>
      </c>
      <c r="F98" s="7">
        <v>110</v>
      </c>
      <c r="G98" s="7">
        <v>4.3</v>
      </c>
      <c r="H98" s="7">
        <v>5.5</v>
      </c>
      <c r="I98" s="7">
        <v>3.3</v>
      </c>
      <c r="J98" s="7">
        <v>1</v>
      </c>
      <c r="K98" s="7">
        <v>4.3</v>
      </c>
      <c r="L98" s="7" t="s">
        <v>33</v>
      </c>
      <c r="P98" s="7">
        <f t="shared" si="9"/>
        <v>94</v>
      </c>
      <c r="W98" s="7">
        <f>+W97+G85</f>
        <v>5767.6000000000022</v>
      </c>
      <c r="X98" s="8">
        <f>(1000+F85)/1000</f>
        <v>1.2</v>
      </c>
      <c r="Y98" s="7"/>
    </row>
    <row r="99" spans="3:25" x14ac:dyDescent="0.25">
      <c r="C99" s="12">
        <f t="shared" si="11"/>
        <v>17</v>
      </c>
      <c r="D99" s="7" t="s">
        <v>59</v>
      </c>
      <c r="E99" s="7" t="s">
        <v>110</v>
      </c>
      <c r="F99" s="7">
        <v>110</v>
      </c>
      <c r="G99" s="7">
        <v>5.5</v>
      </c>
      <c r="H99" s="7">
        <v>5.5</v>
      </c>
      <c r="I99" s="7">
        <v>3.3</v>
      </c>
      <c r="J99" s="7">
        <v>1</v>
      </c>
      <c r="K99" s="7">
        <v>4.3</v>
      </c>
      <c r="L99" s="7" t="s">
        <v>33</v>
      </c>
      <c r="P99" s="7">
        <f t="shared" si="9"/>
        <v>95</v>
      </c>
      <c r="W99" s="7">
        <f>+W98+G86</f>
        <v>5780.4000000000024</v>
      </c>
      <c r="X99" s="8">
        <f>(1000+F86)/1000</f>
        <v>1.2</v>
      </c>
      <c r="Y99" s="7"/>
    </row>
    <row r="100" spans="3:25" x14ac:dyDescent="0.25">
      <c r="C100" s="12">
        <f t="shared" si="11"/>
        <v>18</v>
      </c>
      <c r="D100" s="7" t="s">
        <v>59</v>
      </c>
      <c r="E100" s="7" t="s">
        <v>110</v>
      </c>
      <c r="F100" s="7">
        <v>110</v>
      </c>
      <c r="G100" s="7">
        <v>22.2</v>
      </c>
      <c r="H100" s="7">
        <v>5.5</v>
      </c>
      <c r="I100" s="7">
        <v>3.3</v>
      </c>
      <c r="J100" s="7">
        <v>1</v>
      </c>
      <c r="K100" s="7">
        <v>4.3</v>
      </c>
      <c r="L100" s="7" t="s">
        <v>33</v>
      </c>
      <c r="P100" s="7">
        <f t="shared" si="9"/>
        <v>96</v>
      </c>
      <c r="W100" s="7">
        <f t="shared" ref="W100:W105" si="14">+W99+G11</f>
        <v>5936.5000000000027</v>
      </c>
      <c r="X100" s="8">
        <f t="shared" ref="X100:X105" si="15">(1000+F11)/1000</f>
        <v>1.1599999999999999</v>
      </c>
      <c r="Y100" s="7"/>
    </row>
    <row r="101" spans="3:25" x14ac:dyDescent="0.25">
      <c r="C101" s="12">
        <f t="shared" si="11"/>
        <v>19</v>
      </c>
      <c r="D101" s="7" t="s">
        <v>59</v>
      </c>
      <c r="E101" s="7" t="s">
        <v>60</v>
      </c>
      <c r="F101" s="7">
        <v>110</v>
      </c>
      <c r="G101" s="7">
        <v>6.3</v>
      </c>
      <c r="H101" s="7">
        <v>5.5</v>
      </c>
      <c r="I101" s="7">
        <v>3.3</v>
      </c>
      <c r="J101" s="7">
        <v>1</v>
      </c>
      <c r="K101" s="7">
        <v>4.3</v>
      </c>
      <c r="L101" s="7" t="s">
        <v>33</v>
      </c>
      <c r="P101" s="7">
        <f t="shared" si="9"/>
        <v>97</v>
      </c>
      <c r="W101" s="7">
        <f t="shared" si="14"/>
        <v>5941.9000000000024</v>
      </c>
      <c r="X101" s="8">
        <f t="shared" si="15"/>
        <v>1.1599999999999999</v>
      </c>
      <c r="Y101" s="7"/>
    </row>
    <row r="102" spans="3:25" x14ac:dyDescent="0.25">
      <c r="C102" s="12">
        <f t="shared" si="11"/>
        <v>20</v>
      </c>
      <c r="D102" s="7" t="s">
        <v>110</v>
      </c>
      <c r="E102" s="7" t="s">
        <v>111</v>
      </c>
      <c r="F102" s="7">
        <v>110</v>
      </c>
      <c r="G102" s="7">
        <v>381.5</v>
      </c>
      <c r="H102" s="7">
        <v>5.5</v>
      </c>
      <c r="I102" s="7">
        <v>3.3</v>
      </c>
      <c r="J102" s="7">
        <v>1</v>
      </c>
      <c r="K102" s="7">
        <v>4.3</v>
      </c>
      <c r="L102" s="7" t="s">
        <v>33</v>
      </c>
      <c r="P102" s="7">
        <f t="shared" si="9"/>
        <v>98</v>
      </c>
      <c r="W102" s="7">
        <f t="shared" si="14"/>
        <v>5947.800000000002</v>
      </c>
      <c r="X102" s="8">
        <f t="shared" si="15"/>
        <v>1.1599999999999999</v>
      </c>
      <c r="Y102" s="7"/>
    </row>
    <row r="103" spans="3:25" x14ac:dyDescent="0.25">
      <c r="C103" s="12">
        <f t="shared" si="11"/>
        <v>21</v>
      </c>
      <c r="D103" s="7" t="s">
        <v>68</v>
      </c>
      <c r="E103" s="7" t="s">
        <v>112</v>
      </c>
      <c r="F103" s="7">
        <v>110</v>
      </c>
      <c r="G103" s="7">
        <v>120.5</v>
      </c>
      <c r="H103" s="7">
        <v>5.5</v>
      </c>
      <c r="I103" s="7">
        <v>3.3</v>
      </c>
      <c r="J103" s="7">
        <v>1</v>
      </c>
      <c r="K103" s="7">
        <v>4.3</v>
      </c>
      <c r="L103" s="7" t="s">
        <v>33</v>
      </c>
      <c r="P103" s="7">
        <f t="shared" si="9"/>
        <v>99</v>
      </c>
      <c r="W103" s="7">
        <f t="shared" si="14"/>
        <v>6296.0000000000018</v>
      </c>
      <c r="X103" s="8">
        <f t="shared" si="15"/>
        <v>1.1599999999999999</v>
      </c>
      <c r="Y103" s="7"/>
    </row>
    <row r="104" spans="3:25" x14ac:dyDescent="0.25">
      <c r="C104" s="12">
        <f t="shared" si="11"/>
        <v>22</v>
      </c>
      <c r="D104" s="7" t="s">
        <v>108</v>
      </c>
      <c r="E104" s="7" t="s">
        <v>112</v>
      </c>
      <c r="F104" s="7">
        <v>110</v>
      </c>
      <c r="G104" s="7">
        <v>14.1</v>
      </c>
      <c r="H104" s="7">
        <v>5.5</v>
      </c>
      <c r="I104" s="7">
        <v>3.3</v>
      </c>
      <c r="J104" s="7">
        <v>1</v>
      </c>
      <c r="K104" s="7">
        <v>4.3</v>
      </c>
      <c r="L104" s="7" t="s">
        <v>33</v>
      </c>
      <c r="P104" s="7">
        <f t="shared" si="9"/>
        <v>100</v>
      </c>
      <c r="W104" s="7">
        <f t="shared" si="14"/>
        <v>6381.9000000000015</v>
      </c>
      <c r="X104" s="8">
        <f t="shared" si="15"/>
        <v>1.1599999999999999</v>
      </c>
      <c r="Y104" s="7"/>
    </row>
    <row r="105" spans="3:25" x14ac:dyDescent="0.25">
      <c r="C105" s="12">
        <f t="shared" si="11"/>
        <v>23</v>
      </c>
      <c r="D105" s="7" t="s">
        <v>59</v>
      </c>
      <c r="E105" s="7" t="s">
        <v>113</v>
      </c>
      <c r="F105" s="7">
        <v>90</v>
      </c>
      <c r="G105" s="7">
        <v>21.9</v>
      </c>
      <c r="H105" s="7">
        <v>5.5</v>
      </c>
      <c r="I105" s="7">
        <v>3.3</v>
      </c>
      <c r="J105" s="7">
        <v>1</v>
      </c>
      <c r="K105" s="7">
        <v>4.3</v>
      </c>
      <c r="L105" s="7" t="s">
        <v>33</v>
      </c>
      <c r="P105" s="7">
        <f t="shared" si="9"/>
        <v>101</v>
      </c>
      <c r="W105" s="7">
        <f t="shared" si="14"/>
        <v>6561.0000000000018</v>
      </c>
      <c r="X105" s="8">
        <f t="shared" si="15"/>
        <v>1.1599999999999999</v>
      </c>
      <c r="Y105" s="7"/>
    </row>
    <row r="106" spans="3:25" x14ac:dyDescent="0.25">
      <c r="C106" s="12">
        <f t="shared" si="11"/>
        <v>24</v>
      </c>
      <c r="D106" s="7" t="s">
        <v>113</v>
      </c>
      <c r="E106" s="7" t="s">
        <v>114</v>
      </c>
      <c r="F106" s="7">
        <v>90</v>
      </c>
      <c r="G106" s="7">
        <v>20.2</v>
      </c>
      <c r="H106" s="7">
        <v>5.5</v>
      </c>
      <c r="I106" s="7">
        <v>3.3</v>
      </c>
      <c r="J106" s="7">
        <v>1</v>
      </c>
      <c r="K106" s="7">
        <v>4.3</v>
      </c>
      <c r="L106" s="7" t="s">
        <v>33</v>
      </c>
      <c r="P106" s="7">
        <f t="shared" si="9"/>
        <v>102</v>
      </c>
      <c r="W106" s="7">
        <f>+W105+G9</f>
        <v>6585.9000000000015</v>
      </c>
      <c r="X106" s="8">
        <f>(1000+F9)/1000</f>
        <v>1.2</v>
      </c>
      <c r="Y106" s="7"/>
    </row>
    <row r="107" spans="3:25" x14ac:dyDescent="0.25">
      <c r="C107" s="12">
        <f t="shared" si="11"/>
        <v>25</v>
      </c>
      <c r="D107" s="7" t="s">
        <v>114</v>
      </c>
      <c r="E107" s="7" t="s">
        <v>115</v>
      </c>
      <c r="F107" s="7">
        <v>90</v>
      </c>
      <c r="G107" s="7">
        <v>26.6</v>
      </c>
      <c r="H107" s="7">
        <v>5.5</v>
      </c>
      <c r="I107" s="7">
        <v>3.3</v>
      </c>
      <c r="J107" s="7">
        <v>1</v>
      </c>
      <c r="K107" s="7">
        <v>4.3</v>
      </c>
      <c r="L107" s="7" t="s">
        <v>33</v>
      </c>
      <c r="P107" s="7">
        <f t="shared" si="9"/>
        <v>103</v>
      </c>
      <c r="W107" s="7">
        <f>+W106+G10</f>
        <v>6604.3000000000011</v>
      </c>
      <c r="X107" s="8">
        <f>(1000+F10)/1000</f>
        <v>1.2</v>
      </c>
      <c r="Y107" s="7"/>
    </row>
    <row r="108" spans="3:25" x14ac:dyDescent="0.25">
      <c r="C108" s="12">
        <f t="shared" si="11"/>
        <v>26</v>
      </c>
      <c r="D108" s="7" t="s">
        <v>113</v>
      </c>
      <c r="E108" s="7" t="s">
        <v>116</v>
      </c>
      <c r="F108" s="7">
        <v>90</v>
      </c>
      <c r="G108" s="7">
        <v>7.1</v>
      </c>
      <c r="H108" s="7">
        <v>5.5</v>
      </c>
      <c r="I108" s="7">
        <v>3.3</v>
      </c>
      <c r="J108" s="7">
        <v>1</v>
      </c>
      <c r="K108" s="7">
        <v>4.3</v>
      </c>
      <c r="L108" s="7" t="s">
        <v>33</v>
      </c>
      <c r="P108" s="7"/>
      <c r="Q108" s="7"/>
      <c r="R108" s="7"/>
      <c r="S108" s="7"/>
      <c r="T108" s="7"/>
      <c r="U108" s="7"/>
      <c r="V108" s="7"/>
      <c r="W108" s="7"/>
      <c r="X108" s="7"/>
      <c r="Y108" s="7"/>
    </row>
    <row r="109" spans="3:25" x14ac:dyDescent="0.25">
      <c r="C109" s="12">
        <f t="shared" si="11"/>
        <v>27</v>
      </c>
      <c r="D109" s="7" t="s">
        <v>116</v>
      </c>
      <c r="E109" s="7" t="s">
        <v>114</v>
      </c>
      <c r="F109" s="7">
        <v>90</v>
      </c>
      <c r="G109" s="7">
        <v>16.7</v>
      </c>
      <c r="H109" s="7">
        <v>5.5</v>
      </c>
      <c r="I109" s="7">
        <v>3.3</v>
      </c>
      <c r="J109" s="7">
        <v>1</v>
      </c>
      <c r="K109" s="7">
        <v>4.3</v>
      </c>
      <c r="L109" s="7" t="s">
        <v>33</v>
      </c>
      <c r="P109" s="7"/>
      <c r="Q109" s="7"/>
      <c r="R109" s="7"/>
      <c r="S109" s="7"/>
      <c r="T109" s="7"/>
      <c r="U109" s="7"/>
      <c r="V109" s="7"/>
      <c r="W109" s="7"/>
      <c r="X109" s="7"/>
      <c r="Y109" s="7"/>
    </row>
    <row r="110" spans="3:25" x14ac:dyDescent="0.25">
      <c r="C110" s="12">
        <f t="shared" si="11"/>
        <v>28</v>
      </c>
      <c r="D110" s="7" t="s">
        <v>116</v>
      </c>
      <c r="E110" s="7" t="s">
        <v>117</v>
      </c>
      <c r="F110" s="7">
        <v>90</v>
      </c>
      <c r="G110" s="7">
        <v>42.3</v>
      </c>
      <c r="H110" s="7">
        <v>5.5</v>
      </c>
      <c r="I110" s="7">
        <v>3.3</v>
      </c>
      <c r="J110" s="7">
        <v>1</v>
      </c>
      <c r="K110" s="7">
        <v>4.3</v>
      </c>
      <c r="L110" s="7" t="s">
        <v>33</v>
      </c>
      <c r="P110" s="7">
        <v>63</v>
      </c>
      <c r="Q110" s="7">
        <v>75</v>
      </c>
      <c r="R110" s="7">
        <v>90</v>
      </c>
      <c r="S110" s="7">
        <v>110</v>
      </c>
      <c r="T110" s="7">
        <v>125</v>
      </c>
      <c r="U110" s="20">
        <v>140</v>
      </c>
      <c r="V110" s="7">
        <v>160</v>
      </c>
      <c r="W110" s="7">
        <v>200</v>
      </c>
      <c r="X110" s="12"/>
      <c r="Y110" s="12"/>
    </row>
    <row r="111" spans="3:25" x14ac:dyDescent="0.25">
      <c r="C111" s="12">
        <f t="shared" si="11"/>
        <v>29</v>
      </c>
      <c r="D111" s="7" t="s">
        <v>55</v>
      </c>
      <c r="E111" s="7" t="s">
        <v>59</v>
      </c>
      <c r="F111" s="7">
        <v>90</v>
      </c>
      <c r="G111" s="7">
        <v>41.9</v>
      </c>
      <c r="H111" s="7">
        <v>5.5</v>
      </c>
      <c r="I111" s="7">
        <v>3.3</v>
      </c>
      <c r="J111" s="7">
        <v>1</v>
      </c>
      <c r="K111" s="7">
        <v>4.3</v>
      </c>
      <c r="L111" s="7" t="s">
        <v>33</v>
      </c>
      <c r="P111" s="7">
        <f t="shared" ref="P111:W111" si="16">+SUMIF($I$6:$I$104,P110,$J$6:$J$109)</f>
        <v>0</v>
      </c>
      <c r="Q111" s="7">
        <f t="shared" si="16"/>
        <v>0</v>
      </c>
      <c r="R111" s="7">
        <f t="shared" si="16"/>
        <v>0</v>
      </c>
      <c r="S111" s="7">
        <f t="shared" si="16"/>
        <v>0</v>
      </c>
      <c r="T111" s="7">
        <f t="shared" si="16"/>
        <v>0</v>
      </c>
      <c r="U111" s="7">
        <f t="shared" si="16"/>
        <v>0</v>
      </c>
      <c r="V111" s="7">
        <f t="shared" si="16"/>
        <v>0</v>
      </c>
      <c r="W111" s="7">
        <f t="shared" si="16"/>
        <v>0</v>
      </c>
      <c r="X111" s="12">
        <f>+P111+Q111+R111+S111+T111+V111+W111+U111</f>
        <v>0</v>
      </c>
      <c r="Y111" s="12"/>
    </row>
    <row r="112" spans="3:25" ht="15.75" x14ac:dyDescent="0.25">
      <c r="C112" s="12">
        <f t="shared" si="11"/>
        <v>30</v>
      </c>
      <c r="D112" s="7" t="s">
        <v>112</v>
      </c>
      <c r="E112" s="7" t="s">
        <v>58</v>
      </c>
      <c r="F112" s="7">
        <v>90</v>
      </c>
      <c r="G112" s="7">
        <v>17.8</v>
      </c>
      <c r="H112" s="7">
        <v>5.5</v>
      </c>
      <c r="I112" s="7">
        <v>3.3</v>
      </c>
      <c r="J112" s="7">
        <v>1</v>
      </c>
      <c r="K112" s="7">
        <v>4.3</v>
      </c>
      <c r="L112" s="7" t="s">
        <v>33</v>
      </c>
      <c r="P112" s="21" t="s">
        <v>99</v>
      </c>
      <c r="Q112" s="22"/>
      <c r="R112" s="22"/>
      <c r="S112" s="23"/>
      <c r="T112" s="24" t="s">
        <v>100</v>
      </c>
      <c r="U112" s="25"/>
      <c r="V112" s="26"/>
      <c r="W112" s="27" t="s">
        <v>101</v>
      </c>
      <c r="X112" s="27"/>
      <c r="Y112" s="27"/>
    </row>
    <row r="113" spans="3:25" ht="15.75" x14ac:dyDescent="0.25">
      <c r="C113" s="12">
        <f t="shared" si="11"/>
        <v>31</v>
      </c>
      <c r="D113" s="7" t="s">
        <v>84</v>
      </c>
      <c r="E113" s="7" t="s">
        <v>105</v>
      </c>
      <c r="F113" s="7">
        <v>90</v>
      </c>
      <c r="G113" s="7">
        <v>120.3</v>
      </c>
      <c r="H113" s="7">
        <v>5.5</v>
      </c>
      <c r="I113" s="7">
        <v>3.3</v>
      </c>
      <c r="J113" s="7">
        <v>1</v>
      </c>
      <c r="K113" s="7">
        <v>4.3</v>
      </c>
      <c r="L113" s="7" t="s">
        <v>33</v>
      </c>
      <c r="P113" s="28" t="s">
        <v>102</v>
      </c>
      <c r="Q113" s="29"/>
      <c r="R113" s="30"/>
      <c r="S113" s="31"/>
      <c r="T113" s="12" t="s">
        <v>102</v>
      </c>
      <c r="U113" s="27"/>
      <c r="V113" s="27"/>
      <c r="W113" s="12" t="s">
        <v>102</v>
      </c>
      <c r="X113" s="27"/>
      <c r="Y113" s="27"/>
    </row>
    <row r="114" spans="3:25" ht="15.75" x14ac:dyDescent="0.25">
      <c r="C114" s="12">
        <f t="shared" si="11"/>
        <v>32</v>
      </c>
      <c r="D114" s="7" t="s">
        <v>84</v>
      </c>
      <c r="E114" s="7" t="s">
        <v>105</v>
      </c>
      <c r="F114" s="7">
        <v>90</v>
      </c>
      <c r="G114" s="7">
        <v>200.1</v>
      </c>
      <c r="H114" s="7">
        <v>5.5</v>
      </c>
      <c r="I114" s="7">
        <v>3.3</v>
      </c>
      <c r="J114" s="7">
        <v>1</v>
      </c>
      <c r="K114" s="7">
        <v>4.3</v>
      </c>
      <c r="L114" s="7" t="s">
        <v>33</v>
      </c>
      <c r="P114" s="28" t="s">
        <v>103</v>
      </c>
      <c r="Q114" s="27"/>
      <c r="R114" s="27"/>
      <c r="S114" s="27"/>
      <c r="T114" s="12" t="s">
        <v>103</v>
      </c>
      <c r="U114" s="27"/>
      <c r="V114" s="27"/>
      <c r="W114" s="12" t="s">
        <v>103</v>
      </c>
      <c r="X114" s="27"/>
      <c r="Y114" s="27"/>
    </row>
    <row r="115" spans="3:25" ht="15.75" x14ac:dyDescent="0.25">
      <c r="C115" s="12">
        <f t="shared" si="11"/>
        <v>33</v>
      </c>
      <c r="D115" s="7" t="s">
        <v>84</v>
      </c>
      <c r="E115" s="7" t="s">
        <v>105</v>
      </c>
      <c r="F115" s="7">
        <v>90</v>
      </c>
      <c r="G115" s="7">
        <v>41.8</v>
      </c>
      <c r="H115" s="7">
        <v>5.5</v>
      </c>
      <c r="I115" s="7">
        <v>3.3</v>
      </c>
      <c r="J115" s="7">
        <v>1</v>
      </c>
      <c r="K115" s="7">
        <v>4.3</v>
      </c>
      <c r="L115" s="7" t="s">
        <v>33</v>
      </c>
      <c r="P115" s="28" t="s">
        <v>104</v>
      </c>
      <c r="Q115" s="29"/>
      <c r="R115" s="30"/>
      <c r="S115" s="31"/>
      <c r="T115" s="12" t="s">
        <v>104</v>
      </c>
      <c r="U115" s="27"/>
      <c r="V115" s="27"/>
      <c r="W115" s="12" t="s">
        <v>104</v>
      </c>
      <c r="X115" s="27"/>
      <c r="Y115" s="27"/>
    </row>
    <row r="116" spans="3:25" x14ac:dyDescent="0.25">
      <c r="C116" s="12">
        <f t="shared" si="11"/>
        <v>34</v>
      </c>
      <c r="D116" s="7" t="s">
        <v>35</v>
      </c>
      <c r="E116" s="7" t="s">
        <v>63</v>
      </c>
      <c r="F116" s="7">
        <v>90</v>
      </c>
      <c r="G116" s="7">
        <v>217.1</v>
      </c>
      <c r="H116" s="7">
        <v>5.5</v>
      </c>
      <c r="I116" s="7">
        <v>3.3</v>
      </c>
      <c r="J116" s="7">
        <v>1</v>
      </c>
      <c r="K116" s="7">
        <v>4.3</v>
      </c>
      <c r="L116" s="7" t="s">
        <v>33</v>
      </c>
    </row>
    <row r="117" spans="3:25" x14ac:dyDescent="0.25">
      <c r="C117" s="12">
        <f t="shared" si="11"/>
        <v>35</v>
      </c>
      <c r="D117" s="7" t="s">
        <v>35</v>
      </c>
      <c r="E117" s="7" t="s">
        <v>63</v>
      </c>
      <c r="F117" s="7">
        <v>90</v>
      </c>
      <c r="G117" s="7">
        <v>5.3</v>
      </c>
      <c r="H117" s="7">
        <v>5.5</v>
      </c>
      <c r="I117" s="7">
        <v>3.3</v>
      </c>
      <c r="J117" s="7">
        <v>1</v>
      </c>
      <c r="K117" s="7">
        <v>4.3</v>
      </c>
      <c r="L117" s="7" t="s">
        <v>33</v>
      </c>
    </row>
    <row r="118" spans="3:25" x14ac:dyDescent="0.25">
      <c r="C118" s="12">
        <f t="shared" si="11"/>
        <v>36</v>
      </c>
      <c r="D118" s="7" t="s">
        <v>118</v>
      </c>
      <c r="E118" s="7" t="s">
        <v>115</v>
      </c>
      <c r="F118" s="7">
        <v>75</v>
      </c>
      <c r="G118" s="7">
        <v>54.7</v>
      </c>
      <c r="H118" s="7">
        <v>5.5</v>
      </c>
      <c r="I118" s="7">
        <v>3.3</v>
      </c>
      <c r="J118" s="7">
        <v>1</v>
      </c>
      <c r="K118" s="7">
        <v>4.3</v>
      </c>
      <c r="L118" s="7" t="s">
        <v>33</v>
      </c>
    </row>
    <row r="119" spans="3:25" x14ac:dyDescent="0.25">
      <c r="C119" s="12">
        <f t="shared" si="11"/>
        <v>37</v>
      </c>
      <c r="D119" s="7" t="s">
        <v>119</v>
      </c>
      <c r="E119" s="7" t="s">
        <v>65</v>
      </c>
      <c r="F119" s="7">
        <v>75</v>
      </c>
      <c r="G119" s="7">
        <v>11.4</v>
      </c>
      <c r="H119" s="7">
        <v>5.5</v>
      </c>
      <c r="I119" s="7">
        <v>3.3</v>
      </c>
      <c r="J119" s="7">
        <v>1</v>
      </c>
      <c r="K119" s="7">
        <v>4.3</v>
      </c>
      <c r="L119" s="7" t="s">
        <v>33</v>
      </c>
    </row>
    <row r="120" spans="3:25" x14ac:dyDescent="0.25">
      <c r="C120" s="12">
        <f t="shared" si="11"/>
        <v>38</v>
      </c>
      <c r="D120" s="7" t="s">
        <v>120</v>
      </c>
      <c r="E120" s="7" t="s">
        <v>119</v>
      </c>
      <c r="F120" s="7">
        <v>75</v>
      </c>
      <c r="G120" s="7">
        <v>54.7</v>
      </c>
      <c r="H120" s="7">
        <v>5.5</v>
      </c>
      <c r="I120" s="7">
        <v>3.3</v>
      </c>
      <c r="J120" s="7">
        <v>1</v>
      </c>
      <c r="K120" s="7">
        <v>4.3</v>
      </c>
      <c r="L120" s="7" t="s">
        <v>33</v>
      </c>
    </row>
    <row r="121" spans="3:25" x14ac:dyDescent="0.25">
      <c r="C121" s="12">
        <f t="shared" si="11"/>
        <v>39</v>
      </c>
      <c r="D121" s="7" t="s">
        <v>58</v>
      </c>
      <c r="E121" s="7" t="s">
        <v>121</v>
      </c>
      <c r="F121" s="7">
        <v>75</v>
      </c>
      <c r="G121" s="7">
        <v>22.8</v>
      </c>
      <c r="H121" s="7">
        <v>5.5</v>
      </c>
      <c r="I121" s="7">
        <v>3.3</v>
      </c>
      <c r="J121" s="7">
        <v>1</v>
      </c>
      <c r="K121" s="7">
        <v>4.3</v>
      </c>
      <c r="L121" s="7" t="s">
        <v>33</v>
      </c>
    </row>
    <row r="122" spans="3:25" x14ac:dyDescent="0.25">
      <c r="C122" s="12">
        <f t="shared" si="11"/>
        <v>40</v>
      </c>
      <c r="D122" s="7" t="s">
        <v>108</v>
      </c>
      <c r="E122" s="7" t="s">
        <v>122</v>
      </c>
      <c r="F122" s="7">
        <v>75</v>
      </c>
      <c r="G122" s="7">
        <v>24.3</v>
      </c>
      <c r="H122" s="7">
        <v>5.5</v>
      </c>
      <c r="I122" s="7">
        <v>3.3</v>
      </c>
      <c r="J122" s="7">
        <v>1</v>
      </c>
      <c r="K122" s="7">
        <v>4.3</v>
      </c>
      <c r="L122" s="7" t="s">
        <v>33</v>
      </c>
    </row>
    <row r="123" spans="3:25" x14ac:dyDescent="0.25">
      <c r="C123" s="12">
        <f t="shared" si="11"/>
        <v>41</v>
      </c>
      <c r="D123" s="7" t="s">
        <v>70</v>
      </c>
      <c r="E123" s="7" t="s">
        <v>88</v>
      </c>
      <c r="F123" s="7">
        <v>75</v>
      </c>
      <c r="G123" s="7">
        <v>55.6</v>
      </c>
      <c r="H123" s="7">
        <v>5.5</v>
      </c>
      <c r="I123" s="7">
        <v>3.3</v>
      </c>
      <c r="J123" s="7">
        <v>1</v>
      </c>
      <c r="K123" s="7">
        <v>4.3</v>
      </c>
      <c r="L123" s="7" t="s">
        <v>33</v>
      </c>
    </row>
    <row r="124" spans="3:25" x14ac:dyDescent="0.25">
      <c r="C124" s="12">
        <f t="shared" si="11"/>
        <v>42</v>
      </c>
      <c r="D124" s="7" t="s">
        <v>63</v>
      </c>
      <c r="E124" s="7" t="s">
        <v>98</v>
      </c>
      <c r="F124" s="7">
        <v>63</v>
      </c>
      <c r="G124" s="7">
        <v>67.8</v>
      </c>
      <c r="H124" s="7">
        <v>5.5</v>
      </c>
      <c r="I124" s="7">
        <v>3.3</v>
      </c>
      <c r="J124" s="7">
        <v>1</v>
      </c>
      <c r="K124" s="7">
        <v>4.3</v>
      </c>
      <c r="L124" s="7" t="s">
        <v>33</v>
      </c>
    </row>
    <row r="125" spans="3:25" x14ac:dyDescent="0.25">
      <c r="C125" s="12">
        <f t="shared" si="11"/>
        <v>43</v>
      </c>
      <c r="D125" s="7" t="s">
        <v>63</v>
      </c>
      <c r="E125" s="7" t="s">
        <v>98</v>
      </c>
      <c r="F125" s="7">
        <v>63</v>
      </c>
      <c r="G125" s="7">
        <v>37.200000000000003</v>
      </c>
      <c r="H125" s="7">
        <v>5.5</v>
      </c>
      <c r="I125" s="7">
        <v>3.3</v>
      </c>
      <c r="J125" s="7">
        <v>1</v>
      </c>
      <c r="K125" s="7">
        <v>4.3</v>
      </c>
      <c r="L125" s="7" t="s">
        <v>33</v>
      </c>
    </row>
    <row r="126" spans="3:25" ht="15.75" x14ac:dyDescent="0.25">
      <c r="C126" s="14" t="s">
        <v>99</v>
      </c>
      <c r="D126" s="14"/>
      <c r="E126" s="14"/>
      <c r="F126" s="14"/>
      <c r="G126" s="15" t="s">
        <v>100</v>
      </c>
      <c r="H126" s="15"/>
      <c r="I126" s="15"/>
      <c r="J126" s="7"/>
      <c r="K126" s="7" t="s">
        <v>101</v>
      </c>
      <c r="L126" s="7"/>
    </row>
    <row r="127" spans="3:25" ht="15.75" x14ac:dyDescent="0.25">
      <c r="C127" s="16" t="s">
        <v>102</v>
      </c>
      <c r="D127" s="16"/>
      <c r="E127" s="16"/>
      <c r="F127" s="16"/>
      <c r="G127" s="15" t="s">
        <v>102</v>
      </c>
      <c r="H127" s="15"/>
      <c r="I127" s="15"/>
      <c r="J127" s="15"/>
      <c r="K127" s="15" t="s">
        <v>102</v>
      </c>
      <c r="L127" s="15"/>
    </row>
    <row r="128" spans="3:25" ht="15.75" x14ac:dyDescent="0.25">
      <c r="C128" s="16" t="s">
        <v>103</v>
      </c>
      <c r="D128" s="16"/>
      <c r="E128" s="16"/>
      <c r="F128" s="16"/>
      <c r="G128" s="15" t="s">
        <v>103</v>
      </c>
      <c r="H128" s="15"/>
      <c r="I128" s="15"/>
      <c r="J128" s="15"/>
      <c r="K128" s="15" t="s">
        <v>103</v>
      </c>
      <c r="L128" s="15"/>
    </row>
    <row r="129" spans="3:12" ht="15.75" x14ac:dyDescent="0.25">
      <c r="C129" s="16" t="s">
        <v>104</v>
      </c>
      <c r="D129" s="16"/>
      <c r="E129" s="16"/>
      <c r="F129" s="16"/>
      <c r="G129" s="15" t="s">
        <v>104</v>
      </c>
      <c r="H129" s="15"/>
      <c r="I129" s="15"/>
      <c r="J129" s="15"/>
      <c r="K129" s="15" t="s">
        <v>104</v>
      </c>
      <c r="L129" s="15"/>
    </row>
  </sheetData>
  <mergeCells count="57">
    <mergeCell ref="C129:F129"/>
    <mergeCell ref="G129:J129"/>
    <mergeCell ref="K129:L129"/>
    <mergeCell ref="G126:I126"/>
    <mergeCell ref="C127:F127"/>
    <mergeCell ref="G127:J127"/>
    <mergeCell ref="K127:L127"/>
    <mergeCell ref="C128:F128"/>
    <mergeCell ref="G128:J128"/>
    <mergeCell ref="K128:L128"/>
    <mergeCell ref="Q114:S114"/>
    <mergeCell ref="U114:V114"/>
    <mergeCell ref="X114:Y114"/>
    <mergeCell ref="Q115:S115"/>
    <mergeCell ref="U115:V115"/>
    <mergeCell ref="X115:Y115"/>
    <mergeCell ref="C81:D81"/>
    <mergeCell ref="E81:J81"/>
    <mergeCell ref="P112:S112"/>
    <mergeCell ref="T112:V112"/>
    <mergeCell ref="W112:Y112"/>
    <mergeCell ref="Q113:S113"/>
    <mergeCell ref="U113:V113"/>
    <mergeCell ref="X113:Y113"/>
    <mergeCell ref="C78:D78"/>
    <mergeCell ref="E78:L78"/>
    <mergeCell ref="C79:D79"/>
    <mergeCell ref="E79:L79"/>
    <mergeCell ref="C80:D80"/>
    <mergeCell ref="E80:L80"/>
    <mergeCell ref="C73:F73"/>
    <mergeCell ref="G73:J73"/>
    <mergeCell ref="K73:L73"/>
    <mergeCell ref="C76:D76"/>
    <mergeCell ref="E76:L76"/>
    <mergeCell ref="C77:D77"/>
    <mergeCell ref="E77:L77"/>
    <mergeCell ref="G70:I70"/>
    <mergeCell ref="C71:F71"/>
    <mergeCell ref="G71:J71"/>
    <mergeCell ref="K71:L71"/>
    <mergeCell ref="C72:F72"/>
    <mergeCell ref="G72:J72"/>
    <mergeCell ref="K72:L72"/>
    <mergeCell ref="C5:D5"/>
    <mergeCell ref="E5:L5"/>
    <mergeCell ref="C6:D6"/>
    <mergeCell ref="E6:L6"/>
    <mergeCell ref="C7:D7"/>
    <mergeCell ref="E7:J7"/>
    <mergeCell ref="C2:D2"/>
    <mergeCell ref="E2:L2"/>
    <mergeCell ref="P2:Y2"/>
    <mergeCell ref="C3:D3"/>
    <mergeCell ref="E3:L3"/>
    <mergeCell ref="C4:D4"/>
    <mergeCell ref="E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PERSANDA 1</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2024-12-12T11:42:44Z</dcterms:modified>
</cp:coreProperties>
</file>