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muwahi" sheetId="3" r:id="rId1"/>
    <sheet name="amuwahi1" sheetId="2" r:id="rId2"/>
    <sheet name="road restoration"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0"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0"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0"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0"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0"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0"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0"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0"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0"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0"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0"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0"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0"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0"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0"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0"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0"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0"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0"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0"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0">{#N/A,#N/A,FALSE,"mpph1";#N/A,#N/A,FALSE,"mpmseb";#N/A,#N/A,FALSE,"mpph2"}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0"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0">{#N/A,#N/A,FALSE,"mpph1";#N/A,#N/A,FALSE,"mpmseb";#N/A,#N/A,FALSE,"mpph2"}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0"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localSheetId="0" hidden="1">amuwahi!$B$4:$K$116</definedName>
    <definedName name="_xlnm._FilterDatabase" localSheetId="1" hidden="1">amuwahi1!$F$4:$F$65</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0"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0" hidden="1">{"'Sheet1'!$A$4386:$N$4591"}</definedName>
    <definedName name="AD" hidden="1">{"'Sheet1'!$A$4386:$N$4591"}</definedName>
    <definedName name="adfsdf">#REF!</definedName>
    <definedName name="ADITION" localSheetId="0"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0"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0"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0">{#N/A,#N/A,FALSE,"mpph1";#N/A,#N/A,FALSE,"mpmseb";#N/A,#N/A,FALSE,"mpph2"}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0"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0" hidden="1">{"'Sheet1'!$L$16"}</definedName>
    <definedName name="bm" hidden="1">{"'Sheet1'!$L$16"}</definedName>
    <definedName name="bn" localSheetId="0"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0"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0"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0">{#N/A,#N/A,FALSE,"mpph1";#N/A,#N/A,FALSE,"mpmseb";#N/A,#N/A,FALSE,"mpph2"}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0"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0"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0" hidden="1">{"form-D1",#N/A,FALSE,"FORM-D1";"form-D1_amt",#N/A,FALSE,"FORM-D1"}</definedName>
    <definedName name="DDDD" hidden="1">{"form-D1",#N/A,FALSE,"FORM-D1";"form-D1_amt",#N/A,FALSE,"FORM-D1"}</definedName>
    <definedName name="DDDDDD">[80]!CLEAR</definedName>
    <definedName name="de" localSheetId="0"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0" hidden="1">{"'장비'!$A$3:$M$12"}</definedName>
    <definedName name="dfaf" hidden="1">{"'장비'!$A$3:$M$12"}</definedName>
    <definedName name="dfdfs" localSheetId="0"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0"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0"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0"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0"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0"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0" hidden="1">{"'Sheet1'!$L$16"}</definedName>
    <definedName name="fd" hidden="1">{"'Sheet1'!$L$16"}</definedName>
    <definedName name="fdgk" localSheetId="0" hidden="1">{"'Sheet1'!$L$16"}</definedName>
    <definedName name="fdgk" hidden="1">{"'Sheet1'!$L$16"}</definedName>
    <definedName name="fdn_no">#REF!</definedName>
    <definedName name="FDNDATA">#REF!</definedName>
    <definedName name="FDNKe">#REF!</definedName>
    <definedName name="fe" localSheetId="0"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0"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0"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0"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0" hidden="1">{"'Sheet1'!$L$16"}</definedName>
    <definedName name="gid" hidden="1">{"'Sheet1'!$L$16"}</definedName>
    <definedName name="gj" localSheetId="0" hidden="1">{"'Sheet1'!$L$16"}</definedName>
    <definedName name="gj" hidden="1">{"'Sheet1'!$L$16"}</definedName>
    <definedName name="gkd" localSheetId="0"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0"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0"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0" hidden="1">{"'장비'!$A$3:$M$12"}</definedName>
    <definedName name="HTML" hidden="1">{"'장비'!$A$3:$M$12"}</definedName>
    <definedName name="HTML_CodePage" hidden="1">1252</definedName>
    <definedName name="HTML_Control" localSheetId="0" hidden="1">{"'Bill No. 7'!$A$1:$G$32"}</definedName>
    <definedName name="HTML_Control" hidden="1">{"'Bill No. 7'!$A$1:$G$32"}</definedName>
    <definedName name="HTML_control2" localSheetId="0"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0" hidden="1">{"'Sheet1'!$A$4386:$N$4591"}</definedName>
    <definedName name="IAM" hidden="1">{"'Sheet1'!$A$4386:$N$4591"}</definedName>
    <definedName name="ic">5%</definedName>
    <definedName name="ie" localSheetId="0"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0"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0"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0" hidden="1">{"'Sheet1'!$L$16"}</definedName>
    <definedName name="is" hidden="1">{"'Sheet1'!$L$16"}</definedName>
    <definedName name="issue_summ">'[114]water prop.'!$A$1</definedName>
    <definedName name="issue_summary1">'[115]purpose&amp;input'!#REF!</definedName>
    <definedName name="it" localSheetId="0"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0"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0"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0">{#N/A,#N/A,FALSE,"mpph1";#N/A,#N/A,FALSE,"mpmseb";#N/A,#N/A,FALSE,"mpph2"}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0"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0" hidden="1">{"'Sheet1'!$L$16"}</definedName>
    <definedName name="mn" hidden="1">{"'Sheet1'!$L$16"}</definedName>
    <definedName name="MONTH_CONDITION">#REF!</definedName>
    <definedName name="MONTH_DETAILS">#REF!</definedName>
    <definedName name="MP" localSheetId="0"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0"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0"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0" hidden="1">{#N/A,#N/A,FALSE,"CCTV"}</definedName>
    <definedName name="po" hidden="1">{#N/A,#N/A,FALSE,"CCTV"}</definedName>
    <definedName name="POC">#REF!</definedName>
    <definedName name="pound">#REF!</definedName>
    <definedName name="pp" localSheetId="0" hidden="1">{#N/A,#N/A,FALSE,"CCTV"}</definedName>
    <definedName name="pp" hidden="1">{#N/A,#N/A,FALSE,"CCTV"}</definedName>
    <definedName name="ppg">#REF!</definedName>
    <definedName name="PPI">#REF!</definedName>
    <definedName name="PPJ">#REF!</definedName>
    <definedName name="ppp">#REF!</definedName>
    <definedName name="pratap" localSheetId="0"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 localSheetId="1">amuwahi1!$C$3:$M$74</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0" hidden="1">{"form-D1",#N/A,FALSE,"FORM-D1";"form-D1_amt",#N/A,FALSE,"FORM-D1"}</definedName>
    <definedName name="QQ" hidden="1">{"form-D1",#N/A,FALSE,"FORM-D1";"form-D1_amt",#N/A,FALSE,"FORM-D1"}</definedName>
    <definedName name="qqq">#N/A</definedName>
    <definedName name="QQQQ" localSheetId="0"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0"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0" hidden="1">{#N/A,#N/A,FALSE,"CCTV"}</definedName>
    <definedName name="RF" hidden="1">{#N/A,#N/A,FALSE,"CCTV"}</definedName>
    <definedName name="ric">#REF!</definedName>
    <definedName name="rid" localSheetId="0"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0"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0">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0"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0"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0"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0"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0"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0"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0" hidden="1">{#N/A,#N/A,FALSE,"CCTV"}</definedName>
    <definedName name="WRITE" hidden="1">{#N/A,#N/A,FALSE,"CCTV"}</definedName>
    <definedName name="wrn.BM." localSheetId="0" hidden="1">{#N/A,#N/A,FALSE,"CCTV"}</definedName>
    <definedName name="wrn.BM." hidden="1">{#N/A,#N/A,FALSE,"CCTV"}</definedName>
    <definedName name="wrn.budget." localSheetId="0" hidden="1">{"form-D1",#N/A,FALSE,"FORM-D1";"form-D1_amt",#N/A,FALSE,"FORM-D1"}</definedName>
    <definedName name="wrn.budget." hidden="1">{"form-D1",#N/A,FALSE,"FORM-D1";"form-D1_amt",#N/A,FALSE,"FORM-D1"}</definedName>
    <definedName name="wrn.trial." localSheetId="0">{#N/A,#N/A,FALSE,"mpph1";#N/A,#N/A,FALSE,"mpmseb";#N/A,#N/A,FALSE,"mpph2"}</definedName>
    <definedName name="wrn.trial.">{#N/A,#N/A,FALSE,"mpph1";#N/A,#N/A,FALSE,"mpmseb";#N/A,#N/A,FALSE,"mpph2"}</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0"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0"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0" hidden="1">{"'Sheet1'!$L$16"}</definedName>
    <definedName name="ㅅㄷ" hidden="1">{"'Sheet1'!$L$16"}</definedName>
    <definedName name="소모비">#REF!</definedName>
    <definedName name="소분류동적A">"OFFSET('규격'!$C$1,1,'규격'!$A$15-1,COUNTA(OFFSET('규격'!$E$3,1,'규격'!$H$3-1,10,1),1))"</definedName>
    <definedName name="아" localSheetId="0"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0"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0" hidden="1">{"'Sheet1'!$L$16"}</definedName>
    <definedName name="추" hidden="1">{"'Sheet1'!$L$16"}</definedName>
    <definedName name="추가분" localSheetId="0" hidden="1">{"'장비'!$A$3:$M$12"}</definedName>
    <definedName name="추가분" hidden="1">{"'장비'!$A$3:$M$12"}</definedName>
    <definedName name="토목">#REF!</definedName>
    <definedName name="토목변경" localSheetId="0" hidden="1">{"'장비'!$A$3:$M$12"}</definedName>
    <definedName name="토목변경" hidden="1">{"'장비'!$A$3:$M$12"}</definedName>
    <definedName name="토목실행예산" localSheetId="0" hidden="1">{"'장비'!$A$3:$M$12"}</definedName>
    <definedName name="토목실행예산" hidden="1">{"'장비'!$A$3:$M$12"}</definedName>
    <definedName name="토목조정분" localSheetId="0" hidden="1">{"'장비'!$A$3:$M$12"}</definedName>
    <definedName name="토목조정분" hidden="1">{"'장비'!$A$3:$M$12"}</definedName>
    <definedName name="ㅎㅎㄹ" localSheetId="0" hidden="1">{"'장비'!$A$3:$M$12"}</definedName>
    <definedName name="ㅎㅎㄹ" hidden="1">{"'장비'!$A$3:$M$12"}</definedName>
    <definedName name="ㅎㅎㅎ" hidden="1">#REF!</definedName>
    <definedName name="할" localSheetId="0" hidden="1">{"'Sheet1'!$L$16"}</definedName>
    <definedName name="할" hidden="1">{"'Sheet1'!$L$16"}</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0" hidden="1">{"'Sheet1'!$L$16"}</definedName>
    <definedName name="항" hidden="1">{"'Sheet1'!$L$16"}</definedName>
    <definedName name="현장" hidden="1">#REF!</definedName>
    <definedName name="현장관리비">#N/A</definedName>
    <definedName name="ㅑㅅ" localSheetId="0" hidden="1">{"'Sheet1'!$L$16"}</definedName>
    <definedName name="ㅑㅅ" hidden="1">{"'Sheet1'!$L$16"}</definedName>
    <definedName name="ㅗ감">#REF!</definedName>
    <definedName name="ㅗ로비ㅕㄱ">#REF!</definedName>
    <definedName name="ㅘ" localSheetId="0"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J66" i="1" l="1"/>
  <c r="J67" i="1"/>
  <c r="J68" i="1"/>
  <c r="J69" i="1"/>
  <c r="J70" i="1"/>
  <c r="J71" i="1"/>
  <c r="J72" i="1"/>
  <c r="J73" i="1"/>
  <c r="J74" i="1"/>
  <c r="J75" i="1"/>
  <c r="J76" i="1"/>
  <c r="J77" i="1"/>
  <c r="J78" i="1"/>
  <c r="J79" i="1"/>
  <c r="J80" i="1"/>
  <c r="J81" i="1"/>
  <c r="J82" i="1"/>
  <c r="J83" i="1"/>
  <c r="J84" i="1"/>
  <c r="J85" i="1"/>
  <c r="J8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 i="1"/>
  <c r="O184" i="3" l="1"/>
  <c r="M178" i="3"/>
  <c r="M177" i="3"/>
  <c r="B130" i="3"/>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S120" i="3"/>
  <c r="R120" i="3"/>
  <c r="Q120" i="3"/>
  <c r="I119" i="3"/>
  <c r="P119" i="3" s="1"/>
  <c r="P120" i="3" s="1"/>
  <c r="H119" i="3"/>
  <c r="O119" i="3" s="1"/>
  <c r="O120" i="3" s="1"/>
  <c r="G119" i="3"/>
  <c r="N119" i="3" s="1"/>
  <c r="N120" i="3" s="1"/>
  <c r="F119" i="3"/>
  <c r="M119" i="3" s="1"/>
  <c r="M120" i="3" s="1"/>
  <c r="H68" i="3"/>
  <c r="H32" i="3"/>
  <c r="B6" i="3"/>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I5" i="3"/>
  <c r="I6" i="3" s="1"/>
  <c r="I7" i="3" s="1"/>
  <c r="I8" i="3" s="1"/>
  <c r="I9" i="3" s="1"/>
  <c r="I10" i="3" s="1"/>
  <c r="I11" i="3" s="1"/>
  <c r="I12" i="3" s="1"/>
  <c r="I13" i="3" s="1"/>
  <c r="I14" i="3" s="1"/>
  <c r="I15" i="3" s="1"/>
  <c r="I16" i="3" s="1"/>
  <c r="I17" i="3" s="1"/>
  <c r="I18" i="3" s="1"/>
  <c r="I19" i="3" s="1"/>
  <c r="I20" i="3" s="1"/>
  <c r="I21" i="3" s="1"/>
  <c r="I22" i="3" s="1"/>
  <c r="I23" i="3" s="1"/>
  <c r="I24" i="3" s="1"/>
  <c r="I25" i="3" s="1"/>
  <c r="I26" i="3" s="1"/>
  <c r="I27" i="3" s="1"/>
  <c r="I28" i="3" s="1"/>
  <c r="I29" i="3" s="1"/>
  <c r="I30" i="3" s="1"/>
  <c r="I31" i="3" s="1"/>
  <c r="I32" i="3" s="1"/>
  <c r="I33" i="3" s="1"/>
  <c r="I34" i="3" s="1"/>
  <c r="I35" i="3" s="1"/>
  <c r="I36" i="3" s="1"/>
  <c r="I37" i="3" s="1"/>
  <c r="I38" i="3" s="1"/>
  <c r="I39" i="3" s="1"/>
  <c r="I40" i="3" s="1"/>
  <c r="I41" i="3" s="1"/>
  <c r="I42" i="3" s="1"/>
  <c r="I43" i="3" s="1"/>
  <c r="I44" i="3" s="1"/>
  <c r="I45" i="3" s="1"/>
  <c r="I46" i="3" s="1"/>
  <c r="I47" i="3" s="1"/>
  <c r="I48" i="3" s="1"/>
  <c r="I49" i="3" s="1"/>
  <c r="I50" i="3" s="1"/>
  <c r="I51" i="3" s="1"/>
  <c r="I52" i="3" s="1"/>
  <c r="I53" i="3" s="1"/>
  <c r="I54" i="3" s="1"/>
  <c r="I55" i="3" s="1"/>
  <c r="I56" i="3" s="1"/>
  <c r="I57" i="3" s="1"/>
  <c r="I58" i="3" s="1"/>
  <c r="I59" i="3" s="1"/>
  <c r="I60" i="3" s="1"/>
  <c r="I61" i="3" s="1"/>
  <c r="I62" i="3" s="1"/>
  <c r="I63" i="3" s="1"/>
  <c r="I64" i="3" s="1"/>
  <c r="I65" i="3" s="1"/>
  <c r="I66" i="3" s="1"/>
  <c r="I67" i="3" s="1"/>
  <c r="I68" i="3" s="1"/>
  <c r="I69" i="3" s="1"/>
  <c r="I70" i="3" s="1"/>
  <c r="I71" i="3" s="1"/>
  <c r="I72" i="3" s="1"/>
  <c r="I73" i="3" s="1"/>
  <c r="I74" i="3" s="1"/>
  <c r="I75" i="3" s="1"/>
  <c r="I76" i="3" s="1"/>
  <c r="I77" i="3" s="1"/>
  <c r="I78" i="3" s="1"/>
  <c r="I79" i="3" s="1"/>
  <c r="I80" i="3" s="1"/>
  <c r="I81" i="3" s="1"/>
  <c r="I82" i="3" s="1"/>
  <c r="I83" i="3" s="1"/>
  <c r="I84" i="3" s="1"/>
  <c r="I85" i="3" s="1"/>
  <c r="I86" i="3" s="1"/>
  <c r="I87" i="3" s="1"/>
  <c r="I88" i="3" s="1"/>
  <c r="I89" i="3" s="1"/>
  <c r="I90" i="3" s="1"/>
  <c r="I91" i="3" s="1"/>
  <c r="I92" i="3" s="1"/>
  <c r="I93" i="3" s="1"/>
  <c r="I94" i="3" s="1"/>
  <c r="I95" i="3" s="1"/>
  <c r="I96" i="3" s="1"/>
  <c r="I97" i="3" s="1"/>
  <c r="I98" i="3" s="1"/>
  <c r="I99" i="3" s="1"/>
  <c r="I100" i="3" s="1"/>
  <c r="I101" i="3" s="1"/>
  <c r="I102" i="3" s="1"/>
  <c r="I103" i="3" s="1"/>
  <c r="I104" i="3" s="1"/>
  <c r="I105" i="3" s="1"/>
  <c r="I106" i="3" s="1"/>
  <c r="I107" i="3" s="1"/>
  <c r="I108" i="3" s="1"/>
  <c r="I109" i="3" s="1"/>
  <c r="I110" i="3" s="1"/>
  <c r="I111" i="3" s="1"/>
  <c r="I112" i="3" s="1"/>
  <c r="I113" i="3" s="1"/>
  <c r="I114" i="3" s="1"/>
  <c r="I115" i="3" s="1"/>
  <c r="I116" i="3" s="1"/>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J119" i="3" l="1"/>
</calcChain>
</file>

<file path=xl/sharedStrings.xml><?xml version="1.0" encoding="utf-8"?>
<sst xmlns="http://schemas.openxmlformats.org/spreadsheetml/2006/main" count="925" uniqueCount="141">
  <si>
    <t xml:space="preserve">AMUWAHI(JMR) BLOCK-MANGRAURA </t>
  </si>
  <si>
    <t>Sl.No</t>
  </si>
  <si>
    <t>Start Node</t>
  </si>
  <si>
    <t>End Node</t>
  </si>
  <si>
    <t>Type of Road</t>
  </si>
  <si>
    <t>WIDTH OF DISMATLING</t>
  </si>
  <si>
    <t>Dia of pipe(MM)</t>
  </si>
  <si>
    <t>Pipe Length (M)</t>
  </si>
  <si>
    <t>CUMMULATIVE</t>
  </si>
  <si>
    <t>Depth(M)</t>
  </si>
  <si>
    <t>REMARK</t>
  </si>
  <si>
    <t>J1</t>
  </si>
  <si>
    <t>J2</t>
  </si>
  <si>
    <t>J5</t>
  </si>
  <si>
    <t>J4</t>
  </si>
  <si>
    <t>B.T. ROAD</t>
  </si>
  <si>
    <t>Crossing</t>
  </si>
  <si>
    <t>J8</t>
  </si>
  <si>
    <t>J7</t>
  </si>
  <si>
    <t>CULVERT</t>
  </si>
  <si>
    <t>J12</t>
  </si>
  <si>
    <t>J14</t>
  </si>
  <si>
    <t>J15</t>
  </si>
  <si>
    <t>J16</t>
  </si>
  <si>
    <t>J17</t>
  </si>
  <si>
    <t>Brick road</t>
  </si>
  <si>
    <t>J18</t>
  </si>
  <si>
    <t>J21</t>
  </si>
  <si>
    <t>J20</t>
  </si>
  <si>
    <t>J23</t>
  </si>
  <si>
    <t>Interlocking</t>
  </si>
  <si>
    <t>J24</t>
  </si>
  <si>
    <t>J26</t>
  </si>
  <si>
    <t>J27</t>
  </si>
  <si>
    <t>J6</t>
  </si>
  <si>
    <t>J40</t>
  </si>
  <si>
    <t>J41</t>
  </si>
  <si>
    <t>J52</t>
  </si>
  <si>
    <t>J53</t>
  </si>
  <si>
    <t>J52A</t>
  </si>
  <si>
    <t>J52B</t>
  </si>
  <si>
    <t>J73</t>
  </si>
  <si>
    <t>J74</t>
  </si>
  <si>
    <t>J77</t>
  </si>
  <si>
    <t>J79</t>
  </si>
  <si>
    <t>J99</t>
  </si>
  <si>
    <t>J104</t>
  </si>
  <si>
    <t>J103</t>
  </si>
  <si>
    <t>J80</t>
  </si>
  <si>
    <t>J89</t>
  </si>
  <si>
    <t>J90</t>
  </si>
  <si>
    <t>J122</t>
  </si>
  <si>
    <t>J123</t>
  </si>
  <si>
    <t>J126</t>
  </si>
  <si>
    <t>J127</t>
  </si>
  <si>
    <t>J120</t>
  </si>
  <si>
    <t>J121</t>
  </si>
  <si>
    <t>J105</t>
  </si>
  <si>
    <t>POWER MECH PROJECT LIMITED -BRCPCL(JV).</t>
  </si>
  <si>
    <t>MEDHAJ CONSULTANCY (THIRD PARTY INS.)</t>
  </si>
  <si>
    <t>UTTAR PRADESH JAL NIGAM(RURAL)-CLIENT.</t>
  </si>
  <si>
    <t xml:space="preserve">DESIGNATION </t>
  </si>
  <si>
    <t>NAME</t>
  </si>
  <si>
    <t>SIGN.with date</t>
  </si>
  <si>
    <t>s.no</t>
  </si>
  <si>
    <t>WIDTH OF Excavation</t>
  </si>
  <si>
    <t>j90</t>
  </si>
  <si>
    <t>j89</t>
  </si>
  <si>
    <t>j91</t>
  </si>
  <si>
    <t>j98</t>
  </si>
  <si>
    <t>j105</t>
  </si>
  <si>
    <t>INTERLOCKING</t>
  </si>
  <si>
    <t>j116</t>
  </si>
  <si>
    <t>j117</t>
  </si>
  <si>
    <t>j114</t>
  </si>
  <si>
    <t>j113</t>
  </si>
  <si>
    <t>B.T ROAD</t>
  </si>
  <si>
    <t>BRICK ROAD</t>
  </si>
  <si>
    <t>J113</t>
  </si>
  <si>
    <t>J115</t>
  </si>
  <si>
    <t>J111</t>
  </si>
  <si>
    <t>J110</t>
  </si>
  <si>
    <t>J108</t>
  </si>
  <si>
    <t>J109</t>
  </si>
  <si>
    <t>J106</t>
  </si>
  <si>
    <t>J107</t>
  </si>
  <si>
    <t>J101</t>
  </si>
  <si>
    <t>J100</t>
  </si>
  <si>
    <t>J92</t>
  </si>
  <si>
    <t>J93</t>
  </si>
  <si>
    <t>J72A</t>
  </si>
  <si>
    <t>J72B</t>
  </si>
  <si>
    <t>J72</t>
  </si>
  <si>
    <t>J64</t>
  </si>
  <si>
    <t>J65</t>
  </si>
  <si>
    <t>J66</t>
  </si>
  <si>
    <t>J67</t>
  </si>
  <si>
    <t>J68</t>
  </si>
  <si>
    <t>J70</t>
  </si>
  <si>
    <t>J61</t>
  </si>
  <si>
    <t>J59</t>
  </si>
  <si>
    <t>J60</t>
  </si>
  <si>
    <t>J57</t>
  </si>
  <si>
    <t>J58</t>
  </si>
  <si>
    <t>J55</t>
  </si>
  <si>
    <t>J56</t>
  </si>
  <si>
    <t>J44</t>
  </si>
  <si>
    <t>J45</t>
  </si>
  <si>
    <t>J49</t>
  </si>
  <si>
    <t>J37</t>
  </si>
  <si>
    <t>J34</t>
  </si>
  <si>
    <t>J28</t>
  </si>
  <si>
    <t>J35</t>
  </si>
  <si>
    <t>J36</t>
  </si>
  <si>
    <t>J44A</t>
  </si>
  <si>
    <t>J71</t>
  </si>
  <si>
    <t>J84</t>
  </si>
  <si>
    <t>J87</t>
  </si>
  <si>
    <t>J90A</t>
  </si>
  <si>
    <t>J86</t>
  </si>
  <si>
    <t>J85</t>
  </si>
  <si>
    <t>J83</t>
  </si>
  <si>
    <t>J78</t>
  </si>
  <si>
    <t>J29</t>
  </si>
  <si>
    <t>J30</t>
  </si>
  <si>
    <t>J32</t>
  </si>
  <si>
    <t>J33</t>
  </si>
  <si>
    <t>J31</t>
  </si>
  <si>
    <t>J3</t>
  </si>
  <si>
    <t>J10</t>
  </si>
  <si>
    <t>J88</t>
  </si>
  <si>
    <t>J94</t>
  </si>
  <si>
    <t>J95</t>
  </si>
  <si>
    <t>J96</t>
  </si>
  <si>
    <t>J97</t>
  </si>
  <si>
    <t>J98</t>
  </si>
  <si>
    <t>J38</t>
  </si>
  <si>
    <t>J25</t>
  </si>
  <si>
    <t xml:space="preserve">AMUWAHI(RESTORATION JMR) BLOCK-MANGRAURA </t>
  </si>
  <si>
    <t>BR/I.L</t>
  </si>
  <si>
    <t>SQM</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</si>
</sst>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mbria"/>
      <family val="1"/>
      <scheme val="major"/>
    </font>
    <font>
      <sz val="12"/>
      <color theme="1"/>
      <name val="Calibri"/>
      <family val="2"/>
      <scheme val="minor"/>
    </font>
    <font>
      <sz val="11"/>
      <color theme="1"/>
      <name val="Calibri"/>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6" fillId="0" borderId="0"/>
  </cellStyleXfs>
  <cellXfs count="55">
    <xf numFmtId="0" fontId="0" fillId="0" borderId="0" xfId="0"/>
    <xf numFmtId="0" fontId="3" fillId="0" borderId="1" xfId="1" applyFont="1" applyBorder="1" applyAlignment="1">
      <alignment horizontal="center"/>
    </xf>
    <xf numFmtId="0" fontId="1"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1" fillId="0" borderId="1" xfId="1" applyBorder="1" applyAlignment="1">
      <alignment horizontal="center"/>
    </xf>
    <xf numFmtId="0" fontId="1" fillId="0" borderId="1" xfId="1" applyBorder="1"/>
    <xf numFmtId="0" fontId="1" fillId="0" borderId="2" xfId="1" applyBorder="1" applyAlignment="1">
      <alignment horizontal="center"/>
    </xf>
    <xf numFmtId="0" fontId="1" fillId="0" borderId="3" xfId="1" applyBorder="1" applyAlignment="1">
      <alignment horizontal="center"/>
    </xf>
    <xf numFmtId="0" fontId="1" fillId="2" borderId="1" xfId="1" applyFill="1" applyBorder="1" applyAlignment="1">
      <alignment horizontal="center"/>
    </xf>
    <xf numFmtId="0" fontId="2" fillId="0" borderId="1" xfId="1" applyFont="1" applyBorder="1" applyAlignment="1">
      <alignment horizontal="center"/>
    </xf>
    <xf numFmtId="0" fontId="5" fillId="0" borderId="2" xfId="1" applyFont="1" applyBorder="1" applyAlignment="1">
      <alignment horizontal="left"/>
    </xf>
    <xf numFmtId="0" fontId="5" fillId="0" borderId="4" xfId="1" applyFont="1" applyBorder="1" applyAlignment="1">
      <alignment horizontal="left"/>
    </xf>
    <xf numFmtId="0" fontId="5" fillId="0" borderId="3" xfId="1" applyFont="1" applyBorder="1" applyAlignment="1">
      <alignment horizontal="left"/>
    </xf>
    <xf numFmtId="0" fontId="1" fillId="0" borderId="2" xfId="1" applyBorder="1" applyAlignment="1">
      <alignment horizontal="left"/>
    </xf>
    <xf numFmtId="0" fontId="1" fillId="0" borderId="4" xfId="1" applyBorder="1" applyAlignment="1">
      <alignment horizontal="left"/>
    </xf>
    <xf numFmtId="0" fontId="1" fillId="0" borderId="3" xfId="1" applyBorder="1" applyAlignment="1">
      <alignment horizontal="left"/>
    </xf>
    <xf numFmtId="0" fontId="5" fillId="0" borderId="1" xfId="1" applyFont="1" applyBorder="1"/>
    <xf numFmtId="0" fontId="1" fillId="0" borderId="2" xfId="1" applyBorder="1"/>
    <xf numFmtId="0" fontId="1" fillId="0" borderId="4" xfId="1" applyBorder="1"/>
    <xf numFmtId="0" fontId="1" fillId="0" borderId="3" xfId="1" applyBorder="1"/>
    <xf numFmtId="0" fontId="1" fillId="0" borderId="4" xfId="1" applyBorder="1" applyAlignment="1">
      <alignment horizontal="center"/>
    </xf>
    <xf numFmtId="0" fontId="1" fillId="0" borderId="1" xfId="1" applyBorder="1" applyAlignment="1">
      <alignment horizontal="center"/>
    </xf>
    <xf numFmtId="0" fontId="1" fillId="0" borderId="0" xfId="1" applyAlignment="1">
      <alignment horizontal="center"/>
    </xf>
    <xf numFmtId="0" fontId="5" fillId="0" borderId="0" xfId="1" applyFont="1" applyAlignment="1">
      <alignment horizontal="left"/>
    </xf>
    <xf numFmtId="0" fontId="1" fillId="0" borderId="0" xfId="1" applyAlignment="1">
      <alignment horizontal="left"/>
    </xf>
    <xf numFmtId="0" fontId="1" fillId="0" borderId="0" xfId="1" applyAlignment="1">
      <alignment horizontal="center"/>
    </xf>
    <xf numFmtId="0" fontId="5" fillId="0" borderId="0" xfId="1" applyFont="1"/>
    <xf numFmtId="0" fontId="3" fillId="0" borderId="1" xfId="2" applyFont="1" applyBorder="1" applyAlignment="1">
      <alignment horizontal="center"/>
    </xf>
    <xf numFmtId="0" fontId="6" fillId="0" borderId="0" xfId="2"/>
    <xf numFmtId="0" fontId="3" fillId="0" borderId="1" xfId="2" applyFont="1" applyBorder="1" applyAlignment="1">
      <alignment horizontal="center" vertical="center"/>
    </xf>
    <xf numFmtId="0" fontId="4" fillId="0" borderId="1" xfId="2" applyFont="1" applyBorder="1" applyAlignment="1">
      <alignment horizontal="center" vertical="center" wrapText="1"/>
    </xf>
    <xf numFmtId="0" fontId="3" fillId="2" borderId="1" xfId="2" applyFont="1" applyFill="1" applyBorder="1" applyAlignment="1">
      <alignment horizontal="center" vertical="center"/>
    </xf>
    <xf numFmtId="0" fontId="3" fillId="0" borderId="1" xfId="2" applyFont="1" applyBorder="1" applyAlignment="1">
      <alignment horizontal="center" vertical="center" wrapText="1"/>
    </xf>
    <xf numFmtId="0" fontId="6" fillId="0" borderId="1" xfId="2" applyBorder="1" applyAlignment="1">
      <alignment horizontal="center"/>
    </xf>
    <xf numFmtId="0" fontId="6" fillId="0" borderId="2" xfId="2" applyBorder="1" applyAlignment="1">
      <alignment horizontal="center"/>
    </xf>
    <xf numFmtId="0" fontId="5" fillId="0" borderId="2" xfId="2" applyFont="1" applyBorder="1" applyAlignment="1">
      <alignment horizontal="left"/>
    </xf>
    <xf numFmtId="0" fontId="5" fillId="0" borderId="4" xfId="2" applyFont="1" applyBorder="1" applyAlignment="1">
      <alignment horizontal="left"/>
    </xf>
    <xf numFmtId="0" fontId="5" fillId="0" borderId="3" xfId="2" applyFont="1" applyBorder="1" applyAlignment="1">
      <alignment horizontal="left"/>
    </xf>
    <xf numFmtId="0" fontId="6" fillId="0" borderId="2" xfId="2" applyBorder="1" applyAlignment="1">
      <alignment horizontal="left"/>
    </xf>
    <xf numFmtId="0" fontId="6" fillId="0" borderId="4" xfId="2" applyBorder="1" applyAlignment="1">
      <alignment horizontal="left"/>
    </xf>
    <xf numFmtId="0" fontId="6" fillId="0" borderId="3" xfId="2" applyBorder="1" applyAlignment="1">
      <alignment horizontal="left"/>
    </xf>
    <xf numFmtId="0" fontId="6" fillId="0" borderId="1" xfId="2" applyBorder="1" applyAlignment="1">
      <alignment horizontal="center"/>
    </xf>
    <xf numFmtId="0" fontId="5" fillId="0" borderId="1" xfId="2" applyFont="1" applyBorder="1"/>
    <xf numFmtId="0" fontId="6" fillId="0" borderId="2" xfId="2" applyBorder="1" applyAlignment="1">
      <alignment horizontal="center"/>
    </xf>
    <xf numFmtId="0" fontId="6" fillId="0" borderId="4" xfId="2" applyBorder="1" applyAlignment="1">
      <alignment horizontal="center"/>
    </xf>
    <xf numFmtId="0" fontId="6" fillId="0" borderId="3" xfId="2" applyBorder="1" applyAlignment="1">
      <alignment horizontal="center"/>
    </xf>
    <xf numFmtId="0" fontId="6" fillId="0" borderId="1" xfId="2" applyBorder="1"/>
    <xf numFmtId="0" fontId="6" fillId="0" borderId="5" xfId="2" applyFill="1" applyBorder="1" applyAlignment="1">
      <alignment horizontal="center"/>
    </xf>
    <xf numFmtId="0" fontId="0" fillId="0" borderId="1" xfId="0" applyBorder="1" applyAlignment="1">
      <alignment horizontal="center"/>
    </xf>
    <xf numFmtId="0" fontId="0" fillId="0" borderId="1" xfId="0" applyBorder="1"/>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89"/>
  <sheetViews>
    <sheetView tabSelected="1" workbookViewId="0">
      <selection activeCell="C9" sqref="C9:I115"/>
    </sheetView>
  </sheetViews>
  <sheetFormatPr defaultColWidth="9" defaultRowHeight="15"/>
  <cols>
    <col min="1" max="1" width="9" style="33"/>
    <col min="2" max="2" width="10.7109375" style="33" customWidth="1"/>
    <col min="3" max="3" width="13.7109375" style="33" customWidth="1"/>
    <col min="4" max="4" width="12.140625" style="33" customWidth="1"/>
    <col min="5" max="5" width="16" style="33" customWidth="1"/>
    <col min="6" max="6" width="15" style="33" customWidth="1"/>
    <col min="7" max="7" width="20.28515625" style="33" customWidth="1"/>
    <col min="8" max="8" width="19.5703125" style="33" customWidth="1"/>
    <col min="9" max="9" width="16.85546875" style="33" customWidth="1"/>
    <col min="10" max="10" width="13.28515625" style="33" customWidth="1"/>
    <col min="11" max="11" width="10.85546875" style="33" customWidth="1"/>
    <col min="12" max="16384" width="9" style="33"/>
  </cols>
  <sheetData>
    <row r="3" spans="2:11" ht="18.75">
      <c r="B3" s="32" t="s">
        <v>0</v>
      </c>
      <c r="C3" s="32"/>
      <c r="D3" s="32"/>
      <c r="E3" s="32"/>
      <c r="F3" s="32"/>
      <c r="G3" s="32"/>
      <c r="H3" s="32"/>
      <c r="I3" s="32"/>
      <c r="J3" s="32"/>
      <c r="K3" s="32"/>
    </row>
    <row r="4" spans="2:11" ht="37.5">
      <c r="B4" s="34" t="s">
        <v>64</v>
      </c>
      <c r="C4" s="34" t="s">
        <v>2</v>
      </c>
      <c r="D4" s="34" t="s">
        <v>3</v>
      </c>
      <c r="E4" s="34" t="s">
        <v>4</v>
      </c>
      <c r="F4" s="35" t="s">
        <v>65</v>
      </c>
      <c r="G4" s="34" t="s">
        <v>6</v>
      </c>
      <c r="H4" s="36" t="s">
        <v>7</v>
      </c>
      <c r="I4" s="37" t="s">
        <v>8</v>
      </c>
      <c r="J4" s="37" t="s">
        <v>9</v>
      </c>
      <c r="K4" s="37" t="s">
        <v>10</v>
      </c>
    </row>
    <row r="5" spans="2:11">
      <c r="B5" s="38">
        <v>1</v>
      </c>
      <c r="C5" s="38" t="s">
        <v>66</v>
      </c>
      <c r="D5" s="38" t="s">
        <v>67</v>
      </c>
      <c r="E5" s="38"/>
      <c r="F5" s="38"/>
      <c r="G5" s="38">
        <v>63</v>
      </c>
      <c r="H5" s="38">
        <v>22.5</v>
      </c>
      <c r="I5" s="38">
        <f>+H5</f>
        <v>22.5</v>
      </c>
      <c r="J5" s="38">
        <v>1.06</v>
      </c>
      <c r="K5" s="38"/>
    </row>
    <row r="6" spans="2:11">
      <c r="B6" s="38">
        <f>1+B5</f>
        <v>2</v>
      </c>
      <c r="C6" s="38" t="s">
        <v>66</v>
      </c>
      <c r="D6" s="38" t="s">
        <v>68</v>
      </c>
      <c r="E6" s="38"/>
      <c r="F6" s="38"/>
      <c r="G6" s="38">
        <v>63</v>
      </c>
      <c r="H6" s="38">
        <v>108.8</v>
      </c>
      <c r="I6" s="38">
        <f>+I5+H6</f>
        <v>131.30000000000001</v>
      </c>
      <c r="J6" s="38">
        <v>1.06</v>
      </c>
      <c r="K6" s="38"/>
    </row>
    <row r="7" spans="2:11">
      <c r="B7" s="38">
        <f t="shared" ref="B7:B70" si="0">1+B6</f>
        <v>3</v>
      </c>
      <c r="C7" s="38" t="s">
        <v>68</v>
      </c>
      <c r="D7" s="38" t="s">
        <v>69</v>
      </c>
      <c r="E7" s="38"/>
      <c r="F7" s="38"/>
      <c r="G7" s="38">
        <v>63</v>
      </c>
      <c r="H7" s="38">
        <v>152.80000000000001</v>
      </c>
      <c r="I7" s="38">
        <f t="shared" ref="I7:I70" si="1">+I6+H7</f>
        <v>284.10000000000002</v>
      </c>
      <c r="J7" s="38">
        <v>1.06</v>
      </c>
      <c r="K7" s="38"/>
    </row>
    <row r="8" spans="2:11">
      <c r="B8" s="38">
        <f t="shared" si="0"/>
        <v>4</v>
      </c>
      <c r="C8" s="38" t="s">
        <v>69</v>
      </c>
      <c r="D8" s="38" t="s">
        <v>70</v>
      </c>
      <c r="E8" s="38"/>
      <c r="F8" s="38"/>
      <c r="G8" s="38">
        <v>63</v>
      </c>
      <c r="H8" s="38">
        <v>265.10000000000002</v>
      </c>
      <c r="I8" s="38">
        <f t="shared" si="1"/>
        <v>549.20000000000005</v>
      </c>
      <c r="J8" s="38">
        <v>1.06</v>
      </c>
      <c r="K8" s="38"/>
    </row>
    <row r="9" spans="2:11">
      <c r="B9" s="38">
        <f t="shared" si="0"/>
        <v>5</v>
      </c>
      <c r="C9" s="38" t="s">
        <v>69</v>
      </c>
      <c r="D9" s="38" t="s">
        <v>70</v>
      </c>
      <c r="E9" s="38" t="s">
        <v>71</v>
      </c>
      <c r="F9" s="38">
        <v>0.36</v>
      </c>
      <c r="G9" s="38">
        <v>63</v>
      </c>
      <c r="H9" s="38">
        <v>5.7</v>
      </c>
      <c r="I9" s="38">
        <f t="shared" si="1"/>
        <v>554.90000000000009</v>
      </c>
      <c r="J9" s="38">
        <v>1.06</v>
      </c>
      <c r="K9" s="38"/>
    </row>
    <row r="10" spans="2:11">
      <c r="B10" s="38">
        <f t="shared" si="0"/>
        <v>6</v>
      </c>
      <c r="C10" s="38" t="s">
        <v>72</v>
      </c>
      <c r="D10" s="38" t="s">
        <v>73</v>
      </c>
      <c r="E10" s="38"/>
      <c r="F10" s="38"/>
      <c r="G10" s="38">
        <v>63</v>
      </c>
      <c r="H10" s="38">
        <v>25.6</v>
      </c>
      <c r="I10" s="38">
        <f t="shared" si="1"/>
        <v>580.50000000000011</v>
      </c>
      <c r="J10" s="38">
        <v>1.06</v>
      </c>
      <c r="K10" s="38"/>
    </row>
    <row r="11" spans="2:11">
      <c r="B11" s="38">
        <f t="shared" si="0"/>
        <v>7</v>
      </c>
      <c r="C11" s="38" t="s">
        <v>70</v>
      </c>
      <c r="D11" s="38" t="s">
        <v>74</v>
      </c>
      <c r="E11" s="38"/>
      <c r="F11" s="38"/>
      <c r="G11" s="38">
        <v>63</v>
      </c>
      <c r="H11" s="38">
        <v>265.60000000000002</v>
      </c>
      <c r="I11" s="38">
        <f t="shared" si="1"/>
        <v>846.10000000000014</v>
      </c>
      <c r="J11" s="38">
        <v>1.06</v>
      </c>
      <c r="K11" s="38"/>
    </row>
    <row r="12" spans="2:11">
      <c r="B12" s="38">
        <f t="shared" si="0"/>
        <v>8</v>
      </c>
      <c r="C12" s="38" t="s">
        <v>74</v>
      </c>
      <c r="D12" s="38" t="s">
        <v>75</v>
      </c>
      <c r="E12" s="38" t="s">
        <v>76</v>
      </c>
      <c r="F12" s="38">
        <v>0.36</v>
      </c>
      <c r="G12" s="38">
        <v>63</v>
      </c>
      <c r="H12" s="38">
        <v>3.5</v>
      </c>
      <c r="I12" s="38">
        <f t="shared" si="1"/>
        <v>849.60000000000014</v>
      </c>
      <c r="J12" s="38">
        <v>1.06</v>
      </c>
      <c r="K12" s="38"/>
    </row>
    <row r="13" spans="2:11">
      <c r="B13" s="38">
        <f t="shared" si="0"/>
        <v>9</v>
      </c>
      <c r="C13" s="38" t="s">
        <v>74</v>
      </c>
      <c r="D13" s="38" t="s">
        <v>75</v>
      </c>
      <c r="E13" s="38"/>
      <c r="F13" s="38"/>
      <c r="G13" s="38">
        <v>63</v>
      </c>
      <c r="H13" s="38">
        <v>291.5</v>
      </c>
      <c r="I13" s="38">
        <f t="shared" si="1"/>
        <v>1141.1000000000001</v>
      </c>
      <c r="J13" s="38">
        <v>1.06</v>
      </c>
      <c r="K13" s="38"/>
    </row>
    <row r="14" spans="2:11">
      <c r="B14" s="38">
        <f t="shared" si="0"/>
        <v>10</v>
      </c>
      <c r="C14" s="38" t="s">
        <v>74</v>
      </c>
      <c r="D14" s="38" t="s">
        <v>75</v>
      </c>
      <c r="E14" s="38" t="s">
        <v>77</v>
      </c>
      <c r="F14" s="38">
        <v>0.36</v>
      </c>
      <c r="G14" s="38">
        <v>63</v>
      </c>
      <c r="H14" s="38">
        <v>67.5</v>
      </c>
      <c r="I14" s="38">
        <f t="shared" si="1"/>
        <v>1208.6000000000001</v>
      </c>
      <c r="J14" s="38">
        <v>1.06</v>
      </c>
      <c r="K14" s="38"/>
    </row>
    <row r="15" spans="2:11">
      <c r="B15" s="38">
        <f t="shared" si="0"/>
        <v>11</v>
      </c>
      <c r="C15" s="38" t="s">
        <v>78</v>
      </c>
      <c r="D15" s="38" t="s">
        <v>79</v>
      </c>
      <c r="E15" s="38" t="s">
        <v>77</v>
      </c>
      <c r="F15" s="38">
        <v>0.36</v>
      </c>
      <c r="G15" s="38">
        <v>63</v>
      </c>
      <c r="H15" s="38">
        <v>75.7</v>
      </c>
      <c r="I15" s="38">
        <f t="shared" si="1"/>
        <v>1284.3000000000002</v>
      </c>
      <c r="J15" s="38">
        <v>1.06</v>
      </c>
      <c r="K15" s="38"/>
    </row>
    <row r="16" spans="2:11">
      <c r="B16" s="38">
        <f t="shared" si="0"/>
        <v>12</v>
      </c>
      <c r="C16" s="38" t="s">
        <v>78</v>
      </c>
      <c r="D16" s="38" t="s">
        <v>80</v>
      </c>
      <c r="E16" s="38" t="s">
        <v>77</v>
      </c>
      <c r="F16" s="38">
        <v>0.36</v>
      </c>
      <c r="G16" s="38">
        <v>63</v>
      </c>
      <c r="H16" s="38">
        <v>97.1</v>
      </c>
      <c r="I16" s="38">
        <f t="shared" si="1"/>
        <v>1381.4</v>
      </c>
      <c r="J16" s="38">
        <v>1.06</v>
      </c>
      <c r="K16" s="38"/>
    </row>
    <row r="17" spans="2:11">
      <c r="B17" s="38">
        <f t="shared" si="0"/>
        <v>13</v>
      </c>
      <c r="C17" s="38" t="s">
        <v>80</v>
      </c>
      <c r="D17" s="38" t="s">
        <v>81</v>
      </c>
      <c r="E17" s="38" t="s">
        <v>77</v>
      </c>
      <c r="F17" s="38">
        <v>0.36</v>
      </c>
      <c r="G17" s="38">
        <v>63</v>
      </c>
      <c r="H17" s="38">
        <v>24.1</v>
      </c>
      <c r="I17" s="38">
        <f t="shared" si="1"/>
        <v>1405.5</v>
      </c>
      <c r="J17" s="38">
        <v>1.06</v>
      </c>
      <c r="K17" s="38"/>
    </row>
    <row r="18" spans="2:11">
      <c r="B18" s="38">
        <f t="shared" si="0"/>
        <v>14</v>
      </c>
      <c r="C18" s="38" t="s">
        <v>80</v>
      </c>
      <c r="D18" s="38" t="s">
        <v>82</v>
      </c>
      <c r="E18" s="38" t="s">
        <v>77</v>
      </c>
      <c r="F18" s="38">
        <v>0.36</v>
      </c>
      <c r="G18" s="38">
        <v>63</v>
      </c>
      <c r="H18" s="38">
        <v>43.7</v>
      </c>
      <c r="I18" s="38">
        <f t="shared" si="1"/>
        <v>1449.2</v>
      </c>
      <c r="J18" s="38">
        <v>1.06</v>
      </c>
      <c r="K18" s="38"/>
    </row>
    <row r="19" spans="2:11">
      <c r="B19" s="38">
        <f t="shared" si="0"/>
        <v>15</v>
      </c>
      <c r="C19" s="38" t="s">
        <v>82</v>
      </c>
      <c r="D19" s="38" t="s">
        <v>83</v>
      </c>
      <c r="E19" s="38"/>
      <c r="F19" s="38"/>
      <c r="G19" s="38">
        <v>63</v>
      </c>
      <c r="H19" s="38">
        <v>78.900000000000006</v>
      </c>
      <c r="I19" s="38">
        <f t="shared" si="1"/>
        <v>1528.1000000000001</v>
      </c>
      <c r="J19" s="38">
        <v>1.06</v>
      </c>
      <c r="K19" s="38"/>
    </row>
    <row r="20" spans="2:11">
      <c r="B20" s="38">
        <f t="shared" si="0"/>
        <v>16</v>
      </c>
      <c r="C20" s="38" t="s">
        <v>82</v>
      </c>
      <c r="D20" s="38" t="s">
        <v>84</v>
      </c>
      <c r="E20" s="38" t="s">
        <v>77</v>
      </c>
      <c r="F20" s="38">
        <v>0.36</v>
      </c>
      <c r="G20" s="38">
        <v>63</v>
      </c>
      <c r="H20" s="38">
        <v>22.1</v>
      </c>
      <c r="I20" s="38">
        <f t="shared" si="1"/>
        <v>1550.2</v>
      </c>
      <c r="J20" s="38">
        <v>1.06</v>
      </c>
      <c r="K20" s="38"/>
    </row>
    <row r="21" spans="2:11">
      <c r="B21" s="38">
        <f t="shared" si="0"/>
        <v>17</v>
      </c>
      <c r="C21" s="38" t="s">
        <v>82</v>
      </c>
      <c r="D21" s="38" t="s">
        <v>84</v>
      </c>
      <c r="E21" s="38"/>
      <c r="F21" s="38"/>
      <c r="G21" s="38">
        <v>63</v>
      </c>
      <c r="H21" s="38">
        <v>17.100000000000001</v>
      </c>
      <c r="I21" s="38">
        <f t="shared" si="1"/>
        <v>1567.3</v>
      </c>
      <c r="J21" s="38">
        <v>1.06</v>
      </c>
      <c r="K21" s="38"/>
    </row>
    <row r="22" spans="2:11">
      <c r="B22" s="38">
        <f t="shared" si="0"/>
        <v>18</v>
      </c>
      <c r="C22" s="38" t="s">
        <v>84</v>
      </c>
      <c r="D22" s="38" t="s">
        <v>85</v>
      </c>
      <c r="E22" s="38"/>
      <c r="F22" s="38"/>
      <c r="G22" s="38">
        <v>63</v>
      </c>
      <c r="H22" s="38">
        <v>14.5</v>
      </c>
      <c r="I22" s="38">
        <f t="shared" si="1"/>
        <v>1581.8</v>
      </c>
      <c r="J22" s="38">
        <v>1.06</v>
      </c>
      <c r="K22" s="38"/>
    </row>
    <row r="23" spans="2:11">
      <c r="B23" s="38">
        <f t="shared" si="0"/>
        <v>19</v>
      </c>
      <c r="C23" s="38" t="s">
        <v>84</v>
      </c>
      <c r="D23" s="38" t="s">
        <v>86</v>
      </c>
      <c r="E23" s="38"/>
      <c r="F23" s="38"/>
      <c r="G23" s="38">
        <v>63</v>
      </c>
      <c r="H23" s="38">
        <v>143.69999999999999</v>
      </c>
      <c r="I23" s="38">
        <f t="shared" si="1"/>
        <v>1725.5</v>
      </c>
      <c r="J23" s="38">
        <v>1.06</v>
      </c>
      <c r="K23" s="38"/>
    </row>
    <row r="24" spans="2:11">
      <c r="B24" s="38">
        <f t="shared" si="0"/>
        <v>20</v>
      </c>
      <c r="C24" s="38" t="s">
        <v>84</v>
      </c>
      <c r="D24" s="38" t="s">
        <v>85</v>
      </c>
      <c r="E24" s="38" t="s">
        <v>71</v>
      </c>
      <c r="F24" s="38">
        <v>0.36</v>
      </c>
      <c r="G24" s="38">
        <v>63</v>
      </c>
      <c r="H24" s="38">
        <v>23.8</v>
      </c>
      <c r="I24" s="38">
        <f t="shared" si="1"/>
        <v>1749.3</v>
      </c>
      <c r="J24" s="38">
        <v>1.06</v>
      </c>
      <c r="K24" s="38"/>
    </row>
    <row r="25" spans="2:11">
      <c r="B25" s="38">
        <f t="shared" si="0"/>
        <v>21</v>
      </c>
      <c r="C25" s="38" t="s">
        <v>84</v>
      </c>
      <c r="D25" s="38" t="s">
        <v>86</v>
      </c>
      <c r="E25" s="38" t="s">
        <v>71</v>
      </c>
      <c r="F25" s="38">
        <v>0.36</v>
      </c>
      <c r="G25" s="38">
        <v>63</v>
      </c>
      <c r="H25" s="38">
        <v>23.4</v>
      </c>
      <c r="I25" s="38">
        <f t="shared" si="1"/>
        <v>1772.7</v>
      </c>
      <c r="J25" s="38">
        <v>1.06</v>
      </c>
      <c r="K25" s="38"/>
    </row>
    <row r="26" spans="2:11">
      <c r="B26" s="38">
        <f t="shared" si="0"/>
        <v>22</v>
      </c>
      <c r="C26" s="38" t="s">
        <v>84</v>
      </c>
      <c r="D26" s="38" t="s">
        <v>86</v>
      </c>
      <c r="E26" s="38" t="s">
        <v>71</v>
      </c>
      <c r="F26" s="38">
        <v>0.36</v>
      </c>
      <c r="G26" s="38">
        <v>63</v>
      </c>
      <c r="H26" s="38">
        <v>106.7</v>
      </c>
      <c r="I26" s="38">
        <f t="shared" si="1"/>
        <v>1879.4</v>
      </c>
      <c r="J26" s="38">
        <v>1.06</v>
      </c>
      <c r="K26" s="38"/>
    </row>
    <row r="27" spans="2:11">
      <c r="B27" s="38">
        <f t="shared" si="0"/>
        <v>23</v>
      </c>
      <c r="C27" s="38" t="s">
        <v>86</v>
      </c>
      <c r="D27" s="38" t="s">
        <v>87</v>
      </c>
      <c r="E27" s="38"/>
      <c r="F27" s="38"/>
      <c r="G27" s="38">
        <v>63</v>
      </c>
      <c r="H27" s="38">
        <v>17.7</v>
      </c>
      <c r="I27" s="38">
        <f t="shared" si="1"/>
        <v>1897.1000000000001</v>
      </c>
      <c r="J27" s="38">
        <v>1.06</v>
      </c>
      <c r="K27" s="38"/>
    </row>
    <row r="28" spans="2:11">
      <c r="B28" s="38">
        <f t="shared" si="0"/>
        <v>24</v>
      </c>
      <c r="C28" s="38" t="s">
        <v>86</v>
      </c>
      <c r="D28" s="38" t="s">
        <v>87</v>
      </c>
      <c r="E28" s="38" t="s">
        <v>77</v>
      </c>
      <c r="F28" s="38">
        <v>0.36</v>
      </c>
      <c r="G28" s="38">
        <v>63</v>
      </c>
      <c r="H28" s="38">
        <v>64.7</v>
      </c>
      <c r="I28" s="38">
        <f t="shared" si="1"/>
        <v>1961.8000000000002</v>
      </c>
      <c r="J28" s="38">
        <v>1.06</v>
      </c>
      <c r="K28" s="38"/>
    </row>
    <row r="29" spans="2:11">
      <c r="B29" s="38">
        <f t="shared" si="0"/>
        <v>25</v>
      </c>
      <c r="C29" s="38" t="s">
        <v>86</v>
      </c>
      <c r="D29" s="38" t="s">
        <v>87</v>
      </c>
      <c r="E29" s="38" t="s">
        <v>71</v>
      </c>
      <c r="F29" s="38">
        <v>0.36</v>
      </c>
      <c r="G29" s="38">
        <v>63</v>
      </c>
      <c r="H29" s="38">
        <v>11.1</v>
      </c>
      <c r="I29" s="38">
        <f t="shared" si="1"/>
        <v>1972.9</v>
      </c>
      <c r="J29" s="38">
        <v>1.06</v>
      </c>
      <c r="K29" s="38"/>
    </row>
    <row r="30" spans="2:11">
      <c r="B30" s="38">
        <f t="shared" si="0"/>
        <v>26</v>
      </c>
      <c r="C30" s="38" t="s">
        <v>86</v>
      </c>
      <c r="D30" s="38" t="s">
        <v>87</v>
      </c>
      <c r="E30" s="38" t="s">
        <v>77</v>
      </c>
      <c r="F30" s="38">
        <v>0.36</v>
      </c>
      <c r="G30" s="38">
        <v>63</v>
      </c>
      <c r="H30" s="38">
        <v>27.7</v>
      </c>
      <c r="I30" s="38">
        <f t="shared" si="1"/>
        <v>2000.6000000000001</v>
      </c>
      <c r="J30" s="38">
        <v>1.06</v>
      </c>
      <c r="K30" s="38"/>
    </row>
    <row r="31" spans="2:11">
      <c r="B31" s="38">
        <f t="shared" si="0"/>
        <v>27</v>
      </c>
      <c r="C31" s="38" t="s">
        <v>86</v>
      </c>
      <c r="D31" s="38" t="s">
        <v>87</v>
      </c>
      <c r="E31" s="38" t="s">
        <v>71</v>
      </c>
      <c r="F31" s="38">
        <v>0.36</v>
      </c>
      <c r="G31" s="38">
        <v>63</v>
      </c>
      <c r="H31" s="38">
        <v>18.399999999999999</v>
      </c>
      <c r="I31" s="38">
        <f t="shared" si="1"/>
        <v>2019.0000000000002</v>
      </c>
      <c r="J31" s="38">
        <v>1.06</v>
      </c>
      <c r="K31" s="38"/>
    </row>
    <row r="32" spans="2:11">
      <c r="B32" s="38">
        <f t="shared" si="0"/>
        <v>28</v>
      </c>
      <c r="C32" s="38" t="s">
        <v>87</v>
      </c>
      <c r="D32" s="38" t="s">
        <v>57</v>
      </c>
      <c r="E32" s="38"/>
      <c r="F32" s="38"/>
      <c r="G32" s="38">
        <v>63</v>
      </c>
      <c r="H32" s="38">
        <f>231.3+4</f>
        <v>235.3</v>
      </c>
      <c r="I32" s="38">
        <f t="shared" si="1"/>
        <v>2254.3000000000002</v>
      </c>
      <c r="J32" s="38">
        <v>1.06</v>
      </c>
      <c r="K32" s="38"/>
    </row>
    <row r="33" spans="2:11">
      <c r="B33" s="38">
        <f t="shared" si="0"/>
        <v>29</v>
      </c>
      <c r="C33" s="38" t="s">
        <v>86</v>
      </c>
      <c r="D33" s="38" t="s">
        <v>88</v>
      </c>
      <c r="E33" s="38"/>
      <c r="F33" s="38"/>
      <c r="G33" s="38">
        <v>63</v>
      </c>
      <c r="H33" s="38">
        <v>93.5</v>
      </c>
      <c r="I33" s="38">
        <f t="shared" si="1"/>
        <v>2347.8000000000002</v>
      </c>
      <c r="J33" s="38">
        <v>1.06</v>
      </c>
      <c r="K33" s="38"/>
    </row>
    <row r="34" spans="2:11">
      <c r="B34" s="38">
        <f t="shared" si="0"/>
        <v>30</v>
      </c>
      <c r="C34" s="38" t="s">
        <v>88</v>
      </c>
      <c r="D34" s="38" t="s">
        <v>89</v>
      </c>
      <c r="E34" s="38"/>
      <c r="F34" s="38"/>
      <c r="G34" s="38">
        <v>63</v>
      </c>
      <c r="H34" s="38">
        <v>228.7</v>
      </c>
      <c r="I34" s="38">
        <f t="shared" si="1"/>
        <v>2576.5</v>
      </c>
      <c r="J34" s="38">
        <v>1.06</v>
      </c>
      <c r="K34" s="38"/>
    </row>
    <row r="35" spans="2:11">
      <c r="B35" s="38">
        <f t="shared" si="0"/>
        <v>31</v>
      </c>
      <c r="C35" s="38" t="s">
        <v>88</v>
      </c>
      <c r="D35" s="38" t="s">
        <v>90</v>
      </c>
      <c r="E35" s="38" t="s">
        <v>77</v>
      </c>
      <c r="F35" s="38">
        <v>0.36</v>
      </c>
      <c r="G35" s="38">
        <v>63</v>
      </c>
      <c r="H35" s="38">
        <v>110.4</v>
      </c>
      <c r="I35" s="38">
        <f t="shared" si="1"/>
        <v>2686.9</v>
      </c>
      <c r="J35" s="38">
        <v>1.06</v>
      </c>
      <c r="K35" s="38"/>
    </row>
    <row r="36" spans="2:11">
      <c r="B36" s="38">
        <f t="shared" si="0"/>
        <v>32</v>
      </c>
      <c r="C36" s="38" t="s">
        <v>88</v>
      </c>
      <c r="D36" s="38" t="s">
        <v>90</v>
      </c>
      <c r="E36" s="38"/>
      <c r="F36" s="38"/>
      <c r="G36" s="38">
        <v>63</v>
      </c>
      <c r="H36" s="38">
        <v>129.19999999999999</v>
      </c>
      <c r="I36" s="38">
        <f t="shared" si="1"/>
        <v>2816.1</v>
      </c>
      <c r="J36" s="38">
        <v>1.06</v>
      </c>
      <c r="K36" s="38"/>
    </row>
    <row r="37" spans="2:11">
      <c r="B37" s="38">
        <f t="shared" si="0"/>
        <v>33</v>
      </c>
      <c r="C37" s="38" t="s">
        <v>90</v>
      </c>
      <c r="D37" s="38" t="s">
        <v>91</v>
      </c>
      <c r="E37" s="38"/>
      <c r="F37" s="38"/>
      <c r="G37" s="38">
        <v>63</v>
      </c>
      <c r="H37" s="38">
        <v>35.700000000000003</v>
      </c>
      <c r="I37" s="38">
        <f t="shared" si="1"/>
        <v>2851.7999999999997</v>
      </c>
      <c r="J37" s="38">
        <v>1.06</v>
      </c>
      <c r="K37" s="38"/>
    </row>
    <row r="38" spans="2:11">
      <c r="B38" s="38">
        <f t="shared" si="0"/>
        <v>34</v>
      </c>
      <c r="C38" s="38" t="s">
        <v>90</v>
      </c>
      <c r="D38" s="38" t="s">
        <v>91</v>
      </c>
      <c r="E38" s="38" t="s">
        <v>77</v>
      </c>
      <c r="F38" s="38">
        <v>0.36</v>
      </c>
      <c r="G38" s="38">
        <v>63</v>
      </c>
      <c r="H38" s="38">
        <v>49.4</v>
      </c>
      <c r="I38" s="38">
        <f t="shared" si="1"/>
        <v>2901.2</v>
      </c>
      <c r="J38" s="38">
        <v>1.06</v>
      </c>
      <c r="K38" s="38"/>
    </row>
    <row r="39" spans="2:11">
      <c r="B39" s="38">
        <f t="shared" si="0"/>
        <v>35</v>
      </c>
      <c r="C39" s="38" t="s">
        <v>90</v>
      </c>
      <c r="D39" s="38" t="s">
        <v>87</v>
      </c>
      <c r="E39" s="38"/>
      <c r="F39" s="38"/>
      <c r="G39" s="38">
        <v>63</v>
      </c>
      <c r="H39" s="38">
        <v>92.5</v>
      </c>
      <c r="I39" s="38">
        <f t="shared" si="1"/>
        <v>2993.7</v>
      </c>
      <c r="J39" s="38">
        <v>1.06</v>
      </c>
      <c r="K39" s="38"/>
    </row>
    <row r="40" spans="2:11">
      <c r="B40" s="38">
        <f t="shared" si="0"/>
        <v>36</v>
      </c>
      <c r="C40" s="38" t="s">
        <v>87</v>
      </c>
      <c r="D40" s="38" t="s">
        <v>92</v>
      </c>
      <c r="E40" s="38"/>
      <c r="F40" s="38"/>
      <c r="G40" s="38">
        <v>63</v>
      </c>
      <c r="H40" s="38">
        <v>263.10000000000002</v>
      </c>
      <c r="I40" s="38">
        <f t="shared" si="1"/>
        <v>3256.7999999999997</v>
      </c>
      <c r="J40" s="38">
        <v>1.06</v>
      </c>
      <c r="K40" s="38"/>
    </row>
    <row r="41" spans="2:11">
      <c r="B41" s="38">
        <f t="shared" si="0"/>
        <v>37</v>
      </c>
      <c r="C41" s="38" t="s">
        <v>90</v>
      </c>
      <c r="D41" s="38" t="s">
        <v>93</v>
      </c>
      <c r="E41" s="38" t="s">
        <v>77</v>
      </c>
      <c r="F41" s="38">
        <v>0.36</v>
      </c>
      <c r="G41" s="38">
        <v>63</v>
      </c>
      <c r="H41" s="38">
        <v>18</v>
      </c>
      <c r="I41" s="38">
        <f t="shared" si="1"/>
        <v>3274.7999999999997</v>
      </c>
      <c r="J41" s="38">
        <v>1.06</v>
      </c>
      <c r="K41" s="38"/>
    </row>
    <row r="42" spans="2:11">
      <c r="B42" s="38">
        <f t="shared" si="0"/>
        <v>38</v>
      </c>
      <c r="C42" s="38" t="s">
        <v>93</v>
      </c>
      <c r="D42" s="38" t="s">
        <v>94</v>
      </c>
      <c r="E42" s="38" t="s">
        <v>77</v>
      </c>
      <c r="F42" s="38">
        <v>0.36</v>
      </c>
      <c r="G42" s="38">
        <v>63</v>
      </c>
      <c r="H42" s="38">
        <v>15.5</v>
      </c>
      <c r="I42" s="38">
        <f t="shared" si="1"/>
        <v>3290.2999999999997</v>
      </c>
      <c r="J42" s="38">
        <v>1.06</v>
      </c>
      <c r="K42" s="38"/>
    </row>
    <row r="43" spans="2:11">
      <c r="B43" s="38">
        <f t="shared" si="0"/>
        <v>39</v>
      </c>
      <c r="C43" s="38" t="s">
        <v>94</v>
      </c>
      <c r="D43" s="38" t="s">
        <v>95</v>
      </c>
      <c r="E43" s="38" t="s">
        <v>77</v>
      </c>
      <c r="F43" s="38">
        <v>0.36</v>
      </c>
      <c r="G43" s="38">
        <v>63</v>
      </c>
      <c r="H43" s="38">
        <v>13.6</v>
      </c>
      <c r="I43" s="38">
        <f t="shared" si="1"/>
        <v>3303.8999999999996</v>
      </c>
      <c r="J43" s="38">
        <v>1.06</v>
      </c>
      <c r="K43" s="38"/>
    </row>
    <row r="44" spans="2:11">
      <c r="B44" s="38">
        <f t="shared" si="0"/>
        <v>40</v>
      </c>
      <c r="C44" s="38" t="s">
        <v>94</v>
      </c>
      <c r="D44" s="38" t="s">
        <v>95</v>
      </c>
      <c r="E44" s="38"/>
      <c r="F44" s="38"/>
      <c r="G44" s="38">
        <v>63</v>
      </c>
      <c r="H44" s="38">
        <v>11.6</v>
      </c>
      <c r="I44" s="38">
        <f t="shared" si="1"/>
        <v>3315.4999999999995</v>
      </c>
      <c r="J44" s="38">
        <v>1.06</v>
      </c>
      <c r="K44" s="38"/>
    </row>
    <row r="45" spans="2:11">
      <c r="B45" s="38">
        <f t="shared" si="0"/>
        <v>41</v>
      </c>
      <c r="C45" s="38" t="s">
        <v>94</v>
      </c>
      <c r="D45" s="38" t="s">
        <v>96</v>
      </c>
      <c r="E45" s="38" t="s">
        <v>77</v>
      </c>
      <c r="F45" s="38">
        <v>0.36</v>
      </c>
      <c r="G45" s="38">
        <v>63</v>
      </c>
      <c r="H45" s="38">
        <v>46.4</v>
      </c>
      <c r="I45" s="38">
        <f t="shared" si="1"/>
        <v>3361.8999999999996</v>
      </c>
      <c r="J45" s="38">
        <v>1.06</v>
      </c>
      <c r="K45" s="38"/>
    </row>
    <row r="46" spans="2:11">
      <c r="B46" s="38">
        <f t="shared" si="0"/>
        <v>42</v>
      </c>
      <c r="C46" s="38" t="s">
        <v>96</v>
      </c>
      <c r="D46" s="38" t="s">
        <v>97</v>
      </c>
      <c r="E46" s="38" t="s">
        <v>77</v>
      </c>
      <c r="F46" s="38">
        <v>0.36</v>
      </c>
      <c r="G46" s="38">
        <v>63</v>
      </c>
      <c r="H46" s="38">
        <v>26.9</v>
      </c>
      <c r="I46" s="38">
        <f t="shared" si="1"/>
        <v>3388.7999999999997</v>
      </c>
      <c r="J46" s="38">
        <v>1.06</v>
      </c>
      <c r="K46" s="38"/>
    </row>
    <row r="47" spans="2:11">
      <c r="B47" s="38">
        <f t="shared" si="0"/>
        <v>43</v>
      </c>
      <c r="C47" s="38" t="s">
        <v>96</v>
      </c>
      <c r="D47" s="38" t="s">
        <v>97</v>
      </c>
      <c r="E47" s="38"/>
      <c r="F47" s="38"/>
      <c r="G47" s="38">
        <v>63</v>
      </c>
      <c r="H47" s="38">
        <v>21.4</v>
      </c>
      <c r="I47" s="38">
        <f t="shared" si="1"/>
        <v>3410.2</v>
      </c>
      <c r="J47" s="38">
        <v>1.06</v>
      </c>
      <c r="K47" s="38"/>
    </row>
    <row r="48" spans="2:11">
      <c r="B48" s="38">
        <f t="shared" si="0"/>
        <v>44</v>
      </c>
      <c r="C48" s="38" t="s">
        <v>96</v>
      </c>
      <c r="D48" s="38" t="s">
        <v>98</v>
      </c>
      <c r="E48" s="38" t="s">
        <v>77</v>
      </c>
      <c r="F48" s="38">
        <v>0.36</v>
      </c>
      <c r="G48" s="38">
        <v>63</v>
      </c>
      <c r="H48" s="38">
        <v>39.700000000000003</v>
      </c>
      <c r="I48" s="38">
        <f t="shared" si="1"/>
        <v>3449.8999999999996</v>
      </c>
      <c r="J48" s="38">
        <v>1.06</v>
      </c>
      <c r="K48" s="38"/>
    </row>
    <row r="49" spans="2:11">
      <c r="B49" s="38">
        <f t="shared" si="0"/>
        <v>45</v>
      </c>
      <c r="C49" s="38" t="s">
        <v>96</v>
      </c>
      <c r="D49" s="38" t="s">
        <v>98</v>
      </c>
      <c r="E49" s="38"/>
      <c r="F49" s="38"/>
      <c r="G49" s="38">
        <v>63</v>
      </c>
      <c r="H49" s="38">
        <v>58.2</v>
      </c>
      <c r="I49" s="38">
        <f t="shared" si="1"/>
        <v>3508.0999999999995</v>
      </c>
      <c r="J49" s="38">
        <v>1.06</v>
      </c>
      <c r="K49" s="38"/>
    </row>
    <row r="50" spans="2:11">
      <c r="B50" s="38">
        <f t="shared" si="0"/>
        <v>46</v>
      </c>
      <c r="C50" s="38" t="s">
        <v>93</v>
      </c>
      <c r="D50" s="38" t="s">
        <v>99</v>
      </c>
      <c r="E50" s="38" t="s">
        <v>77</v>
      </c>
      <c r="F50" s="38">
        <v>0.36</v>
      </c>
      <c r="G50" s="38">
        <v>63</v>
      </c>
      <c r="H50" s="38">
        <v>42.4</v>
      </c>
      <c r="I50" s="38">
        <f t="shared" si="1"/>
        <v>3550.4999999999995</v>
      </c>
      <c r="J50" s="38">
        <v>1.06</v>
      </c>
      <c r="K50" s="38"/>
    </row>
    <row r="51" spans="2:11">
      <c r="B51" s="38">
        <f t="shared" si="0"/>
        <v>47</v>
      </c>
      <c r="C51" s="38" t="s">
        <v>99</v>
      </c>
      <c r="D51" s="38" t="s">
        <v>100</v>
      </c>
      <c r="E51" s="38" t="s">
        <v>77</v>
      </c>
      <c r="F51" s="38">
        <v>0.36</v>
      </c>
      <c r="G51" s="38">
        <v>63</v>
      </c>
      <c r="H51" s="38">
        <v>53.7</v>
      </c>
      <c r="I51" s="38">
        <f t="shared" si="1"/>
        <v>3604.1999999999994</v>
      </c>
      <c r="J51" s="38">
        <v>1.06</v>
      </c>
      <c r="K51" s="38"/>
    </row>
    <row r="52" spans="2:11">
      <c r="B52" s="38">
        <f t="shared" si="0"/>
        <v>48</v>
      </c>
      <c r="C52" s="38" t="s">
        <v>100</v>
      </c>
      <c r="D52" s="38" t="s">
        <v>101</v>
      </c>
      <c r="E52" s="38"/>
      <c r="F52" s="38"/>
      <c r="G52" s="38">
        <v>63</v>
      </c>
      <c r="H52" s="38">
        <v>47.6</v>
      </c>
      <c r="I52" s="38">
        <f t="shared" si="1"/>
        <v>3651.7999999999993</v>
      </c>
      <c r="J52" s="38">
        <v>1.06</v>
      </c>
      <c r="K52" s="38"/>
    </row>
    <row r="53" spans="2:11">
      <c r="B53" s="38">
        <f t="shared" si="0"/>
        <v>49</v>
      </c>
      <c r="C53" s="38" t="s">
        <v>100</v>
      </c>
      <c r="D53" s="38" t="s">
        <v>102</v>
      </c>
      <c r="E53" s="38" t="s">
        <v>77</v>
      </c>
      <c r="F53" s="38">
        <v>0.36</v>
      </c>
      <c r="G53" s="38">
        <v>63</v>
      </c>
      <c r="H53" s="38">
        <v>118.5</v>
      </c>
      <c r="I53" s="38">
        <f t="shared" si="1"/>
        <v>3770.2999999999993</v>
      </c>
      <c r="J53" s="38">
        <v>1.06</v>
      </c>
      <c r="K53" s="38"/>
    </row>
    <row r="54" spans="2:11">
      <c r="B54" s="38">
        <f t="shared" si="0"/>
        <v>50</v>
      </c>
      <c r="C54" s="38" t="s">
        <v>102</v>
      </c>
      <c r="D54" s="38" t="s">
        <v>103</v>
      </c>
      <c r="E54" s="38"/>
      <c r="F54" s="38"/>
      <c r="G54" s="38">
        <v>63</v>
      </c>
      <c r="H54" s="38">
        <v>127.6</v>
      </c>
      <c r="I54" s="38">
        <f t="shared" si="1"/>
        <v>3897.8999999999992</v>
      </c>
      <c r="J54" s="38">
        <v>1.06</v>
      </c>
      <c r="K54" s="38"/>
    </row>
    <row r="55" spans="2:11">
      <c r="B55" s="38">
        <f t="shared" si="0"/>
        <v>51</v>
      </c>
      <c r="C55" s="38" t="s">
        <v>102</v>
      </c>
      <c r="D55" s="38" t="s">
        <v>104</v>
      </c>
      <c r="E55" s="38" t="s">
        <v>77</v>
      </c>
      <c r="F55" s="38">
        <v>0.36</v>
      </c>
      <c r="G55" s="38">
        <v>63</v>
      </c>
      <c r="H55" s="38">
        <v>286</v>
      </c>
      <c r="I55" s="38">
        <f t="shared" si="1"/>
        <v>4183.8999999999996</v>
      </c>
      <c r="J55" s="38">
        <v>1.06</v>
      </c>
      <c r="K55" s="38"/>
    </row>
    <row r="56" spans="2:11">
      <c r="B56" s="38">
        <f t="shared" si="0"/>
        <v>52</v>
      </c>
      <c r="C56" s="38" t="s">
        <v>104</v>
      </c>
      <c r="D56" s="38" t="s">
        <v>105</v>
      </c>
      <c r="E56" s="38"/>
      <c r="F56" s="38"/>
      <c r="G56" s="38">
        <v>63</v>
      </c>
      <c r="H56" s="38">
        <v>229.3</v>
      </c>
      <c r="I56" s="38">
        <f t="shared" si="1"/>
        <v>4413.2</v>
      </c>
      <c r="J56" s="38">
        <v>1.06</v>
      </c>
      <c r="K56" s="38"/>
    </row>
    <row r="57" spans="2:11">
      <c r="B57" s="38">
        <f t="shared" si="0"/>
        <v>53</v>
      </c>
      <c r="C57" s="38" t="s">
        <v>104</v>
      </c>
      <c r="D57" s="38" t="s">
        <v>106</v>
      </c>
      <c r="E57" s="38"/>
      <c r="F57" s="38"/>
      <c r="G57" s="38">
        <v>63</v>
      </c>
      <c r="H57" s="38">
        <v>178.3</v>
      </c>
      <c r="I57" s="38">
        <f t="shared" si="1"/>
        <v>4591.5</v>
      </c>
      <c r="J57" s="38">
        <v>1.06</v>
      </c>
      <c r="K57" s="38"/>
    </row>
    <row r="58" spans="2:11">
      <c r="B58" s="38">
        <f t="shared" si="0"/>
        <v>54</v>
      </c>
      <c r="C58" s="38" t="s">
        <v>106</v>
      </c>
      <c r="D58" s="38" t="s">
        <v>107</v>
      </c>
      <c r="E58" s="38"/>
      <c r="F58" s="38"/>
      <c r="G58" s="38">
        <v>63</v>
      </c>
      <c r="H58" s="38">
        <v>148.4</v>
      </c>
      <c r="I58" s="38">
        <f t="shared" si="1"/>
        <v>4739.8999999999996</v>
      </c>
      <c r="J58" s="38">
        <v>1.06</v>
      </c>
      <c r="K58" s="38"/>
    </row>
    <row r="59" spans="2:11">
      <c r="B59" s="38">
        <f t="shared" si="0"/>
        <v>55</v>
      </c>
      <c r="C59" s="38" t="s">
        <v>106</v>
      </c>
      <c r="D59" s="38" t="s">
        <v>107</v>
      </c>
      <c r="E59" s="38" t="s">
        <v>77</v>
      </c>
      <c r="F59" s="38">
        <v>0.36</v>
      </c>
      <c r="G59" s="38">
        <v>63</v>
      </c>
      <c r="H59" s="38">
        <v>142</v>
      </c>
      <c r="I59" s="38">
        <f t="shared" si="1"/>
        <v>4881.8999999999996</v>
      </c>
      <c r="J59" s="38">
        <v>1.06</v>
      </c>
      <c r="K59" s="38"/>
    </row>
    <row r="60" spans="2:11">
      <c r="B60" s="38">
        <f t="shared" si="0"/>
        <v>56</v>
      </c>
      <c r="C60" s="38" t="s">
        <v>108</v>
      </c>
      <c r="D60" s="38" t="s">
        <v>109</v>
      </c>
      <c r="E60" s="38" t="s">
        <v>71</v>
      </c>
      <c r="F60" s="38">
        <v>0.36</v>
      </c>
      <c r="G60" s="38">
        <v>63</v>
      </c>
      <c r="H60" s="38">
        <v>10.4</v>
      </c>
      <c r="I60" s="38">
        <f t="shared" si="1"/>
        <v>4892.2999999999993</v>
      </c>
      <c r="J60" s="38">
        <v>1.06</v>
      </c>
      <c r="K60" s="38"/>
    </row>
    <row r="61" spans="2:11">
      <c r="B61" s="38">
        <f t="shared" si="0"/>
        <v>57</v>
      </c>
      <c r="C61" s="38" t="s">
        <v>108</v>
      </c>
      <c r="D61" s="38" t="s">
        <v>99</v>
      </c>
      <c r="E61" s="38"/>
      <c r="F61" s="38"/>
      <c r="G61" s="38">
        <v>63</v>
      </c>
      <c r="H61" s="38">
        <v>75.7</v>
      </c>
      <c r="I61" s="38">
        <f t="shared" si="1"/>
        <v>4967.9999999999991</v>
      </c>
      <c r="J61" s="38">
        <v>1.06</v>
      </c>
      <c r="K61" s="38"/>
    </row>
    <row r="62" spans="2:11">
      <c r="B62" s="38">
        <f t="shared" si="0"/>
        <v>58</v>
      </c>
      <c r="C62" s="38" t="s">
        <v>108</v>
      </c>
      <c r="D62" s="38" t="s">
        <v>99</v>
      </c>
      <c r="E62" s="38" t="s">
        <v>77</v>
      </c>
      <c r="F62" s="38">
        <v>0.36</v>
      </c>
      <c r="G62" s="38">
        <v>63</v>
      </c>
      <c r="H62" s="38">
        <v>3.2</v>
      </c>
      <c r="I62" s="38">
        <f t="shared" si="1"/>
        <v>4971.1999999999989</v>
      </c>
      <c r="J62" s="38">
        <v>1.06</v>
      </c>
      <c r="K62" s="38"/>
    </row>
    <row r="63" spans="2:11">
      <c r="B63" s="38">
        <f t="shared" si="0"/>
        <v>59</v>
      </c>
      <c r="C63" s="38" t="s">
        <v>110</v>
      </c>
      <c r="D63" s="38" t="s">
        <v>108</v>
      </c>
      <c r="E63" s="38" t="s">
        <v>77</v>
      </c>
      <c r="F63" s="38">
        <v>0.36</v>
      </c>
      <c r="G63" s="38">
        <v>63</v>
      </c>
      <c r="H63" s="38">
        <v>35.299999999999997</v>
      </c>
      <c r="I63" s="38">
        <f t="shared" si="1"/>
        <v>5006.4999999999991</v>
      </c>
      <c r="J63" s="38">
        <v>1.06</v>
      </c>
      <c r="K63" s="38"/>
    </row>
    <row r="64" spans="2:11">
      <c r="B64" s="38">
        <f t="shared" si="0"/>
        <v>60</v>
      </c>
      <c r="C64" s="38" t="s">
        <v>111</v>
      </c>
      <c r="D64" s="38" t="s">
        <v>112</v>
      </c>
      <c r="E64" s="38"/>
      <c r="F64" s="38"/>
      <c r="G64" s="38">
        <v>63</v>
      </c>
      <c r="H64" s="38">
        <v>58.2</v>
      </c>
      <c r="I64" s="38">
        <f t="shared" si="1"/>
        <v>5064.6999999999989</v>
      </c>
      <c r="J64" s="38">
        <v>1.06</v>
      </c>
      <c r="K64" s="38"/>
    </row>
    <row r="65" spans="2:11">
      <c r="B65" s="38">
        <f t="shared" si="0"/>
        <v>61</v>
      </c>
      <c r="C65" s="38" t="s">
        <v>112</v>
      </c>
      <c r="D65" s="38" t="s">
        <v>113</v>
      </c>
      <c r="E65" s="38" t="s">
        <v>76</v>
      </c>
      <c r="F65" s="38">
        <v>0.36</v>
      </c>
      <c r="G65" s="38">
        <v>63</v>
      </c>
      <c r="H65" s="38">
        <v>4</v>
      </c>
      <c r="I65" s="38">
        <f t="shared" si="1"/>
        <v>5068.6999999999989</v>
      </c>
      <c r="J65" s="38">
        <v>1.06</v>
      </c>
      <c r="K65" s="38"/>
    </row>
    <row r="66" spans="2:11">
      <c r="B66" s="38">
        <f t="shared" si="0"/>
        <v>62</v>
      </c>
      <c r="C66" s="38" t="s">
        <v>112</v>
      </c>
      <c r="D66" s="38" t="s">
        <v>113</v>
      </c>
      <c r="E66" s="38"/>
      <c r="F66" s="38"/>
      <c r="G66" s="38">
        <v>63</v>
      </c>
      <c r="H66" s="38">
        <v>69</v>
      </c>
      <c r="I66" s="38">
        <f t="shared" si="1"/>
        <v>5137.6999999999989</v>
      </c>
      <c r="J66" s="38">
        <v>1.06</v>
      </c>
      <c r="K66" s="38"/>
    </row>
    <row r="67" spans="2:11">
      <c r="B67" s="38">
        <f t="shared" si="0"/>
        <v>63</v>
      </c>
      <c r="C67" s="38" t="s">
        <v>112</v>
      </c>
      <c r="D67" s="38" t="s">
        <v>114</v>
      </c>
      <c r="E67" s="38"/>
      <c r="F67" s="38"/>
      <c r="G67" s="38">
        <v>63</v>
      </c>
      <c r="H67" s="38">
        <v>75.7</v>
      </c>
      <c r="I67" s="38">
        <f t="shared" si="1"/>
        <v>5213.3999999999987</v>
      </c>
      <c r="J67" s="38">
        <v>1.06</v>
      </c>
      <c r="K67" s="38"/>
    </row>
    <row r="68" spans="2:11">
      <c r="B68" s="38">
        <f t="shared" si="0"/>
        <v>64</v>
      </c>
      <c r="C68" s="38" t="s">
        <v>114</v>
      </c>
      <c r="D68" s="38" t="s">
        <v>106</v>
      </c>
      <c r="E68" s="38"/>
      <c r="F68" s="38"/>
      <c r="G68" s="38">
        <v>63</v>
      </c>
      <c r="H68" s="38">
        <f>35+48.2</f>
        <v>83.2</v>
      </c>
      <c r="I68" s="38">
        <f t="shared" si="1"/>
        <v>5296.5999999999985</v>
      </c>
      <c r="J68" s="38">
        <v>1.06</v>
      </c>
      <c r="K68" s="38"/>
    </row>
    <row r="69" spans="2:11">
      <c r="B69" s="38">
        <f t="shared" si="0"/>
        <v>65</v>
      </c>
      <c r="C69" s="38" t="s">
        <v>115</v>
      </c>
      <c r="D69" s="38" t="s">
        <v>116</v>
      </c>
      <c r="E69" s="38"/>
      <c r="F69" s="38"/>
      <c r="G69" s="38">
        <v>63</v>
      </c>
      <c r="H69" s="38">
        <v>155.80000000000001</v>
      </c>
      <c r="I69" s="38">
        <f t="shared" si="1"/>
        <v>5452.3999999999987</v>
      </c>
      <c r="J69" s="38">
        <v>1.06</v>
      </c>
      <c r="K69" s="38"/>
    </row>
    <row r="70" spans="2:11">
      <c r="B70" s="38">
        <f t="shared" si="0"/>
        <v>66</v>
      </c>
      <c r="C70" s="38" t="s">
        <v>116</v>
      </c>
      <c r="D70" s="38">
        <v>87</v>
      </c>
      <c r="E70" s="38"/>
      <c r="F70" s="38"/>
      <c r="G70" s="38">
        <v>63</v>
      </c>
      <c r="H70" s="38">
        <v>50.1</v>
      </c>
      <c r="I70" s="38">
        <f t="shared" si="1"/>
        <v>5502.4999999999991</v>
      </c>
      <c r="J70" s="38">
        <v>1.06</v>
      </c>
      <c r="K70" s="38"/>
    </row>
    <row r="71" spans="2:11">
      <c r="B71" s="38">
        <f t="shared" ref="B71:B116" si="2">1+B70</f>
        <v>67</v>
      </c>
      <c r="C71" s="38" t="s">
        <v>117</v>
      </c>
      <c r="D71" s="38">
        <v>91</v>
      </c>
      <c r="E71" s="38"/>
      <c r="F71" s="38"/>
      <c r="G71" s="38">
        <v>63</v>
      </c>
      <c r="H71" s="38">
        <v>108.1</v>
      </c>
      <c r="I71" s="38">
        <f t="shared" ref="I71:I116" si="3">+I70+H71</f>
        <v>5610.5999999999995</v>
      </c>
      <c r="J71" s="38">
        <v>1.06</v>
      </c>
      <c r="K71" s="38"/>
    </row>
    <row r="72" spans="2:11">
      <c r="B72" s="38">
        <f t="shared" si="2"/>
        <v>68</v>
      </c>
      <c r="C72" s="38" t="s">
        <v>117</v>
      </c>
      <c r="D72" s="38">
        <v>91</v>
      </c>
      <c r="E72" s="38" t="s">
        <v>76</v>
      </c>
      <c r="F72" s="38">
        <v>0.36</v>
      </c>
      <c r="G72" s="38">
        <v>63</v>
      </c>
      <c r="H72" s="38">
        <v>4.5</v>
      </c>
      <c r="I72" s="38">
        <f t="shared" si="3"/>
        <v>5615.0999999999995</v>
      </c>
      <c r="J72" s="38">
        <v>1.06</v>
      </c>
      <c r="K72" s="38"/>
    </row>
    <row r="73" spans="2:11">
      <c r="B73" s="38">
        <f t="shared" si="2"/>
        <v>69</v>
      </c>
      <c r="C73" s="38" t="s">
        <v>50</v>
      </c>
      <c r="D73" s="38" t="s">
        <v>118</v>
      </c>
      <c r="E73" s="38" t="s">
        <v>76</v>
      </c>
      <c r="F73" s="38">
        <v>0.36</v>
      </c>
      <c r="G73" s="38">
        <v>63</v>
      </c>
      <c r="H73" s="38">
        <v>4</v>
      </c>
      <c r="I73" s="38">
        <f t="shared" si="3"/>
        <v>5619.0999999999995</v>
      </c>
      <c r="J73" s="38">
        <v>1.06</v>
      </c>
      <c r="K73" s="38"/>
    </row>
    <row r="74" spans="2:11">
      <c r="B74" s="38">
        <f t="shared" si="2"/>
        <v>70</v>
      </c>
      <c r="C74" s="38" t="s">
        <v>50</v>
      </c>
      <c r="D74" s="38" t="s">
        <v>118</v>
      </c>
      <c r="E74" s="38" t="s">
        <v>71</v>
      </c>
      <c r="F74" s="38">
        <v>0.36</v>
      </c>
      <c r="G74" s="38">
        <v>63</v>
      </c>
      <c r="H74" s="38">
        <v>51</v>
      </c>
      <c r="I74" s="38">
        <f t="shared" si="3"/>
        <v>5670.0999999999995</v>
      </c>
      <c r="J74" s="38">
        <v>1.06</v>
      </c>
      <c r="K74" s="38"/>
    </row>
    <row r="75" spans="2:11">
      <c r="B75" s="38">
        <f t="shared" si="2"/>
        <v>71</v>
      </c>
      <c r="C75" s="38" t="s">
        <v>119</v>
      </c>
      <c r="D75" s="38" t="s">
        <v>120</v>
      </c>
      <c r="E75" s="38"/>
      <c r="F75" s="38"/>
      <c r="G75" s="38">
        <v>63</v>
      </c>
      <c r="H75" s="38">
        <v>52.4</v>
      </c>
      <c r="I75" s="38">
        <f t="shared" si="3"/>
        <v>5722.4999999999991</v>
      </c>
      <c r="J75" s="38">
        <v>1.06</v>
      </c>
      <c r="K75" s="38"/>
    </row>
    <row r="76" spans="2:11">
      <c r="B76" s="38">
        <f t="shared" si="2"/>
        <v>72</v>
      </c>
      <c r="C76" s="38" t="s">
        <v>119</v>
      </c>
      <c r="D76" s="38" t="s">
        <v>120</v>
      </c>
      <c r="E76" s="38" t="s">
        <v>71</v>
      </c>
      <c r="F76" s="38">
        <v>0.36</v>
      </c>
      <c r="G76" s="38">
        <v>63</v>
      </c>
      <c r="H76" s="38">
        <v>2.8</v>
      </c>
      <c r="I76" s="38">
        <f t="shared" si="3"/>
        <v>5725.2999999999993</v>
      </c>
      <c r="J76" s="38">
        <v>1.06</v>
      </c>
      <c r="K76" s="38"/>
    </row>
    <row r="77" spans="2:11">
      <c r="B77" s="38">
        <f t="shared" si="2"/>
        <v>73</v>
      </c>
      <c r="C77" s="38" t="s">
        <v>120</v>
      </c>
      <c r="D77" s="38" t="s">
        <v>49</v>
      </c>
      <c r="E77" s="38" t="s">
        <v>71</v>
      </c>
      <c r="F77" s="38">
        <v>0.36</v>
      </c>
      <c r="G77" s="38">
        <v>63</v>
      </c>
      <c r="H77" s="38">
        <v>30.3</v>
      </c>
      <c r="I77" s="38">
        <f t="shared" si="3"/>
        <v>5755.5999999999995</v>
      </c>
      <c r="J77" s="38">
        <v>1.06</v>
      </c>
      <c r="K77" s="38"/>
    </row>
    <row r="78" spans="2:11">
      <c r="B78" s="38">
        <f t="shared" si="2"/>
        <v>74</v>
      </c>
      <c r="C78" s="38" t="s">
        <v>121</v>
      </c>
      <c r="D78" s="38" t="s">
        <v>120</v>
      </c>
      <c r="E78" s="38" t="s">
        <v>71</v>
      </c>
      <c r="F78" s="38">
        <v>0.36</v>
      </c>
      <c r="G78" s="38">
        <v>63</v>
      </c>
      <c r="H78" s="38">
        <v>32.6</v>
      </c>
      <c r="I78" s="38">
        <f t="shared" si="3"/>
        <v>5788.2</v>
      </c>
      <c r="J78" s="38">
        <v>1.06</v>
      </c>
      <c r="K78" s="38"/>
    </row>
    <row r="79" spans="2:11">
      <c r="B79" s="38">
        <f t="shared" si="2"/>
        <v>75</v>
      </c>
      <c r="C79" s="38" t="s">
        <v>121</v>
      </c>
      <c r="D79" s="38" t="s">
        <v>122</v>
      </c>
      <c r="E79" s="38" t="s">
        <v>71</v>
      </c>
      <c r="F79" s="38">
        <v>0.36</v>
      </c>
      <c r="G79" s="38">
        <v>63</v>
      </c>
      <c r="H79" s="38">
        <v>57.3</v>
      </c>
      <c r="I79" s="38">
        <f t="shared" si="3"/>
        <v>5845.5</v>
      </c>
      <c r="J79" s="38">
        <v>1.06</v>
      </c>
      <c r="K79" s="38"/>
    </row>
    <row r="80" spans="2:11">
      <c r="B80" s="38">
        <f t="shared" si="2"/>
        <v>76</v>
      </c>
      <c r="C80" s="38" t="s">
        <v>121</v>
      </c>
      <c r="D80" s="38" t="s">
        <v>122</v>
      </c>
      <c r="E80" s="38"/>
      <c r="F80" s="38"/>
      <c r="G80" s="38">
        <v>63</v>
      </c>
      <c r="H80" s="38">
        <v>2.2000000000000002</v>
      </c>
      <c r="I80" s="38">
        <f t="shared" si="3"/>
        <v>5847.7</v>
      </c>
      <c r="J80" s="38">
        <v>1.06</v>
      </c>
      <c r="K80" s="38"/>
    </row>
    <row r="81" spans="2:11">
      <c r="B81" s="38">
        <f t="shared" si="2"/>
        <v>77</v>
      </c>
      <c r="C81" s="38" t="s">
        <v>121</v>
      </c>
      <c r="D81" s="38" t="s">
        <v>122</v>
      </c>
      <c r="E81" s="38" t="s">
        <v>77</v>
      </c>
      <c r="F81" s="38">
        <v>0.36</v>
      </c>
      <c r="G81" s="38">
        <v>63</v>
      </c>
      <c r="H81" s="38">
        <v>46.9</v>
      </c>
      <c r="I81" s="38">
        <f t="shared" si="3"/>
        <v>5894.5999999999995</v>
      </c>
      <c r="J81" s="38">
        <v>1.06</v>
      </c>
      <c r="K81" s="38"/>
    </row>
    <row r="82" spans="2:11">
      <c r="B82" s="38">
        <f t="shared" si="2"/>
        <v>78</v>
      </c>
      <c r="C82" s="38" t="s">
        <v>121</v>
      </c>
      <c r="D82" s="38" t="s">
        <v>122</v>
      </c>
      <c r="E82" s="38"/>
      <c r="F82" s="38"/>
      <c r="G82" s="38">
        <v>63</v>
      </c>
      <c r="H82" s="38">
        <v>138.5</v>
      </c>
      <c r="I82" s="38">
        <f t="shared" si="3"/>
        <v>6033.0999999999995</v>
      </c>
      <c r="J82" s="38">
        <v>1.06</v>
      </c>
      <c r="K82" s="38"/>
    </row>
    <row r="83" spans="2:11">
      <c r="B83" s="38">
        <f t="shared" si="2"/>
        <v>79</v>
      </c>
      <c r="C83" s="38" t="s">
        <v>122</v>
      </c>
      <c r="D83" s="38" t="s">
        <v>115</v>
      </c>
      <c r="E83" s="38" t="s">
        <v>77</v>
      </c>
      <c r="F83" s="38">
        <v>0.36</v>
      </c>
      <c r="G83" s="38">
        <v>63</v>
      </c>
      <c r="H83" s="38">
        <v>234.5</v>
      </c>
      <c r="I83" s="38">
        <f t="shared" si="3"/>
        <v>6267.5999999999995</v>
      </c>
      <c r="J83" s="38">
        <v>1.06</v>
      </c>
      <c r="K83" s="38"/>
    </row>
    <row r="84" spans="2:11">
      <c r="B84" s="38">
        <f t="shared" si="2"/>
        <v>80</v>
      </c>
      <c r="C84" s="38" t="s">
        <v>123</v>
      </c>
      <c r="D84" s="38" t="s">
        <v>124</v>
      </c>
      <c r="E84" s="38" t="s">
        <v>76</v>
      </c>
      <c r="F84" s="38">
        <v>0.36</v>
      </c>
      <c r="G84" s="38">
        <v>63</v>
      </c>
      <c r="H84" s="38">
        <v>4.8</v>
      </c>
      <c r="I84" s="38">
        <f t="shared" si="3"/>
        <v>6272.4</v>
      </c>
      <c r="J84" s="38">
        <v>1.06</v>
      </c>
      <c r="K84" s="38"/>
    </row>
    <row r="85" spans="2:11">
      <c r="B85" s="38">
        <f t="shared" si="2"/>
        <v>81</v>
      </c>
      <c r="C85" s="38" t="s">
        <v>123</v>
      </c>
      <c r="D85" s="38" t="s">
        <v>124</v>
      </c>
      <c r="E85" s="38" t="s">
        <v>77</v>
      </c>
      <c r="F85" s="38">
        <v>0.36</v>
      </c>
      <c r="G85" s="38">
        <v>63</v>
      </c>
      <c r="H85" s="38">
        <v>9</v>
      </c>
      <c r="I85" s="38">
        <f t="shared" si="3"/>
        <v>6281.4</v>
      </c>
      <c r="J85" s="38">
        <v>1.06</v>
      </c>
      <c r="K85" s="38"/>
    </row>
    <row r="86" spans="2:11">
      <c r="B86" s="38">
        <f t="shared" si="2"/>
        <v>82</v>
      </c>
      <c r="C86" s="38" t="s">
        <v>124</v>
      </c>
      <c r="D86" s="38" t="s">
        <v>125</v>
      </c>
      <c r="E86" s="38" t="s">
        <v>77</v>
      </c>
      <c r="F86" s="38">
        <v>0.36</v>
      </c>
      <c r="G86" s="38">
        <v>63</v>
      </c>
      <c r="H86" s="38">
        <v>107</v>
      </c>
      <c r="I86" s="38">
        <f t="shared" si="3"/>
        <v>6388.4</v>
      </c>
      <c r="J86" s="38">
        <v>1.06</v>
      </c>
      <c r="K86" s="38"/>
    </row>
    <row r="87" spans="2:11">
      <c r="B87" s="38">
        <f t="shared" si="2"/>
        <v>83</v>
      </c>
      <c r="C87" s="38" t="s">
        <v>125</v>
      </c>
      <c r="D87" s="38" t="s">
        <v>126</v>
      </c>
      <c r="E87" s="38" t="s">
        <v>77</v>
      </c>
      <c r="F87" s="38">
        <v>0.36</v>
      </c>
      <c r="G87" s="38">
        <v>63</v>
      </c>
      <c r="H87" s="38">
        <v>16.600000000000001</v>
      </c>
      <c r="I87" s="38">
        <f t="shared" si="3"/>
        <v>6405</v>
      </c>
      <c r="J87" s="38">
        <v>1.06</v>
      </c>
      <c r="K87" s="38"/>
    </row>
    <row r="88" spans="2:11">
      <c r="B88" s="38">
        <f t="shared" si="2"/>
        <v>84</v>
      </c>
      <c r="C88" s="38" t="s">
        <v>127</v>
      </c>
      <c r="D88" s="38" t="s">
        <v>125</v>
      </c>
      <c r="E88" s="38" t="s">
        <v>77</v>
      </c>
      <c r="F88" s="38">
        <v>0.36</v>
      </c>
      <c r="G88" s="38">
        <v>63</v>
      </c>
      <c r="H88" s="38">
        <v>8.4</v>
      </c>
      <c r="I88" s="38">
        <f t="shared" si="3"/>
        <v>6413.4</v>
      </c>
      <c r="J88" s="38">
        <v>1.06</v>
      </c>
      <c r="K88" s="38"/>
    </row>
    <row r="89" spans="2:11">
      <c r="B89" s="38">
        <f t="shared" si="2"/>
        <v>85</v>
      </c>
      <c r="C89" s="38" t="s">
        <v>124</v>
      </c>
      <c r="D89" s="38" t="s">
        <v>109</v>
      </c>
      <c r="E89" s="38" t="s">
        <v>77</v>
      </c>
      <c r="F89" s="38">
        <v>0.36</v>
      </c>
      <c r="G89" s="38">
        <v>63</v>
      </c>
      <c r="H89" s="38">
        <v>44.6</v>
      </c>
      <c r="I89" s="38">
        <f t="shared" si="3"/>
        <v>6458</v>
      </c>
      <c r="J89" s="38">
        <v>1.06</v>
      </c>
      <c r="K89" s="38"/>
    </row>
    <row r="90" spans="2:11">
      <c r="B90" s="38">
        <f t="shared" si="2"/>
        <v>86</v>
      </c>
      <c r="C90" s="38" t="s">
        <v>128</v>
      </c>
      <c r="D90" s="38" t="s">
        <v>129</v>
      </c>
      <c r="E90" s="38" t="s">
        <v>77</v>
      </c>
      <c r="F90" s="38">
        <v>0.36</v>
      </c>
      <c r="G90" s="38">
        <v>63</v>
      </c>
      <c r="H90" s="38">
        <v>82.5</v>
      </c>
      <c r="I90" s="38">
        <f t="shared" si="3"/>
        <v>6540.5</v>
      </c>
      <c r="J90" s="38">
        <v>1.06</v>
      </c>
      <c r="K90" s="38"/>
    </row>
    <row r="91" spans="2:11">
      <c r="B91" s="38">
        <f t="shared" si="2"/>
        <v>87</v>
      </c>
      <c r="C91" s="38" t="s">
        <v>128</v>
      </c>
      <c r="D91" s="38" t="s">
        <v>129</v>
      </c>
      <c r="E91" s="38"/>
      <c r="F91" s="38"/>
      <c r="G91" s="38">
        <v>63</v>
      </c>
      <c r="H91" s="38">
        <v>24.3</v>
      </c>
      <c r="I91" s="38">
        <f t="shared" si="3"/>
        <v>6564.8</v>
      </c>
      <c r="J91" s="38">
        <v>1.06</v>
      </c>
      <c r="K91" s="38"/>
    </row>
    <row r="92" spans="2:11">
      <c r="B92" s="38">
        <f t="shared" si="2"/>
        <v>88</v>
      </c>
      <c r="C92" s="38" t="s">
        <v>128</v>
      </c>
      <c r="D92" s="38" t="s">
        <v>129</v>
      </c>
      <c r="E92" s="38" t="s">
        <v>77</v>
      </c>
      <c r="F92" s="38">
        <v>0.36</v>
      </c>
      <c r="G92" s="38">
        <v>63</v>
      </c>
      <c r="H92" s="38">
        <v>31</v>
      </c>
      <c r="I92" s="38">
        <f t="shared" si="3"/>
        <v>6595.8</v>
      </c>
      <c r="J92" s="38">
        <v>1.06</v>
      </c>
      <c r="K92" s="38"/>
    </row>
    <row r="93" spans="2:11">
      <c r="B93" s="38">
        <f t="shared" si="2"/>
        <v>89</v>
      </c>
      <c r="C93" s="38" t="s">
        <v>117</v>
      </c>
      <c r="D93" s="38" t="s">
        <v>130</v>
      </c>
      <c r="E93" s="38" t="s">
        <v>77</v>
      </c>
      <c r="F93" s="38">
        <v>0.36</v>
      </c>
      <c r="G93" s="38">
        <v>63</v>
      </c>
      <c r="H93" s="38">
        <v>49.5</v>
      </c>
      <c r="I93" s="38">
        <f t="shared" si="3"/>
        <v>6645.3</v>
      </c>
      <c r="J93" s="38">
        <v>1.06</v>
      </c>
      <c r="K93" s="38"/>
    </row>
    <row r="94" spans="2:11">
      <c r="B94" s="38">
        <f t="shared" si="2"/>
        <v>90</v>
      </c>
      <c r="C94" s="38" t="s">
        <v>116</v>
      </c>
      <c r="D94" s="38" t="s">
        <v>131</v>
      </c>
      <c r="E94" s="38" t="s">
        <v>76</v>
      </c>
      <c r="F94" s="38">
        <v>0.36</v>
      </c>
      <c r="G94" s="38">
        <v>63</v>
      </c>
      <c r="H94" s="38">
        <v>4</v>
      </c>
      <c r="I94" s="38">
        <f t="shared" si="3"/>
        <v>6649.3</v>
      </c>
      <c r="J94" s="38">
        <v>1.06</v>
      </c>
      <c r="K94" s="38"/>
    </row>
    <row r="95" spans="2:11">
      <c r="B95" s="38">
        <f t="shared" si="2"/>
        <v>91</v>
      </c>
      <c r="C95" s="38" t="s">
        <v>116</v>
      </c>
      <c r="D95" s="38" t="s">
        <v>131</v>
      </c>
      <c r="E95" s="38"/>
      <c r="F95" s="38"/>
      <c r="G95" s="38">
        <v>63</v>
      </c>
      <c r="H95" s="38">
        <v>151.69999999999999</v>
      </c>
      <c r="I95" s="38">
        <f t="shared" si="3"/>
        <v>6801</v>
      </c>
      <c r="J95" s="38">
        <v>1.06</v>
      </c>
      <c r="K95" s="38"/>
    </row>
    <row r="96" spans="2:11">
      <c r="B96" s="38">
        <f t="shared" si="2"/>
        <v>92</v>
      </c>
      <c r="C96" s="38" t="s">
        <v>131</v>
      </c>
      <c r="D96" s="38" t="s">
        <v>132</v>
      </c>
      <c r="E96" s="38"/>
      <c r="F96" s="38"/>
      <c r="G96" s="38">
        <v>63</v>
      </c>
      <c r="H96" s="38">
        <v>39.9</v>
      </c>
      <c r="I96" s="38">
        <f t="shared" si="3"/>
        <v>6840.9</v>
      </c>
      <c r="J96" s="38">
        <v>1.06</v>
      </c>
      <c r="K96" s="38"/>
    </row>
    <row r="97" spans="2:11">
      <c r="B97" s="38">
        <f t="shared" si="2"/>
        <v>93</v>
      </c>
      <c r="C97" s="38" t="s">
        <v>132</v>
      </c>
      <c r="D97" s="38" t="s">
        <v>133</v>
      </c>
      <c r="E97" s="38"/>
      <c r="F97" s="38"/>
      <c r="G97" s="38">
        <v>63</v>
      </c>
      <c r="H97" s="38">
        <v>10</v>
      </c>
      <c r="I97" s="38">
        <f t="shared" si="3"/>
        <v>6850.9</v>
      </c>
      <c r="J97" s="38">
        <v>1.06</v>
      </c>
      <c r="K97" s="38"/>
    </row>
    <row r="98" spans="2:11">
      <c r="B98" s="38">
        <f t="shared" si="2"/>
        <v>94</v>
      </c>
      <c r="C98" s="38" t="s">
        <v>132</v>
      </c>
      <c r="D98" s="38" t="s">
        <v>134</v>
      </c>
      <c r="E98" s="38"/>
      <c r="F98" s="38"/>
      <c r="G98" s="38">
        <v>63</v>
      </c>
      <c r="H98" s="38">
        <v>173</v>
      </c>
      <c r="I98" s="38">
        <f t="shared" si="3"/>
        <v>7023.9</v>
      </c>
      <c r="J98" s="38">
        <v>1.06</v>
      </c>
      <c r="K98" s="38"/>
    </row>
    <row r="99" spans="2:11">
      <c r="B99" s="38">
        <f t="shared" si="2"/>
        <v>95</v>
      </c>
      <c r="C99" s="38" t="s">
        <v>134</v>
      </c>
      <c r="D99" s="38" t="s">
        <v>131</v>
      </c>
      <c r="E99" s="38"/>
      <c r="F99" s="38"/>
      <c r="G99" s="38">
        <v>63</v>
      </c>
      <c r="H99" s="38">
        <v>75.3</v>
      </c>
      <c r="I99" s="38">
        <f t="shared" si="3"/>
        <v>7099.2</v>
      </c>
      <c r="J99" s="38">
        <v>1.06</v>
      </c>
      <c r="K99" s="38"/>
    </row>
    <row r="100" spans="2:11">
      <c r="B100" s="38">
        <f t="shared" si="2"/>
        <v>96</v>
      </c>
      <c r="C100" s="38" t="s">
        <v>134</v>
      </c>
      <c r="D100" s="38" t="s">
        <v>135</v>
      </c>
      <c r="E100" s="38"/>
      <c r="F100" s="38"/>
      <c r="G100" s="38">
        <v>63</v>
      </c>
      <c r="H100" s="38">
        <v>60.6</v>
      </c>
      <c r="I100" s="38">
        <f t="shared" si="3"/>
        <v>7159.8</v>
      </c>
      <c r="J100" s="38">
        <v>1.06</v>
      </c>
      <c r="K100" s="38"/>
    </row>
    <row r="101" spans="2:11">
      <c r="B101" s="38">
        <f t="shared" si="2"/>
        <v>97</v>
      </c>
      <c r="C101" s="38" t="s">
        <v>134</v>
      </c>
      <c r="D101" s="38" t="s">
        <v>135</v>
      </c>
      <c r="E101" s="38" t="s">
        <v>76</v>
      </c>
      <c r="F101" s="38">
        <v>0.36</v>
      </c>
      <c r="G101" s="38">
        <v>63</v>
      </c>
      <c r="H101" s="38">
        <v>4</v>
      </c>
      <c r="I101" s="38">
        <f t="shared" si="3"/>
        <v>7163.8</v>
      </c>
      <c r="J101" s="38">
        <v>1.06</v>
      </c>
      <c r="K101" s="38"/>
    </row>
    <row r="102" spans="2:11">
      <c r="B102" s="38">
        <f t="shared" si="2"/>
        <v>98</v>
      </c>
      <c r="C102" s="38" t="s">
        <v>107</v>
      </c>
      <c r="D102" s="38" t="s">
        <v>108</v>
      </c>
      <c r="E102" s="38" t="s">
        <v>77</v>
      </c>
      <c r="F102" s="38">
        <v>0.36</v>
      </c>
      <c r="G102" s="38">
        <v>75</v>
      </c>
      <c r="H102" s="38">
        <v>38.6</v>
      </c>
      <c r="I102" s="38">
        <f t="shared" si="3"/>
        <v>7202.4000000000005</v>
      </c>
      <c r="J102" s="38">
        <v>1.07</v>
      </c>
      <c r="K102" s="38"/>
    </row>
    <row r="103" spans="2:11">
      <c r="B103" s="38">
        <f t="shared" si="2"/>
        <v>99</v>
      </c>
      <c r="C103" s="38" t="s">
        <v>107</v>
      </c>
      <c r="D103" s="38" t="s">
        <v>108</v>
      </c>
      <c r="E103" s="38" t="s">
        <v>77</v>
      </c>
      <c r="F103" s="38">
        <v>0.36</v>
      </c>
      <c r="G103" s="38">
        <v>75</v>
      </c>
      <c r="H103" s="38">
        <v>41.1</v>
      </c>
      <c r="I103" s="38">
        <f t="shared" si="3"/>
        <v>7243.5000000000009</v>
      </c>
      <c r="J103" s="38">
        <v>1.07</v>
      </c>
      <c r="K103" s="38"/>
    </row>
    <row r="104" spans="2:11">
      <c r="B104" s="38">
        <f t="shared" si="2"/>
        <v>100</v>
      </c>
      <c r="C104" s="38" t="s">
        <v>108</v>
      </c>
      <c r="D104" s="38" t="s">
        <v>99</v>
      </c>
      <c r="E104" s="38" t="s">
        <v>71</v>
      </c>
      <c r="F104" s="38">
        <v>0.36</v>
      </c>
      <c r="G104" s="38">
        <v>75</v>
      </c>
      <c r="H104" s="38">
        <v>4</v>
      </c>
      <c r="I104" s="38">
        <f t="shared" si="3"/>
        <v>7247.5000000000009</v>
      </c>
      <c r="J104" s="38">
        <v>1.07</v>
      </c>
      <c r="K104" s="38"/>
    </row>
    <row r="105" spans="2:11">
      <c r="B105" s="38">
        <f t="shared" si="2"/>
        <v>101</v>
      </c>
      <c r="C105" s="38" t="s">
        <v>108</v>
      </c>
      <c r="D105" s="38" t="s">
        <v>99</v>
      </c>
      <c r="E105" s="38"/>
      <c r="F105" s="38"/>
      <c r="G105" s="38">
        <v>75</v>
      </c>
      <c r="H105" s="38">
        <v>34.700000000000003</v>
      </c>
      <c r="I105" s="38">
        <f t="shared" si="3"/>
        <v>7282.2000000000007</v>
      </c>
      <c r="J105" s="38">
        <v>1.07</v>
      </c>
      <c r="K105" s="38"/>
    </row>
    <row r="106" spans="2:11">
      <c r="B106" s="38">
        <f t="shared" si="2"/>
        <v>102</v>
      </c>
      <c r="C106" s="38" t="s">
        <v>107</v>
      </c>
      <c r="D106" s="38" t="s">
        <v>110</v>
      </c>
      <c r="E106" s="38" t="s">
        <v>77</v>
      </c>
      <c r="F106" s="38">
        <v>0.36</v>
      </c>
      <c r="G106" s="38">
        <v>75</v>
      </c>
      <c r="H106" s="38">
        <v>56.1</v>
      </c>
      <c r="I106" s="38">
        <f t="shared" si="3"/>
        <v>7338.3000000000011</v>
      </c>
      <c r="J106" s="38">
        <v>1.07</v>
      </c>
      <c r="K106" s="38"/>
    </row>
    <row r="107" spans="2:11">
      <c r="B107" s="38">
        <f t="shared" si="2"/>
        <v>103</v>
      </c>
      <c r="C107" s="38" t="s">
        <v>107</v>
      </c>
      <c r="D107" s="38" t="s">
        <v>110</v>
      </c>
      <c r="E107" s="38"/>
      <c r="F107" s="38"/>
      <c r="G107" s="38">
        <v>75</v>
      </c>
      <c r="H107" s="38">
        <v>91.3</v>
      </c>
      <c r="I107" s="38">
        <f t="shared" si="3"/>
        <v>7429.6000000000013</v>
      </c>
      <c r="J107" s="38">
        <v>1.07</v>
      </c>
      <c r="K107" s="38"/>
    </row>
    <row r="108" spans="2:11">
      <c r="B108" s="38">
        <f t="shared" si="2"/>
        <v>104</v>
      </c>
      <c r="C108" s="38" t="s">
        <v>136</v>
      </c>
      <c r="D108" s="38" t="s">
        <v>115</v>
      </c>
      <c r="E108" s="38"/>
      <c r="F108" s="38"/>
      <c r="G108" s="38">
        <v>75</v>
      </c>
      <c r="H108" s="38">
        <v>164.3</v>
      </c>
      <c r="I108" s="38">
        <f t="shared" si="3"/>
        <v>7593.9000000000015</v>
      </c>
      <c r="J108" s="38">
        <v>1.07</v>
      </c>
      <c r="K108" s="38"/>
    </row>
    <row r="109" spans="2:11">
      <c r="B109" s="38">
        <f t="shared" si="2"/>
        <v>105</v>
      </c>
      <c r="C109" s="38" t="s">
        <v>110</v>
      </c>
      <c r="D109" s="38" t="s">
        <v>111</v>
      </c>
      <c r="E109" s="38" t="s">
        <v>77</v>
      </c>
      <c r="F109" s="38">
        <v>0.36</v>
      </c>
      <c r="G109" s="38">
        <v>90</v>
      </c>
      <c r="H109" s="38">
        <v>79</v>
      </c>
      <c r="I109" s="38">
        <f t="shared" si="3"/>
        <v>7672.9000000000015</v>
      </c>
      <c r="J109" s="38">
        <v>1.0900000000000001</v>
      </c>
      <c r="K109" s="38"/>
    </row>
    <row r="110" spans="2:11">
      <c r="B110" s="38">
        <f t="shared" si="2"/>
        <v>106</v>
      </c>
      <c r="C110" s="38" t="s">
        <v>110</v>
      </c>
      <c r="D110" s="38" t="s">
        <v>111</v>
      </c>
      <c r="E110" s="38" t="s">
        <v>76</v>
      </c>
      <c r="F110" s="38">
        <v>0.36</v>
      </c>
      <c r="G110" s="38">
        <v>90</v>
      </c>
      <c r="H110" s="38">
        <v>3.1</v>
      </c>
      <c r="I110" s="38">
        <f t="shared" si="3"/>
        <v>7676.0000000000018</v>
      </c>
      <c r="J110" s="38">
        <v>1.0900000000000001</v>
      </c>
      <c r="K110" s="38"/>
    </row>
    <row r="111" spans="2:11">
      <c r="B111" s="38">
        <f t="shared" si="2"/>
        <v>107</v>
      </c>
      <c r="C111" s="38" t="s">
        <v>111</v>
      </c>
      <c r="D111" s="38" t="s">
        <v>29</v>
      </c>
      <c r="E111" s="38"/>
      <c r="F111" s="38"/>
      <c r="G111" s="38">
        <v>90</v>
      </c>
      <c r="H111" s="38">
        <v>34.6</v>
      </c>
      <c r="I111" s="38">
        <f t="shared" si="3"/>
        <v>7710.6000000000022</v>
      </c>
      <c r="J111" s="38">
        <v>1.0900000000000001</v>
      </c>
      <c r="K111" s="38"/>
    </row>
    <row r="112" spans="2:11">
      <c r="B112" s="38">
        <f t="shared" si="2"/>
        <v>108</v>
      </c>
      <c r="C112" s="38" t="s">
        <v>111</v>
      </c>
      <c r="D112" s="38" t="s">
        <v>29</v>
      </c>
      <c r="E112" s="38" t="s">
        <v>77</v>
      </c>
      <c r="F112" s="38">
        <v>0.36</v>
      </c>
      <c r="G112" s="38">
        <v>90</v>
      </c>
      <c r="H112" s="38">
        <v>4.0999999999999996</v>
      </c>
      <c r="I112" s="38">
        <f t="shared" si="3"/>
        <v>7714.7000000000025</v>
      </c>
      <c r="J112" s="38">
        <v>1.0900000000000001</v>
      </c>
      <c r="K112" s="38"/>
    </row>
    <row r="113" spans="2:20">
      <c r="B113" s="38">
        <f t="shared" si="2"/>
        <v>109</v>
      </c>
      <c r="C113" s="38" t="s">
        <v>137</v>
      </c>
      <c r="D113" s="38" t="s">
        <v>123</v>
      </c>
      <c r="E113" s="38"/>
      <c r="F113" s="38"/>
      <c r="G113" s="38">
        <v>90</v>
      </c>
      <c r="H113" s="38">
        <v>60.3</v>
      </c>
      <c r="I113" s="38">
        <f t="shared" si="3"/>
        <v>7775.0000000000027</v>
      </c>
      <c r="J113" s="38">
        <v>1.0900000000000001</v>
      </c>
      <c r="K113" s="38"/>
    </row>
    <row r="114" spans="2:20">
      <c r="B114" s="38">
        <f t="shared" si="2"/>
        <v>110</v>
      </c>
      <c r="C114" s="38" t="s">
        <v>123</v>
      </c>
      <c r="D114" s="38" t="s">
        <v>136</v>
      </c>
      <c r="E114" s="38"/>
      <c r="F114" s="38"/>
      <c r="G114" s="38">
        <v>90</v>
      </c>
      <c r="H114" s="38">
        <v>60</v>
      </c>
      <c r="I114" s="38">
        <f t="shared" si="3"/>
        <v>7835.0000000000027</v>
      </c>
      <c r="J114" s="38">
        <v>1.0900000000000001</v>
      </c>
      <c r="K114" s="38"/>
      <c r="O114" s="33">
        <v>6488</v>
      </c>
    </row>
    <row r="115" spans="2:20">
      <c r="B115" s="38">
        <f t="shared" si="2"/>
        <v>111</v>
      </c>
      <c r="C115" s="38" t="s">
        <v>137</v>
      </c>
      <c r="D115" s="38" t="s">
        <v>128</v>
      </c>
      <c r="E115" s="38" t="s">
        <v>77</v>
      </c>
      <c r="F115" s="38">
        <v>0.36</v>
      </c>
      <c r="G115" s="38">
        <v>110</v>
      </c>
      <c r="H115" s="38">
        <v>242.8</v>
      </c>
      <c r="I115" s="38">
        <f t="shared" si="3"/>
        <v>8077.8000000000029</v>
      </c>
      <c r="J115" s="39">
        <v>1.1100000000000001</v>
      </c>
      <c r="K115" s="38"/>
      <c r="O115" s="33">
        <v>8163</v>
      </c>
    </row>
    <row r="116" spans="2:20">
      <c r="B116" s="38">
        <f t="shared" si="2"/>
        <v>112</v>
      </c>
      <c r="C116" s="38" t="s">
        <v>128</v>
      </c>
      <c r="D116" s="38" t="s">
        <v>11</v>
      </c>
      <c r="E116" s="38"/>
      <c r="F116" s="38"/>
      <c r="G116" s="38">
        <v>110</v>
      </c>
      <c r="H116" s="38">
        <v>85.6</v>
      </c>
      <c r="I116" s="38">
        <f t="shared" si="3"/>
        <v>8163.4000000000033</v>
      </c>
      <c r="J116" s="39">
        <v>1.1100000000000001</v>
      </c>
      <c r="K116" s="38"/>
    </row>
    <row r="117" spans="2:20">
      <c r="B117" s="38"/>
      <c r="C117" s="38"/>
      <c r="D117" s="38"/>
      <c r="E117" s="38"/>
      <c r="F117" s="38"/>
      <c r="G117" s="38"/>
      <c r="H117" s="38"/>
      <c r="I117" s="38"/>
      <c r="J117" s="38"/>
      <c r="K117" s="38"/>
      <c r="M117" s="14">
        <v>63</v>
      </c>
      <c r="N117" s="14">
        <v>75</v>
      </c>
      <c r="O117" s="14">
        <v>90</v>
      </c>
      <c r="P117" s="14">
        <v>110</v>
      </c>
      <c r="Q117" s="14">
        <v>125</v>
      </c>
      <c r="R117" s="14">
        <v>140</v>
      </c>
      <c r="S117" s="14">
        <v>160</v>
      </c>
      <c r="T117" s="14">
        <v>6488</v>
      </c>
    </row>
    <row r="118" spans="2:20">
      <c r="B118" s="38"/>
      <c r="C118" s="38"/>
      <c r="D118" s="38"/>
      <c r="E118" s="38"/>
      <c r="F118" s="38">
        <v>63</v>
      </c>
      <c r="G118" s="38">
        <v>75</v>
      </c>
      <c r="H118" s="38">
        <v>90</v>
      </c>
      <c r="I118" s="38">
        <v>110</v>
      </c>
      <c r="J118" s="38"/>
      <c r="K118" s="38"/>
      <c r="M118" s="9">
        <v>6103.6</v>
      </c>
      <c r="N118" s="9">
        <v>0</v>
      </c>
      <c r="O118" s="9">
        <v>0</v>
      </c>
      <c r="P118" s="9">
        <v>384.4</v>
      </c>
      <c r="Q118" s="9">
        <v>0</v>
      </c>
      <c r="R118" s="9">
        <v>0</v>
      </c>
      <c r="S118" s="9">
        <v>0</v>
      </c>
      <c r="T118" s="14">
        <v>15451</v>
      </c>
    </row>
    <row r="119" spans="2:20">
      <c r="B119" s="38"/>
      <c r="C119" s="38"/>
      <c r="D119" s="38"/>
      <c r="E119" s="38"/>
      <c r="F119" s="38">
        <f>+SUMIF($G$5:$G$116,F118,$H$5:$H$116)</f>
        <v>7163.8</v>
      </c>
      <c r="G119" s="38">
        <f t="shared" ref="G119:I119" si="4">+SUMIF($G$5:$G$116,G118,$H$5:$H$116)</f>
        <v>430.1</v>
      </c>
      <c r="H119" s="38">
        <f t="shared" si="4"/>
        <v>241.09999999999997</v>
      </c>
      <c r="I119" s="38">
        <f t="shared" si="4"/>
        <v>328.4</v>
      </c>
      <c r="J119" s="38">
        <f>+SUM(F119+G119+H119+I119)</f>
        <v>8163.4000000000005</v>
      </c>
      <c r="K119" s="38"/>
      <c r="M119" s="33">
        <f>+F119</f>
        <v>7163.8</v>
      </c>
      <c r="N119" s="33">
        <f>+G119</f>
        <v>430.1</v>
      </c>
      <c r="O119" s="33">
        <f>+H119</f>
        <v>241.09999999999997</v>
      </c>
      <c r="P119" s="33">
        <f>+I119</f>
        <v>328.4</v>
      </c>
    </row>
    <row r="120" spans="2:20" ht="15.75">
      <c r="B120" s="40" t="s">
        <v>58</v>
      </c>
      <c r="C120" s="41"/>
      <c r="D120" s="41"/>
      <c r="E120" s="42"/>
      <c r="F120" s="43" t="s">
        <v>59</v>
      </c>
      <c r="G120" s="44"/>
      <c r="H120" s="45"/>
      <c r="I120" s="46" t="s">
        <v>60</v>
      </c>
      <c r="J120" s="46"/>
      <c r="K120" s="46"/>
      <c r="M120" s="33">
        <f>+M118+M119</f>
        <v>13267.400000000001</v>
      </c>
      <c r="N120" s="33">
        <f t="shared" ref="N120:S120" si="5">+N118+N119</f>
        <v>430.1</v>
      </c>
      <c r="O120" s="33">
        <f t="shared" si="5"/>
        <v>241.09999999999997</v>
      </c>
      <c r="P120" s="33">
        <f t="shared" si="5"/>
        <v>712.8</v>
      </c>
      <c r="Q120" s="33">
        <f t="shared" si="5"/>
        <v>0</v>
      </c>
      <c r="R120" s="33">
        <f t="shared" si="5"/>
        <v>0</v>
      </c>
      <c r="S120" s="33">
        <f t="shared" si="5"/>
        <v>0</v>
      </c>
    </row>
    <row r="121" spans="2:20" ht="15.75">
      <c r="B121" s="47" t="s">
        <v>61</v>
      </c>
      <c r="C121" s="48"/>
      <c r="D121" s="49"/>
      <c r="E121" s="50"/>
      <c r="F121" s="51" t="s">
        <v>61</v>
      </c>
      <c r="G121" s="46"/>
      <c r="H121" s="46"/>
      <c r="I121" s="51" t="s">
        <v>61</v>
      </c>
      <c r="J121" s="46"/>
      <c r="K121" s="46"/>
    </row>
    <row r="122" spans="2:20" ht="15.75">
      <c r="B122" s="47" t="s">
        <v>62</v>
      </c>
      <c r="C122" s="46"/>
      <c r="D122" s="46"/>
      <c r="E122" s="46"/>
      <c r="F122" s="51" t="s">
        <v>62</v>
      </c>
      <c r="G122" s="46"/>
      <c r="H122" s="46"/>
      <c r="I122" s="51" t="s">
        <v>62</v>
      </c>
      <c r="J122" s="46"/>
      <c r="K122" s="46"/>
    </row>
    <row r="123" spans="2:20" ht="15.75">
      <c r="B123" s="47" t="s">
        <v>63</v>
      </c>
      <c r="C123" s="48"/>
      <c r="D123" s="49"/>
      <c r="E123" s="50"/>
      <c r="F123" s="51" t="s">
        <v>63</v>
      </c>
      <c r="G123" s="46"/>
      <c r="H123" s="46"/>
      <c r="I123" s="51" t="s">
        <v>63</v>
      </c>
      <c r="J123" s="46"/>
      <c r="K123" s="46"/>
    </row>
    <row r="127" spans="2:20" ht="18.75">
      <c r="B127" s="32" t="s">
        <v>138</v>
      </c>
      <c r="C127" s="32"/>
      <c r="D127" s="32"/>
      <c r="E127" s="32"/>
      <c r="F127" s="32"/>
      <c r="G127" s="32"/>
      <c r="H127" s="32"/>
      <c r="I127" s="32"/>
      <c r="J127" s="32"/>
      <c r="K127" s="32"/>
    </row>
    <row r="128" spans="2:20" ht="37.5">
      <c r="B128" s="34" t="s">
        <v>64</v>
      </c>
      <c r="C128" s="34" t="s">
        <v>2</v>
      </c>
      <c r="D128" s="34" t="s">
        <v>3</v>
      </c>
      <c r="E128" s="34" t="s">
        <v>4</v>
      </c>
      <c r="F128" s="35" t="s">
        <v>5</v>
      </c>
      <c r="G128" s="34" t="s">
        <v>6</v>
      </c>
      <c r="H128" s="36" t="s">
        <v>7</v>
      </c>
      <c r="I128" s="37" t="s">
        <v>8</v>
      </c>
      <c r="J128" s="37" t="s">
        <v>9</v>
      </c>
      <c r="K128" s="37" t="s">
        <v>10</v>
      </c>
    </row>
    <row r="129" spans="2:11">
      <c r="B129" s="38">
        <v>1</v>
      </c>
      <c r="C129" s="38" t="s">
        <v>69</v>
      </c>
      <c r="D129" s="38" t="s">
        <v>70</v>
      </c>
      <c r="E129" s="38" t="s">
        <v>71</v>
      </c>
      <c r="F129" s="38"/>
      <c r="G129" s="38">
        <v>63</v>
      </c>
      <c r="H129" s="38">
        <v>5.7</v>
      </c>
      <c r="I129" s="38">
        <v>554.9</v>
      </c>
      <c r="J129" s="38">
        <v>1.03</v>
      </c>
      <c r="K129" s="38"/>
    </row>
    <row r="130" spans="2:11">
      <c r="B130" s="38">
        <f>1+B129</f>
        <v>2</v>
      </c>
      <c r="C130" s="38" t="s">
        <v>74</v>
      </c>
      <c r="D130" s="38" t="s">
        <v>75</v>
      </c>
      <c r="E130" s="38" t="s">
        <v>76</v>
      </c>
      <c r="F130" s="38"/>
      <c r="G130" s="38">
        <v>63</v>
      </c>
      <c r="H130" s="38">
        <v>3.5</v>
      </c>
      <c r="I130" s="38">
        <v>849.6</v>
      </c>
      <c r="J130" s="38">
        <v>1.03</v>
      </c>
      <c r="K130" s="38"/>
    </row>
    <row r="131" spans="2:11">
      <c r="B131" s="38">
        <f t="shared" ref="B131:B185" si="6">1+B130</f>
        <v>3</v>
      </c>
      <c r="C131" s="38" t="s">
        <v>74</v>
      </c>
      <c r="D131" s="38" t="s">
        <v>75</v>
      </c>
      <c r="E131" s="38" t="s">
        <v>77</v>
      </c>
      <c r="F131" s="38"/>
      <c r="G131" s="38">
        <v>63</v>
      </c>
      <c r="H131" s="38">
        <v>67.5</v>
      </c>
      <c r="I131" s="38">
        <v>1208.5999999999999</v>
      </c>
      <c r="J131" s="38">
        <v>1.05</v>
      </c>
      <c r="K131" s="38"/>
    </row>
    <row r="132" spans="2:11">
      <c r="B132" s="38">
        <f t="shared" si="6"/>
        <v>4</v>
      </c>
      <c r="C132" s="38" t="s">
        <v>78</v>
      </c>
      <c r="D132" s="38" t="s">
        <v>79</v>
      </c>
      <c r="E132" s="38" t="s">
        <v>77</v>
      </c>
      <c r="F132" s="38"/>
      <c r="G132" s="38">
        <v>63</v>
      </c>
      <c r="H132" s="38">
        <v>75.7</v>
      </c>
      <c r="I132" s="38">
        <v>1284.3</v>
      </c>
      <c r="J132" s="38">
        <v>1.03</v>
      </c>
      <c r="K132" s="38"/>
    </row>
    <row r="133" spans="2:11">
      <c r="B133" s="38">
        <f t="shared" si="6"/>
        <v>5</v>
      </c>
      <c r="C133" s="38" t="s">
        <v>78</v>
      </c>
      <c r="D133" s="38" t="s">
        <v>80</v>
      </c>
      <c r="E133" s="38" t="s">
        <v>77</v>
      </c>
      <c r="F133" s="38"/>
      <c r="G133" s="38">
        <v>63</v>
      </c>
      <c r="H133" s="38">
        <v>97.1</v>
      </c>
      <c r="I133" s="38">
        <v>1381.4</v>
      </c>
      <c r="J133" s="38">
        <v>1.03</v>
      </c>
      <c r="K133" s="38"/>
    </row>
    <row r="134" spans="2:11">
      <c r="B134" s="38">
        <f t="shared" si="6"/>
        <v>6</v>
      </c>
      <c r="C134" s="38" t="s">
        <v>80</v>
      </c>
      <c r="D134" s="38" t="s">
        <v>81</v>
      </c>
      <c r="E134" s="38" t="s">
        <v>77</v>
      </c>
      <c r="F134" s="38"/>
      <c r="G134" s="38">
        <v>63</v>
      </c>
      <c r="H134" s="38">
        <v>24.1</v>
      </c>
      <c r="I134" s="38">
        <v>1405.5</v>
      </c>
      <c r="J134" s="38">
        <v>1.05</v>
      </c>
      <c r="K134" s="38"/>
    </row>
    <row r="135" spans="2:11">
      <c r="B135" s="38">
        <f t="shared" si="6"/>
        <v>7</v>
      </c>
      <c r="C135" s="38" t="s">
        <v>80</v>
      </c>
      <c r="D135" s="38" t="s">
        <v>82</v>
      </c>
      <c r="E135" s="38" t="s">
        <v>77</v>
      </c>
      <c r="F135" s="38"/>
      <c r="G135" s="38">
        <v>63</v>
      </c>
      <c r="H135" s="38">
        <v>43.7</v>
      </c>
      <c r="I135" s="38">
        <v>1449.2</v>
      </c>
      <c r="J135" s="38">
        <v>1.03</v>
      </c>
      <c r="K135" s="38"/>
    </row>
    <row r="136" spans="2:11">
      <c r="B136" s="38">
        <f t="shared" si="6"/>
        <v>8</v>
      </c>
      <c r="C136" s="38" t="s">
        <v>82</v>
      </c>
      <c r="D136" s="38" t="s">
        <v>84</v>
      </c>
      <c r="E136" s="38" t="s">
        <v>77</v>
      </c>
      <c r="F136" s="38"/>
      <c r="G136" s="38">
        <v>63</v>
      </c>
      <c r="H136" s="38">
        <v>22.1</v>
      </c>
      <c r="I136" s="38">
        <v>1550.2</v>
      </c>
      <c r="J136" s="38">
        <v>1.06</v>
      </c>
      <c r="K136" s="38"/>
    </row>
    <row r="137" spans="2:11">
      <c r="B137" s="38">
        <f t="shared" si="6"/>
        <v>9</v>
      </c>
      <c r="C137" s="38" t="s">
        <v>84</v>
      </c>
      <c r="D137" s="38" t="s">
        <v>85</v>
      </c>
      <c r="E137" s="38" t="s">
        <v>139</v>
      </c>
      <c r="F137" s="38"/>
      <c r="G137" s="38">
        <v>63</v>
      </c>
      <c r="H137" s="38">
        <v>23.8</v>
      </c>
      <c r="I137" s="38">
        <v>1749.3</v>
      </c>
      <c r="J137" s="38">
        <v>1.06</v>
      </c>
      <c r="K137" s="38"/>
    </row>
    <row r="138" spans="2:11">
      <c r="B138" s="38">
        <f t="shared" si="6"/>
        <v>10</v>
      </c>
      <c r="C138" s="38" t="s">
        <v>84</v>
      </c>
      <c r="D138" s="38" t="s">
        <v>86</v>
      </c>
      <c r="E138" s="38" t="s">
        <v>139</v>
      </c>
      <c r="F138" s="38"/>
      <c r="G138" s="38">
        <v>63</v>
      </c>
      <c r="H138" s="38">
        <v>106.7</v>
      </c>
      <c r="I138" s="38">
        <v>1879.4</v>
      </c>
      <c r="J138" s="38">
        <v>0.95</v>
      </c>
      <c r="K138" s="38"/>
    </row>
    <row r="139" spans="2:11">
      <c r="B139" s="38">
        <f t="shared" si="6"/>
        <v>11</v>
      </c>
      <c r="C139" s="38" t="s">
        <v>86</v>
      </c>
      <c r="D139" s="38" t="s">
        <v>87</v>
      </c>
      <c r="E139" s="38" t="s">
        <v>139</v>
      </c>
      <c r="F139" s="38"/>
      <c r="G139" s="38">
        <v>63</v>
      </c>
      <c r="H139" s="38">
        <v>27.3</v>
      </c>
      <c r="I139" s="38">
        <v>1906.7</v>
      </c>
      <c r="J139" s="38">
        <v>0.96</v>
      </c>
      <c r="K139" s="38"/>
    </row>
    <row r="140" spans="2:11">
      <c r="B140" s="38">
        <f t="shared" si="6"/>
        <v>12</v>
      </c>
      <c r="C140" s="38" t="s">
        <v>86</v>
      </c>
      <c r="D140" s="38" t="s">
        <v>87</v>
      </c>
      <c r="E140" s="38" t="s">
        <v>139</v>
      </c>
      <c r="F140" s="38"/>
      <c r="G140" s="38">
        <v>63</v>
      </c>
      <c r="H140" s="38">
        <v>18.8</v>
      </c>
      <c r="I140" s="38">
        <v>1936.6</v>
      </c>
      <c r="J140" s="38">
        <v>1.05</v>
      </c>
      <c r="K140" s="38"/>
    </row>
    <row r="141" spans="2:11">
      <c r="B141" s="38">
        <f t="shared" si="6"/>
        <v>13</v>
      </c>
      <c r="C141" s="38" t="s">
        <v>88</v>
      </c>
      <c r="D141" s="38" t="s">
        <v>90</v>
      </c>
      <c r="E141" s="38" t="s">
        <v>77</v>
      </c>
      <c r="F141" s="38"/>
      <c r="G141" s="38">
        <v>63</v>
      </c>
      <c r="H141" s="38">
        <v>30.9</v>
      </c>
      <c r="I141" s="38">
        <v>2820.8</v>
      </c>
      <c r="J141" s="38">
        <v>1.02</v>
      </c>
      <c r="K141" s="38"/>
    </row>
    <row r="142" spans="2:11">
      <c r="B142" s="38">
        <f t="shared" si="6"/>
        <v>14</v>
      </c>
      <c r="C142" s="38" t="s">
        <v>90</v>
      </c>
      <c r="D142" s="38" t="s">
        <v>91</v>
      </c>
      <c r="E142" s="38" t="s">
        <v>77</v>
      </c>
      <c r="F142" s="38"/>
      <c r="G142" s="38">
        <v>63</v>
      </c>
      <c r="H142" s="38">
        <v>49.4</v>
      </c>
      <c r="I142" s="38">
        <v>2905.9</v>
      </c>
      <c r="J142" s="38">
        <v>1.02</v>
      </c>
      <c r="K142" s="38"/>
    </row>
    <row r="143" spans="2:11">
      <c r="B143" s="38">
        <f t="shared" si="6"/>
        <v>15</v>
      </c>
      <c r="C143" s="38" t="s">
        <v>90</v>
      </c>
      <c r="D143" s="38" t="s">
        <v>93</v>
      </c>
      <c r="E143" s="38" t="s">
        <v>77</v>
      </c>
      <c r="F143" s="38"/>
      <c r="G143" s="38">
        <v>63</v>
      </c>
      <c r="H143" s="38">
        <v>18</v>
      </c>
      <c r="I143" s="38">
        <v>3279.5</v>
      </c>
      <c r="J143" s="38">
        <v>1.04</v>
      </c>
      <c r="K143" s="38"/>
    </row>
    <row r="144" spans="2:11">
      <c r="B144" s="38">
        <f t="shared" si="6"/>
        <v>16</v>
      </c>
      <c r="C144" s="38" t="s">
        <v>93</v>
      </c>
      <c r="D144" s="38" t="s">
        <v>94</v>
      </c>
      <c r="E144" s="38" t="s">
        <v>77</v>
      </c>
      <c r="F144" s="38"/>
      <c r="G144" s="38">
        <v>63</v>
      </c>
      <c r="H144" s="38">
        <v>15.5</v>
      </c>
      <c r="I144" s="38">
        <v>3295</v>
      </c>
      <c r="J144" s="38">
        <v>1.04</v>
      </c>
      <c r="K144" s="38"/>
    </row>
    <row r="145" spans="2:11">
      <c r="B145" s="38">
        <f t="shared" si="6"/>
        <v>17</v>
      </c>
      <c r="C145" s="38" t="s">
        <v>94</v>
      </c>
      <c r="D145" s="38" t="s">
        <v>95</v>
      </c>
      <c r="E145" s="38" t="s">
        <v>77</v>
      </c>
      <c r="F145" s="38"/>
      <c r="G145" s="38">
        <v>63</v>
      </c>
      <c r="H145" s="38">
        <v>13.6</v>
      </c>
      <c r="I145" s="38">
        <v>3308.6</v>
      </c>
      <c r="J145" s="38">
        <v>1.04</v>
      </c>
      <c r="K145" s="38"/>
    </row>
    <row r="146" spans="2:11">
      <c r="B146" s="38">
        <f t="shared" si="6"/>
        <v>18</v>
      </c>
      <c r="C146" s="38" t="s">
        <v>94</v>
      </c>
      <c r="D146" s="38" t="s">
        <v>96</v>
      </c>
      <c r="E146" s="38" t="s">
        <v>77</v>
      </c>
      <c r="F146" s="38"/>
      <c r="G146" s="38">
        <v>63</v>
      </c>
      <c r="H146" s="38">
        <v>46.4</v>
      </c>
      <c r="I146" s="38">
        <v>3366.6</v>
      </c>
      <c r="J146" s="38">
        <v>1.06</v>
      </c>
      <c r="K146" s="38"/>
    </row>
    <row r="147" spans="2:11">
      <c r="B147" s="38">
        <f t="shared" si="6"/>
        <v>19</v>
      </c>
      <c r="C147" s="38" t="s">
        <v>96</v>
      </c>
      <c r="D147" s="38" t="s">
        <v>97</v>
      </c>
      <c r="E147" s="38" t="s">
        <v>77</v>
      </c>
      <c r="F147" s="38"/>
      <c r="G147" s="38">
        <v>63</v>
      </c>
      <c r="H147" s="38">
        <v>26.9</v>
      </c>
      <c r="I147" s="38">
        <v>3393.5</v>
      </c>
      <c r="J147" s="38">
        <v>1.06</v>
      </c>
      <c r="K147" s="38"/>
    </row>
    <row r="148" spans="2:11">
      <c r="B148" s="38">
        <f t="shared" si="6"/>
        <v>20</v>
      </c>
      <c r="C148" s="38" t="s">
        <v>96</v>
      </c>
      <c r="D148" s="38" t="s">
        <v>98</v>
      </c>
      <c r="E148" s="38" t="s">
        <v>77</v>
      </c>
      <c r="F148" s="38"/>
      <c r="G148" s="38">
        <v>63</v>
      </c>
      <c r="H148" s="38">
        <v>39.700000000000003</v>
      </c>
      <c r="I148" s="38">
        <v>3454.6</v>
      </c>
      <c r="J148" s="38">
        <v>1.06</v>
      </c>
      <c r="K148" s="38"/>
    </row>
    <row r="149" spans="2:11">
      <c r="B149" s="38">
        <f t="shared" si="6"/>
        <v>21</v>
      </c>
      <c r="C149" s="38" t="s">
        <v>93</v>
      </c>
      <c r="D149" s="38" t="s">
        <v>99</v>
      </c>
      <c r="E149" s="38" t="s">
        <v>77</v>
      </c>
      <c r="F149" s="38"/>
      <c r="G149" s="38">
        <v>63</v>
      </c>
      <c r="H149" s="38">
        <v>42.4</v>
      </c>
      <c r="I149" s="38">
        <v>3555.2</v>
      </c>
      <c r="J149" s="38">
        <v>1.04</v>
      </c>
      <c r="K149" s="38"/>
    </row>
    <row r="150" spans="2:11">
      <c r="B150" s="38">
        <f t="shared" si="6"/>
        <v>22</v>
      </c>
      <c r="C150" s="38" t="s">
        <v>99</v>
      </c>
      <c r="D150" s="38" t="s">
        <v>100</v>
      </c>
      <c r="E150" s="38" t="s">
        <v>77</v>
      </c>
      <c r="F150" s="38"/>
      <c r="G150" s="38">
        <v>63</v>
      </c>
      <c r="H150" s="38">
        <v>53.7</v>
      </c>
      <c r="I150" s="38">
        <v>3608.9</v>
      </c>
      <c r="J150" s="38">
        <v>1.06</v>
      </c>
      <c r="K150" s="38"/>
    </row>
    <row r="151" spans="2:11">
      <c r="B151" s="38">
        <f t="shared" si="6"/>
        <v>23</v>
      </c>
      <c r="C151" s="38" t="s">
        <v>100</v>
      </c>
      <c r="D151" s="38" t="s">
        <v>102</v>
      </c>
      <c r="E151" s="38" t="s">
        <v>77</v>
      </c>
      <c r="F151" s="38"/>
      <c r="G151" s="38">
        <v>63</v>
      </c>
      <c r="H151" s="38">
        <v>118.5</v>
      </c>
      <c r="I151" s="38">
        <v>3775</v>
      </c>
      <c r="J151" s="38">
        <v>1.06</v>
      </c>
      <c r="K151" s="38"/>
    </row>
    <row r="152" spans="2:11">
      <c r="B152" s="38">
        <f t="shared" si="6"/>
        <v>24</v>
      </c>
      <c r="C152" s="38" t="s">
        <v>102</v>
      </c>
      <c r="D152" s="38" t="s">
        <v>104</v>
      </c>
      <c r="E152" s="38" t="s">
        <v>77</v>
      </c>
      <c r="F152" s="38"/>
      <c r="G152" s="38">
        <v>63</v>
      </c>
      <c r="H152" s="38">
        <v>286</v>
      </c>
      <c r="I152" s="38">
        <v>4188.6000000000004</v>
      </c>
      <c r="J152" s="38">
        <v>1.06</v>
      </c>
      <c r="K152" s="38"/>
    </row>
    <row r="153" spans="2:11">
      <c r="B153" s="38">
        <f t="shared" si="6"/>
        <v>25</v>
      </c>
      <c r="C153" s="38" t="s">
        <v>106</v>
      </c>
      <c r="D153" s="38" t="s">
        <v>107</v>
      </c>
      <c r="E153" s="38" t="s">
        <v>77</v>
      </c>
      <c r="F153" s="38"/>
      <c r="G153" s="38">
        <v>63</v>
      </c>
      <c r="H153" s="38">
        <v>142</v>
      </c>
      <c r="I153" s="38">
        <v>4886.6000000000004</v>
      </c>
      <c r="J153" s="38">
        <v>1.03</v>
      </c>
      <c r="K153" s="38"/>
    </row>
    <row r="154" spans="2:11">
      <c r="B154" s="38">
        <f t="shared" si="6"/>
        <v>26</v>
      </c>
      <c r="C154" s="38" t="s">
        <v>108</v>
      </c>
      <c r="D154" s="38" t="s">
        <v>109</v>
      </c>
      <c r="E154" s="38" t="s">
        <v>71</v>
      </c>
      <c r="F154" s="38"/>
      <c r="G154" s="38">
        <v>63</v>
      </c>
      <c r="H154" s="38">
        <v>10.4</v>
      </c>
      <c r="I154" s="38">
        <v>4897</v>
      </c>
      <c r="J154" s="38">
        <v>1.03</v>
      </c>
      <c r="K154" s="38"/>
    </row>
    <row r="155" spans="2:11">
      <c r="B155" s="38">
        <f t="shared" si="6"/>
        <v>27</v>
      </c>
      <c r="C155" s="38" t="s">
        <v>108</v>
      </c>
      <c r="D155" s="38" t="s">
        <v>99</v>
      </c>
      <c r="E155" s="38" t="s">
        <v>77</v>
      </c>
      <c r="F155" s="38"/>
      <c r="G155" s="38">
        <v>63</v>
      </c>
      <c r="H155" s="38">
        <v>3.2</v>
      </c>
      <c r="I155" s="38">
        <v>4975.8999999999996</v>
      </c>
      <c r="J155" s="38">
        <v>1.03</v>
      </c>
      <c r="K155" s="38"/>
    </row>
    <row r="156" spans="2:11">
      <c r="B156" s="38">
        <f t="shared" si="6"/>
        <v>28</v>
      </c>
      <c r="C156" s="38" t="s">
        <v>110</v>
      </c>
      <c r="D156" s="38" t="s">
        <v>108</v>
      </c>
      <c r="E156" s="38" t="s">
        <v>77</v>
      </c>
      <c r="F156" s="38"/>
      <c r="G156" s="38">
        <v>63</v>
      </c>
      <c r="H156" s="38">
        <v>35.299999999999997</v>
      </c>
      <c r="I156" s="38">
        <v>5011.2</v>
      </c>
      <c r="J156" s="38">
        <v>1.03</v>
      </c>
      <c r="K156" s="38"/>
    </row>
    <row r="157" spans="2:11">
      <c r="B157" s="38">
        <f t="shared" si="6"/>
        <v>29</v>
      </c>
      <c r="C157" s="38" t="s">
        <v>112</v>
      </c>
      <c r="D157" s="38" t="s">
        <v>113</v>
      </c>
      <c r="E157" s="38" t="s">
        <v>76</v>
      </c>
      <c r="F157" s="38"/>
      <c r="G157" s="38">
        <v>63</v>
      </c>
      <c r="H157" s="38">
        <v>4</v>
      </c>
      <c r="I157" s="38">
        <v>5073.3999999999996</v>
      </c>
      <c r="J157" s="38">
        <v>1.05</v>
      </c>
      <c r="K157" s="38"/>
    </row>
    <row r="158" spans="2:11">
      <c r="B158" s="38">
        <f t="shared" si="6"/>
        <v>30</v>
      </c>
      <c r="C158" s="38" t="s">
        <v>117</v>
      </c>
      <c r="D158" s="38">
        <v>91</v>
      </c>
      <c r="E158" s="38" t="s">
        <v>76</v>
      </c>
      <c r="F158" s="38"/>
      <c r="G158" s="38">
        <v>63</v>
      </c>
      <c r="H158" s="38">
        <v>4.5</v>
      </c>
      <c r="I158" s="38">
        <v>5619.8</v>
      </c>
      <c r="J158" s="38">
        <v>1.05</v>
      </c>
      <c r="K158" s="38"/>
    </row>
    <row r="159" spans="2:11">
      <c r="B159" s="38">
        <f t="shared" si="6"/>
        <v>31</v>
      </c>
      <c r="C159" s="38" t="s">
        <v>50</v>
      </c>
      <c r="D159" s="38" t="s">
        <v>118</v>
      </c>
      <c r="E159" s="38" t="s">
        <v>76</v>
      </c>
      <c r="F159" s="38"/>
      <c r="G159" s="38">
        <v>63</v>
      </c>
      <c r="H159" s="38">
        <v>4</v>
      </c>
      <c r="I159" s="38">
        <v>5623.8</v>
      </c>
      <c r="J159" s="38">
        <v>1.03</v>
      </c>
      <c r="K159" s="38"/>
    </row>
    <row r="160" spans="2:11">
      <c r="B160" s="38">
        <f t="shared" si="6"/>
        <v>32</v>
      </c>
      <c r="C160" s="38" t="s">
        <v>50</v>
      </c>
      <c r="D160" s="38" t="s">
        <v>118</v>
      </c>
      <c r="E160" s="38" t="s">
        <v>77</v>
      </c>
      <c r="F160" s="38"/>
      <c r="G160" s="38">
        <v>63</v>
      </c>
      <c r="H160" s="38">
        <v>51</v>
      </c>
      <c r="I160" s="38">
        <v>5674.8</v>
      </c>
      <c r="J160" s="38">
        <v>1.06</v>
      </c>
      <c r="K160" s="38"/>
    </row>
    <row r="161" spans="2:11">
      <c r="B161" s="38">
        <f t="shared" si="6"/>
        <v>33</v>
      </c>
      <c r="C161" s="38" t="s">
        <v>119</v>
      </c>
      <c r="D161" s="38" t="s">
        <v>120</v>
      </c>
      <c r="E161" s="38" t="s">
        <v>71</v>
      </c>
      <c r="F161" s="38"/>
      <c r="G161" s="38">
        <v>63</v>
      </c>
      <c r="H161" s="38">
        <v>2.8</v>
      </c>
      <c r="I161" s="38">
        <v>5730</v>
      </c>
      <c r="J161" s="38">
        <v>1.04</v>
      </c>
      <c r="K161" s="38"/>
    </row>
    <row r="162" spans="2:11">
      <c r="B162" s="38">
        <f t="shared" si="6"/>
        <v>34</v>
      </c>
      <c r="C162" s="38" t="s">
        <v>120</v>
      </c>
      <c r="D162" s="38" t="s">
        <v>49</v>
      </c>
      <c r="E162" s="38" t="s">
        <v>139</v>
      </c>
      <c r="F162" s="38"/>
      <c r="G162" s="38">
        <v>63</v>
      </c>
      <c r="H162" s="38">
        <v>34.799999999999997</v>
      </c>
      <c r="I162" s="38">
        <v>5764.8</v>
      </c>
      <c r="J162" s="38">
        <v>1.03</v>
      </c>
      <c r="K162" s="38"/>
    </row>
    <row r="163" spans="2:11">
      <c r="B163" s="38">
        <f t="shared" si="6"/>
        <v>35</v>
      </c>
      <c r="C163" s="38" t="s">
        <v>121</v>
      </c>
      <c r="D163" s="38" t="s">
        <v>120</v>
      </c>
      <c r="E163" s="38" t="s">
        <v>139</v>
      </c>
      <c r="F163" s="38"/>
      <c r="G163" s="38">
        <v>63</v>
      </c>
      <c r="H163" s="38">
        <v>33.5</v>
      </c>
      <c r="I163" s="38">
        <v>5798.3</v>
      </c>
      <c r="J163" s="38">
        <v>1.03</v>
      </c>
      <c r="K163" s="38"/>
    </row>
    <row r="164" spans="2:11">
      <c r="B164" s="38">
        <f t="shared" si="6"/>
        <v>36</v>
      </c>
      <c r="C164" s="38" t="s">
        <v>121</v>
      </c>
      <c r="D164" s="38" t="s">
        <v>122</v>
      </c>
      <c r="E164" s="38" t="s">
        <v>139</v>
      </c>
      <c r="F164" s="38"/>
      <c r="G164" s="38">
        <v>63</v>
      </c>
      <c r="H164" s="38">
        <v>57.3</v>
      </c>
      <c r="I164" s="38">
        <v>5855.6</v>
      </c>
      <c r="J164" s="38">
        <v>1.03</v>
      </c>
      <c r="K164" s="38"/>
    </row>
    <row r="165" spans="2:11">
      <c r="B165" s="38">
        <f t="shared" si="6"/>
        <v>37</v>
      </c>
      <c r="C165" s="38" t="s">
        <v>121</v>
      </c>
      <c r="D165" s="38" t="s">
        <v>122</v>
      </c>
      <c r="E165" s="38" t="s">
        <v>77</v>
      </c>
      <c r="F165" s="38"/>
      <c r="G165" s="38">
        <v>63</v>
      </c>
      <c r="H165" s="38">
        <v>46.9</v>
      </c>
      <c r="I165" s="38">
        <v>5904.7</v>
      </c>
      <c r="J165" s="38">
        <v>1.03</v>
      </c>
      <c r="K165" s="38"/>
    </row>
    <row r="166" spans="2:11">
      <c r="B166" s="38">
        <f t="shared" si="6"/>
        <v>38</v>
      </c>
      <c r="C166" s="38" t="s">
        <v>122</v>
      </c>
      <c r="D166" s="38" t="s">
        <v>115</v>
      </c>
      <c r="E166" s="38" t="s">
        <v>77</v>
      </c>
      <c r="F166" s="38"/>
      <c r="G166" s="38">
        <v>63</v>
      </c>
      <c r="H166" s="38">
        <v>234.5</v>
      </c>
      <c r="I166" s="38">
        <v>6331.6</v>
      </c>
      <c r="J166" s="38">
        <v>1.03</v>
      </c>
      <c r="K166" s="38"/>
    </row>
    <row r="167" spans="2:11">
      <c r="B167" s="38">
        <f t="shared" si="6"/>
        <v>39</v>
      </c>
      <c r="C167" s="38" t="s">
        <v>123</v>
      </c>
      <c r="D167" s="38" t="s">
        <v>124</v>
      </c>
      <c r="E167" s="38" t="s">
        <v>76</v>
      </c>
      <c r="F167" s="38"/>
      <c r="G167" s="38">
        <v>63</v>
      </c>
      <c r="H167" s="38">
        <v>4.8</v>
      </c>
      <c r="I167" s="38">
        <v>6336.4</v>
      </c>
      <c r="J167" s="38">
        <v>1.03</v>
      </c>
      <c r="K167" s="38"/>
    </row>
    <row r="168" spans="2:11">
      <c r="B168" s="38">
        <f t="shared" si="6"/>
        <v>40</v>
      </c>
      <c r="C168" s="38" t="s">
        <v>123</v>
      </c>
      <c r="D168" s="38" t="s">
        <v>124</v>
      </c>
      <c r="E168" s="38" t="s">
        <v>77</v>
      </c>
      <c r="F168" s="38"/>
      <c r="G168" s="38">
        <v>63</v>
      </c>
      <c r="H168" s="38">
        <v>9</v>
      </c>
      <c r="I168" s="38">
        <v>6345.4</v>
      </c>
      <c r="J168" s="38">
        <v>1.05</v>
      </c>
      <c r="K168" s="38"/>
    </row>
    <row r="169" spans="2:11">
      <c r="B169" s="38">
        <f t="shared" si="6"/>
        <v>41</v>
      </c>
      <c r="C169" s="38" t="s">
        <v>124</v>
      </c>
      <c r="D169" s="38" t="s">
        <v>125</v>
      </c>
      <c r="E169" s="38" t="s">
        <v>77</v>
      </c>
      <c r="F169" s="38"/>
      <c r="G169" s="38">
        <v>63</v>
      </c>
      <c r="H169" s="38">
        <v>107</v>
      </c>
      <c r="I169" s="38">
        <v>6452.4</v>
      </c>
      <c r="J169" s="38">
        <v>1.03</v>
      </c>
      <c r="K169" s="38"/>
    </row>
    <row r="170" spans="2:11">
      <c r="B170" s="38">
        <f t="shared" si="6"/>
        <v>42</v>
      </c>
      <c r="C170" s="38" t="s">
        <v>125</v>
      </c>
      <c r="D170" s="38" t="s">
        <v>126</v>
      </c>
      <c r="E170" s="38" t="s">
        <v>77</v>
      </c>
      <c r="F170" s="38"/>
      <c r="G170" s="38">
        <v>63</v>
      </c>
      <c r="H170" s="38">
        <v>16.600000000000001</v>
      </c>
      <c r="I170" s="38">
        <v>6469</v>
      </c>
      <c r="J170" s="38">
        <v>1.03</v>
      </c>
      <c r="K170" s="38"/>
    </row>
    <row r="171" spans="2:11">
      <c r="B171" s="38">
        <f t="shared" si="6"/>
        <v>43</v>
      </c>
      <c r="C171" s="38" t="s">
        <v>127</v>
      </c>
      <c r="D171" s="38" t="s">
        <v>125</v>
      </c>
      <c r="E171" s="38" t="s">
        <v>77</v>
      </c>
      <c r="F171" s="38"/>
      <c r="G171" s="38">
        <v>63</v>
      </c>
      <c r="H171" s="38">
        <v>8.4</v>
      </c>
      <c r="I171" s="38">
        <v>6477.4</v>
      </c>
      <c r="J171" s="38">
        <v>1.05</v>
      </c>
      <c r="K171" s="38"/>
    </row>
    <row r="172" spans="2:11">
      <c r="B172" s="38">
        <f t="shared" si="6"/>
        <v>44</v>
      </c>
      <c r="C172" s="38" t="s">
        <v>124</v>
      </c>
      <c r="D172" s="38" t="s">
        <v>109</v>
      </c>
      <c r="E172" s="38" t="s">
        <v>77</v>
      </c>
      <c r="F172" s="38"/>
      <c r="G172" s="38">
        <v>63</v>
      </c>
      <c r="H172" s="38">
        <v>44.6</v>
      </c>
      <c r="I172" s="38">
        <v>6522</v>
      </c>
      <c r="J172" s="38">
        <v>1.03</v>
      </c>
      <c r="K172" s="38"/>
    </row>
    <row r="173" spans="2:11">
      <c r="B173" s="38">
        <f t="shared" si="6"/>
        <v>45</v>
      </c>
      <c r="C173" s="38" t="s">
        <v>128</v>
      </c>
      <c r="D173" s="38" t="s">
        <v>129</v>
      </c>
      <c r="E173" s="38" t="s">
        <v>77</v>
      </c>
      <c r="F173" s="38"/>
      <c r="G173" s="38">
        <v>63</v>
      </c>
      <c r="H173" s="38">
        <v>82.5</v>
      </c>
      <c r="I173" s="38">
        <v>6604.5</v>
      </c>
      <c r="J173" s="38">
        <v>1.04</v>
      </c>
      <c r="K173" s="38"/>
    </row>
    <row r="174" spans="2:11">
      <c r="B174" s="38">
        <f t="shared" si="6"/>
        <v>46</v>
      </c>
      <c r="C174" s="38" t="s">
        <v>128</v>
      </c>
      <c r="D174" s="38" t="s">
        <v>129</v>
      </c>
      <c r="E174" s="38" t="s">
        <v>77</v>
      </c>
      <c r="F174" s="38"/>
      <c r="G174" s="38">
        <v>63</v>
      </c>
      <c r="H174" s="38">
        <v>31</v>
      </c>
      <c r="I174" s="38">
        <v>6659.8</v>
      </c>
      <c r="J174" s="38">
        <v>1.03</v>
      </c>
      <c r="K174" s="38"/>
    </row>
    <row r="175" spans="2:11">
      <c r="B175" s="38">
        <f t="shared" si="6"/>
        <v>47</v>
      </c>
      <c r="C175" s="38" t="s">
        <v>117</v>
      </c>
      <c r="D175" s="38" t="s">
        <v>130</v>
      </c>
      <c r="E175" s="38" t="s">
        <v>77</v>
      </c>
      <c r="F175" s="38"/>
      <c r="G175" s="38">
        <v>63</v>
      </c>
      <c r="H175" s="38">
        <v>49.5</v>
      </c>
      <c r="I175" s="38">
        <v>6709.3</v>
      </c>
      <c r="J175" s="38">
        <v>1.03</v>
      </c>
      <c r="K175" s="38"/>
    </row>
    <row r="176" spans="2:11">
      <c r="B176" s="38">
        <f t="shared" si="6"/>
        <v>48</v>
      </c>
      <c r="C176" s="38" t="s">
        <v>116</v>
      </c>
      <c r="D176" s="38" t="s">
        <v>131</v>
      </c>
      <c r="E176" s="38" t="s">
        <v>76</v>
      </c>
      <c r="F176" s="38"/>
      <c r="G176" s="38">
        <v>63</v>
      </c>
      <c r="H176" s="38">
        <v>4</v>
      </c>
      <c r="I176" s="38">
        <v>6713.3</v>
      </c>
      <c r="J176" s="38">
        <v>1.03</v>
      </c>
      <c r="K176" s="38"/>
    </row>
    <row r="177" spans="2:15">
      <c r="B177" s="38">
        <f t="shared" si="6"/>
        <v>49</v>
      </c>
      <c r="C177" s="38" t="s">
        <v>134</v>
      </c>
      <c r="D177" s="38" t="s">
        <v>135</v>
      </c>
      <c r="E177" s="38" t="s">
        <v>76</v>
      </c>
      <c r="F177" s="38"/>
      <c r="G177" s="38">
        <v>63</v>
      </c>
      <c r="H177" s="38">
        <v>4</v>
      </c>
      <c r="I177" s="38">
        <v>7227.8</v>
      </c>
      <c r="J177" s="38">
        <v>0.96</v>
      </c>
      <c r="K177" s="38"/>
      <c r="M177" s="33">
        <f>6103.6+2282.6</f>
        <v>8386.2000000000007</v>
      </c>
    </row>
    <row r="178" spans="2:15">
      <c r="B178" s="38">
        <f t="shared" si="6"/>
        <v>50</v>
      </c>
      <c r="C178" s="38" t="s">
        <v>107</v>
      </c>
      <c r="D178" s="38" t="s">
        <v>108</v>
      </c>
      <c r="E178" s="38" t="s">
        <v>77</v>
      </c>
      <c r="F178" s="38"/>
      <c r="G178" s="38">
        <v>75</v>
      </c>
      <c r="H178" s="38">
        <v>38.6</v>
      </c>
      <c r="I178" s="38">
        <v>7266.4</v>
      </c>
      <c r="J178" s="38">
        <v>0.96</v>
      </c>
      <c r="K178" s="38"/>
      <c r="M178" s="33">
        <f>384.4+242.8</f>
        <v>627.20000000000005</v>
      </c>
    </row>
    <row r="179" spans="2:15">
      <c r="B179" s="38">
        <f t="shared" si="6"/>
        <v>51</v>
      </c>
      <c r="C179" s="38" t="s">
        <v>107</v>
      </c>
      <c r="D179" s="38" t="s">
        <v>108</v>
      </c>
      <c r="E179" s="38" t="s">
        <v>139</v>
      </c>
      <c r="F179" s="38"/>
      <c r="G179" s="38">
        <v>75</v>
      </c>
      <c r="H179" s="38">
        <v>41.1</v>
      </c>
      <c r="I179" s="38">
        <v>7307.5</v>
      </c>
      <c r="J179" s="38">
        <v>1.05</v>
      </c>
      <c r="K179" s="38"/>
      <c r="M179" s="52">
        <v>139.80000000000001</v>
      </c>
    </row>
    <row r="180" spans="2:15">
      <c r="B180" s="38">
        <f t="shared" si="6"/>
        <v>52</v>
      </c>
      <c r="C180" s="38" t="s">
        <v>108</v>
      </c>
      <c r="D180" s="38" t="s">
        <v>99</v>
      </c>
      <c r="E180" s="38" t="s">
        <v>71</v>
      </c>
      <c r="F180" s="38"/>
      <c r="G180" s="38">
        <v>75</v>
      </c>
      <c r="H180" s="38">
        <v>4</v>
      </c>
      <c r="I180" s="38">
        <v>7311.5</v>
      </c>
      <c r="J180" s="38">
        <v>1.06</v>
      </c>
      <c r="K180" s="38"/>
    </row>
    <row r="181" spans="2:15">
      <c r="B181" s="38">
        <f t="shared" si="6"/>
        <v>53</v>
      </c>
      <c r="C181" s="38" t="s">
        <v>107</v>
      </c>
      <c r="D181" s="38" t="s">
        <v>110</v>
      </c>
      <c r="E181" s="38" t="s">
        <v>77</v>
      </c>
      <c r="F181" s="38"/>
      <c r="G181" s="38">
        <v>75</v>
      </c>
      <c r="H181" s="38">
        <v>56.1</v>
      </c>
      <c r="I181" s="38">
        <v>7402.3</v>
      </c>
      <c r="J181" s="38">
        <v>1.06</v>
      </c>
      <c r="K181" s="38"/>
    </row>
    <row r="182" spans="2:15">
      <c r="B182" s="38">
        <f t="shared" si="6"/>
        <v>54</v>
      </c>
      <c r="C182" s="38" t="s">
        <v>110</v>
      </c>
      <c r="D182" s="38" t="s">
        <v>111</v>
      </c>
      <c r="E182" s="38" t="s">
        <v>77</v>
      </c>
      <c r="F182" s="38"/>
      <c r="G182" s="38">
        <v>90</v>
      </c>
      <c r="H182" s="38">
        <v>79</v>
      </c>
      <c r="I182" s="38">
        <v>7736.9</v>
      </c>
      <c r="J182" s="38">
        <v>1.02</v>
      </c>
      <c r="K182" s="38"/>
    </row>
    <row r="183" spans="2:15">
      <c r="B183" s="38">
        <f t="shared" si="6"/>
        <v>55</v>
      </c>
      <c r="C183" s="38" t="s">
        <v>110</v>
      </c>
      <c r="D183" s="38" t="s">
        <v>111</v>
      </c>
      <c r="E183" s="38" t="s">
        <v>76</v>
      </c>
      <c r="F183" s="38"/>
      <c r="G183" s="38">
        <v>90</v>
      </c>
      <c r="H183" s="38">
        <v>3.1</v>
      </c>
      <c r="I183" s="38">
        <v>7740</v>
      </c>
      <c r="J183" s="38">
        <v>1.02</v>
      </c>
      <c r="K183" s="38"/>
    </row>
    <row r="184" spans="2:15">
      <c r="B184" s="38">
        <f t="shared" si="6"/>
        <v>56</v>
      </c>
      <c r="C184" s="38" t="s">
        <v>111</v>
      </c>
      <c r="D184" s="38" t="s">
        <v>29</v>
      </c>
      <c r="E184" s="38" t="s">
        <v>77</v>
      </c>
      <c r="F184" s="38"/>
      <c r="G184" s="38">
        <v>90</v>
      </c>
      <c r="H184" s="38">
        <v>4.0999999999999996</v>
      </c>
      <c r="I184" s="38">
        <v>7778.7</v>
      </c>
      <c r="J184" s="38">
        <v>1.04</v>
      </c>
      <c r="K184" s="38"/>
      <c r="O184" s="33">
        <f>6488+8141.8</f>
        <v>14629.8</v>
      </c>
    </row>
    <row r="185" spans="2:15">
      <c r="B185" s="38">
        <f t="shared" si="6"/>
        <v>57</v>
      </c>
      <c r="C185" s="38" t="s">
        <v>137</v>
      </c>
      <c r="D185" s="38" t="s">
        <v>128</v>
      </c>
      <c r="E185" s="38" t="s">
        <v>77</v>
      </c>
      <c r="F185" s="38"/>
      <c r="G185" s="38">
        <v>110</v>
      </c>
      <c r="H185" s="38">
        <v>242.8</v>
      </c>
      <c r="I185" s="38">
        <v>8141.8</v>
      </c>
      <c r="J185" s="38">
        <v>1.06</v>
      </c>
      <c r="K185" s="38"/>
    </row>
    <row r="186" spans="2:15" ht="15.75">
      <c r="B186" s="40" t="s">
        <v>58</v>
      </c>
      <c r="C186" s="41"/>
      <c r="D186" s="41"/>
      <c r="E186" s="42"/>
      <c r="F186" s="43" t="s">
        <v>59</v>
      </c>
      <c r="G186" s="44"/>
      <c r="H186" s="45"/>
      <c r="I186" s="46" t="s">
        <v>60</v>
      </c>
      <c r="J186" s="46"/>
      <c r="K186" s="46"/>
    </row>
    <row r="187" spans="2:15" ht="15.75">
      <c r="B187" s="47" t="s">
        <v>61</v>
      </c>
      <c r="C187" s="48"/>
      <c r="D187" s="49"/>
      <c r="E187" s="50"/>
      <c r="F187" s="51" t="s">
        <v>61</v>
      </c>
      <c r="G187" s="46"/>
      <c r="H187" s="46"/>
      <c r="I187" s="51" t="s">
        <v>61</v>
      </c>
      <c r="J187" s="46"/>
      <c r="K187" s="46"/>
    </row>
    <row r="188" spans="2:15" ht="15.75">
      <c r="B188" s="47" t="s">
        <v>62</v>
      </c>
      <c r="C188" s="46"/>
      <c r="D188" s="46"/>
      <c r="E188" s="46"/>
      <c r="F188" s="51" t="s">
        <v>62</v>
      </c>
      <c r="G188" s="46"/>
      <c r="H188" s="46"/>
      <c r="I188" s="51" t="s">
        <v>62</v>
      </c>
      <c r="J188" s="46"/>
      <c r="K188" s="46"/>
    </row>
    <row r="189" spans="2:15" ht="15.75">
      <c r="B189" s="47" t="s">
        <v>63</v>
      </c>
      <c r="C189" s="48"/>
      <c r="D189" s="49"/>
      <c r="E189" s="50"/>
      <c r="F189" s="51" t="s">
        <v>63</v>
      </c>
      <c r="G189" s="46"/>
      <c r="H189" s="46"/>
      <c r="I189" s="51" t="s">
        <v>63</v>
      </c>
      <c r="J189" s="46"/>
      <c r="K189" s="46"/>
    </row>
  </sheetData>
  <autoFilter ref="B4:K116"/>
  <mergeCells count="26">
    <mergeCell ref="C188:E188"/>
    <mergeCell ref="G188:H188"/>
    <mergeCell ref="J188:K188"/>
    <mergeCell ref="C189:E189"/>
    <mergeCell ref="G189:H189"/>
    <mergeCell ref="J189:K189"/>
    <mergeCell ref="B127:K127"/>
    <mergeCell ref="B186:E186"/>
    <mergeCell ref="F186:H186"/>
    <mergeCell ref="I186:K186"/>
    <mergeCell ref="C187:E187"/>
    <mergeCell ref="G187:H187"/>
    <mergeCell ref="J187:K187"/>
    <mergeCell ref="C122:E122"/>
    <mergeCell ref="G122:H122"/>
    <mergeCell ref="J122:K122"/>
    <mergeCell ref="C123:E123"/>
    <mergeCell ref="G123:H123"/>
    <mergeCell ref="J123:K123"/>
    <mergeCell ref="B3:K3"/>
    <mergeCell ref="B120:E120"/>
    <mergeCell ref="F120:H120"/>
    <mergeCell ref="I120:K120"/>
    <mergeCell ref="C121:E121"/>
    <mergeCell ref="G121:H121"/>
    <mergeCell ref="J121:K1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C3:M153"/>
  <sheetViews>
    <sheetView zoomScale="85" zoomScaleNormal="85" zoomScaleSheetLayoutView="85" workbookViewId="0">
      <selection activeCell="D7" sqref="D7:I60"/>
    </sheetView>
  </sheetViews>
  <sheetFormatPr defaultColWidth="9" defaultRowHeight="15"/>
  <cols>
    <col min="1" max="2" width="9" style="2"/>
    <col min="3" max="3" width="7.140625" style="2" customWidth="1"/>
    <col min="4" max="4" width="12.28515625" style="2" customWidth="1"/>
    <col min="5" max="5" width="11.28515625" style="2" customWidth="1"/>
    <col min="6" max="6" width="14.7109375" style="2" customWidth="1"/>
    <col min="7" max="7" width="15" style="2" customWidth="1"/>
    <col min="8" max="8" width="20.28515625" style="2" customWidth="1"/>
    <col min="9" max="9" width="18.5703125" style="2" customWidth="1"/>
    <col min="10" max="10" width="13.7109375" style="2" customWidth="1"/>
    <col min="11" max="11" width="8.5703125" style="2" customWidth="1"/>
    <col min="12" max="12" width="11.7109375" style="2" customWidth="1"/>
    <col min="13" max="16384" width="9" style="2"/>
  </cols>
  <sheetData>
    <row r="3" spans="3:13" ht="18.75">
      <c r="C3" s="1" t="s">
        <v>0</v>
      </c>
      <c r="D3" s="1"/>
      <c r="E3" s="1"/>
      <c r="F3" s="1"/>
      <c r="G3" s="1"/>
      <c r="H3" s="1"/>
      <c r="I3" s="1"/>
      <c r="J3" s="1"/>
      <c r="K3" s="1"/>
      <c r="L3" s="1"/>
      <c r="M3" s="1"/>
    </row>
    <row r="4" spans="3:13" ht="37.5">
      <c r="C4" s="3" t="s">
        <v>1</v>
      </c>
      <c r="D4" s="3" t="s">
        <v>2</v>
      </c>
      <c r="E4" s="3" t="s">
        <v>3</v>
      </c>
      <c r="F4" s="3" t="s">
        <v>4</v>
      </c>
      <c r="G4" s="4" t="s">
        <v>5</v>
      </c>
      <c r="H4" s="3" t="s">
        <v>6</v>
      </c>
      <c r="I4" s="5" t="s">
        <v>7</v>
      </c>
      <c r="J4" s="6" t="s">
        <v>8</v>
      </c>
      <c r="K4" s="6" t="s">
        <v>9</v>
      </c>
      <c r="L4" s="7" t="s">
        <v>10</v>
      </c>
      <c r="M4" s="8"/>
    </row>
    <row r="5" spans="3:13" hidden="1">
      <c r="C5" s="9">
        <v>1</v>
      </c>
      <c r="D5" s="9" t="s">
        <v>11</v>
      </c>
      <c r="E5" s="9" t="s">
        <v>12</v>
      </c>
      <c r="F5" s="9"/>
      <c r="G5" s="9"/>
      <c r="H5" s="9">
        <v>110</v>
      </c>
      <c r="I5" s="9">
        <v>384.4</v>
      </c>
      <c r="J5" s="9">
        <v>384.4</v>
      </c>
      <c r="K5" s="9">
        <v>1.1100000000000001</v>
      </c>
      <c r="L5" s="9"/>
      <c r="M5" s="10"/>
    </row>
    <row r="6" spans="3:13" hidden="1">
      <c r="C6" s="9">
        <f>1+C5</f>
        <v>2</v>
      </c>
      <c r="D6" s="9" t="s">
        <v>12</v>
      </c>
      <c r="E6" s="9" t="s">
        <v>13</v>
      </c>
      <c r="F6" s="9"/>
      <c r="G6" s="9"/>
      <c r="H6" s="9">
        <v>63</v>
      </c>
      <c r="I6" s="9">
        <v>97.9</v>
      </c>
      <c r="J6" s="9">
        <f>+$J5+I6</f>
        <v>482.29999999999995</v>
      </c>
      <c r="K6" s="9">
        <v>1.06</v>
      </c>
      <c r="L6" s="10"/>
      <c r="M6" s="10"/>
    </row>
    <row r="7" spans="3:13">
      <c r="C7" s="9">
        <f t="shared" ref="C7:C65" si="0">1+C6</f>
        <v>3</v>
      </c>
      <c r="D7" s="9" t="s">
        <v>13</v>
      </c>
      <c r="E7" s="9" t="s">
        <v>14</v>
      </c>
      <c r="F7" s="9" t="s">
        <v>15</v>
      </c>
      <c r="G7" s="9">
        <v>0.36</v>
      </c>
      <c r="H7" s="9">
        <v>63</v>
      </c>
      <c r="I7" s="9">
        <v>3.1</v>
      </c>
      <c r="J7" s="9">
        <f t="shared" ref="J7:J65" si="1">+$J6+I7</f>
        <v>485.4</v>
      </c>
      <c r="K7" s="9">
        <v>1.06</v>
      </c>
      <c r="L7" s="11" t="s">
        <v>16</v>
      </c>
      <c r="M7" s="12"/>
    </row>
    <row r="8" spans="3:13" hidden="1">
      <c r="C8" s="9">
        <f t="shared" si="0"/>
        <v>4</v>
      </c>
      <c r="D8" s="9" t="s">
        <v>13</v>
      </c>
      <c r="E8" s="9" t="s">
        <v>14</v>
      </c>
      <c r="F8" s="9"/>
      <c r="G8" s="9"/>
      <c r="H8" s="9">
        <v>63</v>
      </c>
      <c r="I8" s="9">
        <v>26.2</v>
      </c>
      <c r="J8" s="9">
        <f t="shared" si="1"/>
        <v>511.59999999999997</v>
      </c>
      <c r="K8" s="9">
        <v>1.06</v>
      </c>
      <c r="L8" s="10"/>
      <c r="M8" s="10"/>
    </row>
    <row r="9" spans="3:13" hidden="1">
      <c r="C9" s="9">
        <f t="shared" si="0"/>
        <v>5</v>
      </c>
      <c r="D9" s="9" t="s">
        <v>17</v>
      </c>
      <c r="E9" s="9" t="s">
        <v>18</v>
      </c>
      <c r="F9" s="9"/>
      <c r="G9" s="9"/>
      <c r="H9" s="9">
        <v>63</v>
      </c>
      <c r="I9" s="9">
        <v>113.4</v>
      </c>
      <c r="J9" s="9">
        <f t="shared" si="1"/>
        <v>625</v>
      </c>
      <c r="K9" s="9">
        <v>1.06</v>
      </c>
      <c r="L9" s="10"/>
      <c r="M9" s="10"/>
    </row>
    <row r="10" spans="3:13" hidden="1">
      <c r="C10" s="9">
        <f t="shared" si="0"/>
        <v>6</v>
      </c>
      <c r="D10" s="9" t="s">
        <v>18</v>
      </c>
      <c r="E10" s="9" t="s">
        <v>12</v>
      </c>
      <c r="F10" s="9"/>
      <c r="G10" s="9"/>
      <c r="H10" s="9">
        <v>63</v>
      </c>
      <c r="I10" s="9">
        <v>6.6</v>
      </c>
      <c r="J10" s="9">
        <f t="shared" si="1"/>
        <v>631.6</v>
      </c>
      <c r="K10" s="9">
        <v>1.06</v>
      </c>
      <c r="L10" s="10"/>
      <c r="M10" s="10"/>
    </row>
    <row r="11" spans="3:13" hidden="1">
      <c r="C11" s="9">
        <f t="shared" si="0"/>
        <v>7</v>
      </c>
      <c r="D11" s="9" t="s">
        <v>18</v>
      </c>
      <c r="E11" s="9" t="s">
        <v>12</v>
      </c>
      <c r="F11" s="9"/>
      <c r="G11" s="9"/>
      <c r="H11" s="9">
        <v>63</v>
      </c>
      <c r="I11" s="9">
        <v>8.6</v>
      </c>
      <c r="J11" s="9">
        <f t="shared" si="1"/>
        <v>640.20000000000005</v>
      </c>
      <c r="K11" s="9">
        <v>1.06</v>
      </c>
      <c r="L11" s="11" t="s">
        <v>19</v>
      </c>
      <c r="M11" s="12"/>
    </row>
    <row r="12" spans="3:13" hidden="1">
      <c r="C12" s="9">
        <f t="shared" si="0"/>
        <v>8</v>
      </c>
      <c r="D12" s="9" t="s">
        <v>18</v>
      </c>
      <c r="E12" s="9" t="s">
        <v>12</v>
      </c>
      <c r="F12" s="9"/>
      <c r="G12" s="9"/>
      <c r="H12" s="9">
        <v>63</v>
      </c>
      <c r="I12" s="9">
        <v>110.9</v>
      </c>
      <c r="J12" s="9">
        <f t="shared" si="1"/>
        <v>751.1</v>
      </c>
      <c r="K12" s="9">
        <v>1.06</v>
      </c>
      <c r="L12" s="10"/>
      <c r="M12" s="10"/>
    </row>
    <row r="13" spans="3:13" hidden="1">
      <c r="C13" s="9">
        <f t="shared" si="0"/>
        <v>9</v>
      </c>
      <c r="D13" s="9" t="s">
        <v>18</v>
      </c>
      <c r="E13" s="9" t="s">
        <v>20</v>
      </c>
      <c r="F13" s="9"/>
      <c r="G13" s="9"/>
      <c r="H13" s="9">
        <v>63</v>
      </c>
      <c r="I13" s="9">
        <v>206.4</v>
      </c>
      <c r="J13" s="9">
        <f t="shared" si="1"/>
        <v>957.5</v>
      </c>
      <c r="K13" s="9">
        <v>1.06</v>
      </c>
      <c r="L13" s="10"/>
      <c r="M13" s="10"/>
    </row>
    <row r="14" spans="3:13" hidden="1">
      <c r="C14" s="9">
        <f t="shared" si="0"/>
        <v>10</v>
      </c>
      <c r="D14" s="9" t="s">
        <v>18</v>
      </c>
      <c r="E14" s="9" t="s">
        <v>21</v>
      </c>
      <c r="F14" s="9"/>
      <c r="G14" s="9"/>
      <c r="H14" s="9">
        <v>63</v>
      </c>
      <c r="I14" s="9">
        <v>442.4</v>
      </c>
      <c r="J14" s="9">
        <f t="shared" si="1"/>
        <v>1399.9</v>
      </c>
      <c r="K14" s="9">
        <v>1.06</v>
      </c>
      <c r="L14" s="10"/>
      <c r="M14" s="10"/>
    </row>
    <row r="15" spans="3:13" hidden="1">
      <c r="C15" s="9">
        <f t="shared" si="0"/>
        <v>11</v>
      </c>
      <c r="D15" s="9" t="s">
        <v>21</v>
      </c>
      <c r="E15" s="9" t="s">
        <v>22</v>
      </c>
      <c r="F15" s="9"/>
      <c r="G15" s="9"/>
      <c r="H15" s="9">
        <v>63</v>
      </c>
      <c r="I15" s="9">
        <v>43</v>
      </c>
      <c r="J15" s="9">
        <f t="shared" si="1"/>
        <v>1442.9</v>
      </c>
      <c r="K15" s="9">
        <v>1.06</v>
      </c>
      <c r="L15" s="10"/>
      <c r="M15" s="10"/>
    </row>
    <row r="16" spans="3:13" hidden="1">
      <c r="C16" s="9">
        <f t="shared" si="0"/>
        <v>12</v>
      </c>
      <c r="D16" s="9" t="s">
        <v>21</v>
      </c>
      <c r="E16" s="9" t="s">
        <v>23</v>
      </c>
      <c r="F16" s="9"/>
      <c r="G16" s="9"/>
      <c r="H16" s="9">
        <v>63</v>
      </c>
      <c r="I16" s="9">
        <v>76.5</v>
      </c>
      <c r="J16" s="9">
        <f t="shared" si="1"/>
        <v>1519.4</v>
      </c>
      <c r="K16" s="9">
        <v>1.06</v>
      </c>
      <c r="L16" s="10"/>
      <c r="M16" s="10"/>
    </row>
    <row r="17" spans="3:13">
      <c r="C17" s="9">
        <f t="shared" si="0"/>
        <v>13</v>
      </c>
      <c r="D17" s="9" t="s">
        <v>21</v>
      </c>
      <c r="E17" s="9" t="s">
        <v>23</v>
      </c>
      <c r="F17" s="9" t="s">
        <v>15</v>
      </c>
      <c r="G17" s="9">
        <v>0.36</v>
      </c>
      <c r="H17" s="9">
        <v>63</v>
      </c>
      <c r="I17" s="9">
        <v>3.8</v>
      </c>
      <c r="J17" s="9">
        <f t="shared" si="1"/>
        <v>1523.2</v>
      </c>
      <c r="K17" s="9">
        <v>1.06</v>
      </c>
      <c r="L17" s="11" t="s">
        <v>16</v>
      </c>
      <c r="M17" s="12"/>
    </row>
    <row r="18" spans="3:13">
      <c r="C18" s="9">
        <f t="shared" si="0"/>
        <v>14</v>
      </c>
      <c r="D18" s="9" t="s">
        <v>23</v>
      </c>
      <c r="E18" s="9" t="s">
        <v>24</v>
      </c>
      <c r="F18" s="9" t="s">
        <v>25</v>
      </c>
      <c r="G18" s="9">
        <v>0.46</v>
      </c>
      <c r="H18" s="9">
        <v>63</v>
      </c>
      <c r="I18" s="9">
        <v>5.8</v>
      </c>
      <c r="J18" s="9">
        <f t="shared" si="1"/>
        <v>1529</v>
      </c>
      <c r="K18" s="9">
        <v>1.06</v>
      </c>
      <c r="L18" s="10"/>
      <c r="M18" s="10"/>
    </row>
    <row r="19" spans="3:13" hidden="1">
      <c r="C19" s="9">
        <f t="shared" si="0"/>
        <v>15</v>
      </c>
      <c r="D19" s="9" t="s">
        <v>23</v>
      </c>
      <c r="E19" s="9" t="s">
        <v>24</v>
      </c>
      <c r="F19" s="9"/>
      <c r="G19" s="9"/>
      <c r="H19" s="9">
        <v>63</v>
      </c>
      <c r="I19" s="9">
        <v>137.30000000000001</v>
      </c>
      <c r="J19" s="9">
        <f t="shared" si="1"/>
        <v>1666.3</v>
      </c>
      <c r="K19" s="9">
        <v>1.06</v>
      </c>
      <c r="L19" s="10"/>
      <c r="M19" s="10"/>
    </row>
    <row r="20" spans="3:13">
      <c r="C20" s="9">
        <f t="shared" si="0"/>
        <v>16</v>
      </c>
      <c r="D20" s="9" t="s">
        <v>23</v>
      </c>
      <c r="E20" s="9" t="s">
        <v>24</v>
      </c>
      <c r="F20" s="9" t="s">
        <v>25</v>
      </c>
      <c r="G20" s="9">
        <v>0.46</v>
      </c>
      <c r="H20" s="9">
        <v>63</v>
      </c>
      <c r="I20" s="9">
        <v>5.9</v>
      </c>
      <c r="J20" s="9">
        <f t="shared" si="1"/>
        <v>1672.2</v>
      </c>
      <c r="K20" s="9">
        <v>1.06</v>
      </c>
      <c r="L20" s="11" t="s">
        <v>16</v>
      </c>
      <c r="M20" s="12"/>
    </row>
    <row r="21" spans="3:13" hidden="1">
      <c r="C21" s="9">
        <f t="shared" si="0"/>
        <v>17</v>
      </c>
      <c r="D21" s="9" t="s">
        <v>23</v>
      </c>
      <c r="E21" s="9" t="s">
        <v>24</v>
      </c>
      <c r="F21" s="9"/>
      <c r="G21" s="9"/>
      <c r="H21" s="9">
        <v>63</v>
      </c>
      <c r="I21" s="9">
        <v>34.799999999999997</v>
      </c>
      <c r="J21" s="9">
        <f t="shared" si="1"/>
        <v>1707</v>
      </c>
      <c r="K21" s="9">
        <v>1.06</v>
      </c>
      <c r="L21" s="10"/>
      <c r="M21" s="10"/>
    </row>
    <row r="22" spans="3:13" hidden="1">
      <c r="C22" s="9">
        <f t="shared" si="0"/>
        <v>18</v>
      </c>
      <c r="D22" s="9" t="s">
        <v>23</v>
      </c>
      <c r="E22" s="9" t="s">
        <v>26</v>
      </c>
      <c r="F22" s="9"/>
      <c r="G22" s="9"/>
      <c r="H22" s="9">
        <v>63</v>
      </c>
      <c r="I22" s="9">
        <v>255.3</v>
      </c>
      <c r="J22" s="9">
        <f t="shared" si="1"/>
        <v>1962.3</v>
      </c>
      <c r="K22" s="9">
        <v>1.06</v>
      </c>
      <c r="L22" s="10"/>
      <c r="M22" s="10"/>
    </row>
    <row r="23" spans="3:13" hidden="1">
      <c r="C23" s="9">
        <f t="shared" si="0"/>
        <v>19</v>
      </c>
      <c r="D23" s="9" t="s">
        <v>13</v>
      </c>
      <c r="E23" s="9" t="s">
        <v>27</v>
      </c>
      <c r="F23" s="9"/>
      <c r="G23" s="9"/>
      <c r="H23" s="9">
        <v>63</v>
      </c>
      <c r="I23" s="9">
        <v>287.10000000000002</v>
      </c>
      <c r="J23" s="9">
        <f t="shared" si="1"/>
        <v>2249.4</v>
      </c>
      <c r="K23" s="9">
        <v>1.06</v>
      </c>
      <c r="L23" s="10"/>
      <c r="M23" s="10"/>
    </row>
    <row r="24" spans="3:13">
      <c r="C24" s="9">
        <f t="shared" si="0"/>
        <v>20</v>
      </c>
      <c r="D24" s="9" t="s">
        <v>27</v>
      </c>
      <c r="E24" s="9" t="s">
        <v>28</v>
      </c>
      <c r="F24" s="9" t="s">
        <v>15</v>
      </c>
      <c r="G24" s="9">
        <v>0.36</v>
      </c>
      <c r="H24" s="9">
        <v>63</v>
      </c>
      <c r="I24" s="9">
        <v>3.2</v>
      </c>
      <c r="J24" s="9">
        <f t="shared" si="1"/>
        <v>2252.6</v>
      </c>
      <c r="K24" s="9">
        <v>1.06</v>
      </c>
      <c r="L24" s="11" t="s">
        <v>16</v>
      </c>
      <c r="M24" s="12"/>
    </row>
    <row r="25" spans="3:13" hidden="1">
      <c r="C25" s="9">
        <f t="shared" si="0"/>
        <v>21</v>
      </c>
      <c r="D25" s="9" t="s">
        <v>27</v>
      </c>
      <c r="E25" s="9" t="s">
        <v>28</v>
      </c>
      <c r="F25" s="9"/>
      <c r="G25" s="9"/>
      <c r="H25" s="9">
        <v>63</v>
      </c>
      <c r="I25" s="9">
        <v>37.799999999999997</v>
      </c>
      <c r="J25" s="9">
        <f t="shared" si="1"/>
        <v>2290.4</v>
      </c>
      <c r="K25" s="9">
        <v>1.06</v>
      </c>
      <c r="L25" s="10"/>
      <c r="M25" s="10"/>
    </row>
    <row r="26" spans="3:13" hidden="1">
      <c r="C26" s="9">
        <f t="shared" si="0"/>
        <v>22</v>
      </c>
      <c r="D26" s="9" t="s">
        <v>27</v>
      </c>
      <c r="E26" s="9" t="s">
        <v>29</v>
      </c>
      <c r="F26" s="9"/>
      <c r="G26" s="9"/>
      <c r="H26" s="9">
        <v>63</v>
      </c>
      <c r="I26" s="9">
        <v>181.4</v>
      </c>
      <c r="J26" s="9">
        <f t="shared" si="1"/>
        <v>2471.8000000000002</v>
      </c>
      <c r="K26" s="9">
        <v>1.06</v>
      </c>
      <c r="L26" s="10"/>
      <c r="M26" s="10"/>
    </row>
    <row r="27" spans="3:13">
      <c r="C27" s="9">
        <f t="shared" si="0"/>
        <v>23</v>
      </c>
      <c r="D27" s="9" t="s">
        <v>27</v>
      </c>
      <c r="E27" s="9" t="s">
        <v>29</v>
      </c>
      <c r="F27" s="9" t="s">
        <v>30</v>
      </c>
      <c r="G27" s="9">
        <v>0.46</v>
      </c>
      <c r="H27" s="9">
        <v>63</v>
      </c>
      <c r="I27" s="9">
        <v>4.5999999999999996</v>
      </c>
      <c r="J27" s="9">
        <f t="shared" si="1"/>
        <v>2476.4</v>
      </c>
      <c r="K27" s="9">
        <v>1.06</v>
      </c>
      <c r="L27" s="11" t="s">
        <v>16</v>
      </c>
      <c r="M27" s="12"/>
    </row>
    <row r="28" spans="3:13" hidden="1">
      <c r="C28" s="9">
        <f t="shared" si="0"/>
        <v>24</v>
      </c>
      <c r="D28" s="9" t="s">
        <v>29</v>
      </c>
      <c r="E28" s="9" t="s">
        <v>31</v>
      </c>
      <c r="F28" s="9"/>
      <c r="G28" s="9"/>
      <c r="H28" s="9">
        <v>63</v>
      </c>
      <c r="I28" s="9">
        <v>53.1</v>
      </c>
      <c r="J28" s="9">
        <f t="shared" si="1"/>
        <v>2529.5</v>
      </c>
      <c r="K28" s="9">
        <v>1.06</v>
      </c>
      <c r="L28" s="10"/>
      <c r="M28" s="10"/>
    </row>
    <row r="29" spans="3:13" hidden="1">
      <c r="C29" s="9">
        <f t="shared" si="0"/>
        <v>25</v>
      </c>
      <c r="D29" s="9" t="s">
        <v>29</v>
      </c>
      <c r="E29" s="9" t="s">
        <v>32</v>
      </c>
      <c r="F29" s="9"/>
      <c r="G29" s="9"/>
      <c r="H29" s="9">
        <v>63</v>
      </c>
      <c r="I29" s="9">
        <v>45.2</v>
      </c>
      <c r="J29" s="9">
        <f t="shared" si="1"/>
        <v>2574.6999999999998</v>
      </c>
      <c r="K29" s="9">
        <v>1.06</v>
      </c>
      <c r="L29" s="10"/>
      <c r="M29" s="10"/>
    </row>
    <row r="30" spans="3:13">
      <c r="C30" s="9">
        <f t="shared" si="0"/>
        <v>26</v>
      </c>
      <c r="D30" s="9" t="s">
        <v>29</v>
      </c>
      <c r="E30" s="9" t="s">
        <v>32</v>
      </c>
      <c r="F30" s="9" t="s">
        <v>25</v>
      </c>
      <c r="G30" s="9">
        <v>0.46</v>
      </c>
      <c r="H30" s="9">
        <v>63</v>
      </c>
      <c r="I30" s="9">
        <v>21.9</v>
      </c>
      <c r="J30" s="9">
        <f t="shared" si="1"/>
        <v>2596.6</v>
      </c>
      <c r="K30" s="9">
        <v>1.06</v>
      </c>
      <c r="L30" s="10"/>
      <c r="M30" s="10"/>
    </row>
    <row r="31" spans="3:13">
      <c r="C31" s="9">
        <f t="shared" si="0"/>
        <v>27</v>
      </c>
      <c r="D31" s="9" t="s">
        <v>32</v>
      </c>
      <c r="E31" s="9" t="s">
        <v>33</v>
      </c>
      <c r="F31" s="9" t="s">
        <v>15</v>
      </c>
      <c r="G31" s="9">
        <v>0.36</v>
      </c>
      <c r="H31" s="9">
        <v>63</v>
      </c>
      <c r="I31" s="9">
        <v>4.9000000000000004</v>
      </c>
      <c r="J31" s="9">
        <f t="shared" si="1"/>
        <v>2601.5</v>
      </c>
      <c r="K31" s="9">
        <v>1.06</v>
      </c>
      <c r="L31" s="11" t="s">
        <v>16</v>
      </c>
      <c r="M31" s="12"/>
    </row>
    <row r="32" spans="3:13" hidden="1">
      <c r="C32" s="9">
        <f t="shared" si="0"/>
        <v>28</v>
      </c>
      <c r="D32" s="9" t="s">
        <v>13</v>
      </c>
      <c r="E32" s="9" t="s">
        <v>34</v>
      </c>
      <c r="F32" s="9"/>
      <c r="G32" s="9"/>
      <c r="H32" s="9">
        <v>63</v>
      </c>
      <c r="I32" s="9">
        <v>84.9</v>
      </c>
      <c r="J32" s="9">
        <f t="shared" si="1"/>
        <v>2686.4</v>
      </c>
      <c r="K32" s="9">
        <v>1.06</v>
      </c>
      <c r="L32" s="10"/>
      <c r="M32" s="10"/>
    </row>
    <row r="33" spans="3:13" hidden="1">
      <c r="C33" s="9">
        <f t="shared" si="0"/>
        <v>29</v>
      </c>
      <c r="D33" s="9" t="s">
        <v>32</v>
      </c>
      <c r="E33" s="9" t="s">
        <v>33</v>
      </c>
      <c r="F33" s="9"/>
      <c r="G33" s="9"/>
      <c r="H33" s="9">
        <v>63</v>
      </c>
      <c r="I33" s="9">
        <v>52</v>
      </c>
      <c r="J33" s="9">
        <f t="shared" si="1"/>
        <v>2738.4</v>
      </c>
      <c r="K33" s="9">
        <v>1.06</v>
      </c>
      <c r="L33" s="10"/>
      <c r="M33" s="10"/>
    </row>
    <row r="34" spans="3:13" hidden="1">
      <c r="C34" s="9">
        <f t="shared" si="0"/>
        <v>30</v>
      </c>
      <c r="D34" s="9" t="s">
        <v>32</v>
      </c>
      <c r="E34" s="9" t="s">
        <v>35</v>
      </c>
      <c r="F34" s="9"/>
      <c r="G34" s="9"/>
      <c r="H34" s="9">
        <v>63</v>
      </c>
      <c r="I34" s="9">
        <v>48.9</v>
      </c>
      <c r="J34" s="9">
        <f t="shared" si="1"/>
        <v>2787.3</v>
      </c>
      <c r="K34" s="9">
        <v>1.06</v>
      </c>
      <c r="L34" s="10"/>
      <c r="M34" s="10"/>
    </row>
    <row r="35" spans="3:13">
      <c r="C35" s="9">
        <f t="shared" si="0"/>
        <v>31</v>
      </c>
      <c r="D35" s="9" t="s">
        <v>32</v>
      </c>
      <c r="E35" s="9" t="s">
        <v>35</v>
      </c>
      <c r="F35" s="9" t="s">
        <v>25</v>
      </c>
      <c r="G35" s="9">
        <v>0.46</v>
      </c>
      <c r="H35" s="9">
        <v>63</v>
      </c>
      <c r="I35" s="9">
        <v>15.8</v>
      </c>
      <c r="J35" s="9">
        <f t="shared" si="1"/>
        <v>2803.1000000000004</v>
      </c>
      <c r="K35" s="9">
        <v>1.06</v>
      </c>
      <c r="L35" s="10"/>
      <c r="M35" s="10"/>
    </row>
    <row r="36" spans="3:13" hidden="1">
      <c r="C36" s="9">
        <f t="shared" si="0"/>
        <v>32</v>
      </c>
      <c r="D36" s="9" t="s">
        <v>35</v>
      </c>
      <c r="E36" s="9" t="s">
        <v>36</v>
      </c>
      <c r="F36" s="9"/>
      <c r="G36" s="9"/>
      <c r="H36" s="9">
        <v>63</v>
      </c>
      <c r="I36" s="9">
        <v>98.7</v>
      </c>
      <c r="J36" s="9">
        <f t="shared" si="1"/>
        <v>2901.8</v>
      </c>
      <c r="K36" s="9">
        <v>1.06</v>
      </c>
      <c r="L36" s="10"/>
      <c r="M36" s="10"/>
    </row>
    <row r="37" spans="3:13" hidden="1">
      <c r="C37" s="9">
        <f t="shared" si="0"/>
        <v>33</v>
      </c>
      <c r="D37" s="9" t="s">
        <v>35</v>
      </c>
      <c r="E37" s="9" t="s">
        <v>37</v>
      </c>
      <c r="F37" s="9"/>
      <c r="G37" s="9"/>
      <c r="H37" s="9">
        <v>63</v>
      </c>
      <c r="I37" s="9">
        <v>12.9</v>
      </c>
      <c r="J37" s="9">
        <f t="shared" si="1"/>
        <v>2914.7000000000003</v>
      </c>
      <c r="K37" s="9">
        <v>1.06</v>
      </c>
      <c r="L37" s="10"/>
      <c r="M37" s="10"/>
    </row>
    <row r="38" spans="3:13">
      <c r="C38" s="9">
        <f t="shared" si="0"/>
        <v>34</v>
      </c>
      <c r="D38" s="9" t="s">
        <v>35</v>
      </c>
      <c r="E38" s="9" t="s">
        <v>37</v>
      </c>
      <c r="F38" s="9" t="s">
        <v>25</v>
      </c>
      <c r="G38" s="9">
        <v>0.46</v>
      </c>
      <c r="H38" s="9">
        <v>63</v>
      </c>
      <c r="I38" s="9">
        <v>17.399999999999999</v>
      </c>
      <c r="J38" s="9">
        <f t="shared" si="1"/>
        <v>2932.1000000000004</v>
      </c>
      <c r="K38" s="9">
        <v>1.06</v>
      </c>
      <c r="L38" s="10"/>
      <c r="M38" s="10"/>
    </row>
    <row r="39" spans="3:13" hidden="1">
      <c r="C39" s="9">
        <f t="shared" si="0"/>
        <v>35</v>
      </c>
      <c r="D39" s="9" t="s">
        <v>35</v>
      </c>
      <c r="E39" s="9" t="s">
        <v>37</v>
      </c>
      <c r="F39" s="9"/>
      <c r="G39" s="9"/>
      <c r="H39" s="9">
        <v>63</v>
      </c>
      <c r="I39" s="9">
        <v>8.6</v>
      </c>
      <c r="J39" s="9">
        <f t="shared" si="1"/>
        <v>2940.7000000000003</v>
      </c>
      <c r="K39" s="9">
        <v>1.06</v>
      </c>
      <c r="L39" s="10"/>
      <c r="M39" s="10"/>
    </row>
    <row r="40" spans="3:13">
      <c r="C40" s="9">
        <f t="shared" si="0"/>
        <v>36</v>
      </c>
      <c r="D40" s="9" t="s">
        <v>35</v>
      </c>
      <c r="E40" s="9" t="s">
        <v>37</v>
      </c>
      <c r="F40" s="9" t="s">
        <v>25</v>
      </c>
      <c r="G40" s="9">
        <v>0.46</v>
      </c>
      <c r="H40" s="9">
        <v>63</v>
      </c>
      <c r="I40" s="9">
        <v>4.9000000000000004</v>
      </c>
      <c r="J40" s="9">
        <f t="shared" si="1"/>
        <v>2945.6000000000004</v>
      </c>
      <c r="K40" s="9">
        <v>1.06</v>
      </c>
      <c r="L40" s="11" t="s">
        <v>16</v>
      </c>
      <c r="M40" s="12"/>
    </row>
    <row r="41" spans="3:13">
      <c r="C41" s="9">
        <f t="shared" si="0"/>
        <v>37</v>
      </c>
      <c r="D41" s="9" t="s">
        <v>37</v>
      </c>
      <c r="E41" s="9" t="s">
        <v>38</v>
      </c>
      <c r="F41" s="9" t="s">
        <v>25</v>
      </c>
      <c r="G41" s="9">
        <v>0.46</v>
      </c>
      <c r="H41" s="9">
        <v>63</v>
      </c>
      <c r="I41" s="9">
        <v>44.3</v>
      </c>
      <c r="J41" s="9">
        <f t="shared" si="1"/>
        <v>2989.9000000000005</v>
      </c>
      <c r="K41" s="9">
        <v>1.06</v>
      </c>
      <c r="L41" s="10"/>
      <c r="M41" s="10"/>
    </row>
    <row r="42" spans="3:13">
      <c r="C42" s="9">
        <f t="shared" si="0"/>
        <v>38</v>
      </c>
      <c r="D42" s="9" t="s">
        <v>37</v>
      </c>
      <c r="E42" s="9" t="s">
        <v>39</v>
      </c>
      <c r="F42" s="9" t="s">
        <v>25</v>
      </c>
      <c r="G42" s="9">
        <v>0.46</v>
      </c>
      <c r="H42" s="9">
        <v>63</v>
      </c>
      <c r="I42" s="9">
        <v>15.2</v>
      </c>
      <c r="J42" s="9">
        <f t="shared" si="1"/>
        <v>3005.1000000000004</v>
      </c>
      <c r="K42" s="9">
        <v>1.06</v>
      </c>
      <c r="L42" s="10"/>
      <c r="M42" s="10"/>
    </row>
    <row r="43" spans="3:13" hidden="1">
      <c r="C43" s="9">
        <f t="shared" si="0"/>
        <v>39</v>
      </c>
      <c r="D43" s="9" t="s">
        <v>39</v>
      </c>
      <c r="E43" s="9" t="s">
        <v>40</v>
      </c>
      <c r="F43" s="9"/>
      <c r="G43" s="9"/>
      <c r="H43" s="9">
        <v>63</v>
      </c>
      <c r="I43" s="9">
        <v>61.6</v>
      </c>
      <c r="J43" s="9">
        <f t="shared" si="1"/>
        <v>3066.7000000000003</v>
      </c>
      <c r="K43" s="9">
        <v>1.06</v>
      </c>
      <c r="L43" s="10"/>
      <c r="M43" s="10"/>
    </row>
    <row r="44" spans="3:13">
      <c r="C44" s="9">
        <f t="shared" si="0"/>
        <v>40</v>
      </c>
      <c r="D44" s="9" t="s">
        <v>39</v>
      </c>
      <c r="E44" s="9" t="s">
        <v>41</v>
      </c>
      <c r="F44" s="9" t="s">
        <v>25</v>
      </c>
      <c r="G44" s="9">
        <v>0.46</v>
      </c>
      <c r="H44" s="9">
        <v>63</v>
      </c>
      <c r="I44" s="9">
        <v>22.9</v>
      </c>
      <c r="J44" s="9">
        <f t="shared" si="1"/>
        <v>3089.6000000000004</v>
      </c>
      <c r="K44" s="9">
        <v>1.06</v>
      </c>
      <c r="L44" s="10"/>
      <c r="M44" s="10"/>
    </row>
    <row r="45" spans="3:13" hidden="1">
      <c r="C45" s="9">
        <f t="shared" si="0"/>
        <v>41</v>
      </c>
      <c r="D45" s="9" t="s">
        <v>39</v>
      </c>
      <c r="E45" s="9" t="s">
        <v>41</v>
      </c>
      <c r="F45" s="9"/>
      <c r="G45" s="9"/>
      <c r="H45" s="9">
        <v>63</v>
      </c>
      <c r="I45" s="9">
        <v>73</v>
      </c>
      <c r="J45" s="9">
        <f t="shared" si="1"/>
        <v>3162.6000000000004</v>
      </c>
      <c r="K45" s="9">
        <v>1.06</v>
      </c>
      <c r="L45" s="10"/>
      <c r="M45" s="10"/>
    </row>
    <row r="46" spans="3:13">
      <c r="C46" s="9">
        <f t="shared" si="0"/>
        <v>42</v>
      </c>
      <c r="D46" s="9" t="s">
        <v>39</v>
      </c>
      <c r="E46" s="9" t="s">
        <v>41</v>
      </c>
      <c r="F46" s="9" t="s">
        <v>15</v>
      </c>
      <c r="G46" s="9">
        <v>0.36</v>
      </c>
      <c r="H46" s="9">
        <v>63</v>
      </c>
      <c r="I46" s="9">
        <v>3.7</v>
      </c>
      <c r="J46" s="9">
        <f t="shared" si="1"/>
        <v>3166.3</v>
      </c>
      <c r="K46" s="9">
        <v>1.06</v>
      </c>
      <c r="L46" s="11" t="s">
        <v>16</v>
      </c>
      <c r="M46" s="12"/>
    </row>
    <row r="47" spans="3:13" hidden="1">
      <c r="C47" s="9">
        <f t="shared" si="0"/>
        <v>43</v>
      </c>
      <c r="D47" s="9" t="s">
        <v>41</v>
      </c>
      <c r="E47" s="9" t="s">
        <v>42</v>
      </c>
      <c r="F47" s="9"/>
      <c r="G47" s="9"/>
      <c r="H47" s="9">
        <v>63</v>
      </c>
      <c r="I47" s="9">
        <v>96.3</v>
      </c>
      <c r="J47" s="9">
        <f t="shared" si="1"/>
        <v>3262.6000000000004</v>
      </c>
      <c r="K47" s="9">
        <v>1.06</v>
      </c>
      <c r="L47" s="10"/>
      <c r="M47" s="10"/>
    </row>
    <row r="48" spans="3:13" hidden="1">
      <c r="C48" s="9">
        <f t="shared" si="0"/>
        <v>44</v>
      </c>
      <c r="D48" s="9" t="s">
        <v>41</v>
      </c>
      <c r="E48" s="9" t="s">
        <v>43</v>
      </c>
      <c r="F48" s="9"/>
      <c r="G48" s="9"/>
      <c r="H48" s="9">
        <v>63</v>
      </c>
      <c r="I48" s="9">
        <v>137</v>
      </c>
      <c r="J48" s="9">
        <f t="shared" si="1"/>
        <v>3399.6000000000004</v>
      </c>
      <c r="K48" s="9">
        <v>1.06</v>
      </c>
      <c r="L48" s="10"/>
      <c r="M48" s="10"/>
    </row>
    <row r="49" spans="3:13" hidden="1">
      <c r="C49" s="9">
        <f t="shared" si="0"/>
        <v>45</v>
      </c>
      <c r="D49" s="9" t="s">
        <v>43</v>
      </c>
      <c r="E49" s="9" t="s">
        <v>44</v>
      </c>
      <c r="F49" s="9"/>
      <c r="G49" s="9"/>
      <c r="H49" s="9">
        <v>63</v>
      </c>
      <c r="I49" s="9">
        <v>217.4</v>
      </c>
      <c r="J49" s="9">
        <f t="shared" si="1"/>
        <v>3617.0000000000005</v>
      </c>
      <c r="K49" s="9">
        <v>1.06</v>
      </c>
      <c r="L49" s="10"/>
      <c r="M49" s="10"/>
    </row>
    <row r="50" spans="3:13" hidden="1">
      <c r="C50" s="9">
        <f t="shared" si="0"/>
        <v>46</v>
      </c>
      <c r="D50" s="9" t="s">
        <v>45</v>
      </c>
      <c r="E50" s="9" t="s">
        <v>46</v>
      </c>
      <c r="F50" s="9"/>
      <c r="G50" s="9"/>
      <c r="H50" s="9">
        <v>63</v>
      </c>
      <c r="I50" s="9">
        <v>429.7</v>
      </c>
      <c r="J50" s="9">
        <f t="shared" si="1"/>
        <v>4046.7000000000003</v>
      </c>
      <c r="K50" s="9">
        <v>1.06</v>
      </c>
      <c r="L50" s="10"/>
      <c r="M50" s="10"/>
    </row>
    <row r="51" spans="3:13">
      <c r="C51" s="9">
        <f t="shared" si="0"/>
        <v>47</v>
      </c>
      <c r="D51" s="9" t="s">
        <v>45</v>
      </c>
      <c r="E51" s="9" t="s">
        <v>46</v>
      </c>
      <c r="F51" s="13" t="s">
        <v>25</v>
      </c>
      <c r="G51" s="9">
        <v>0.46</v>
      </c>
      <c r="H51" s="9">
        <v>63</v>
      </c>
      <c r="I51" s="13">
        <v>79.5</v>
      </c>
      <c r="J51" s="9">
        <f t="shared" si="1"/>
        <v>4126.2000000000007</v>
      </c>
      <c r="K51" s="9">
        <v>1.06</v>
      </c>
      <c r="L51" s="10"/>
      <c r="M51" s="10"/>
    </row>
    <row r="52" spans="3:13">
      <c r="C52" s="9">
        <f t="shared" si="0"/>
        <v>48</v>
      </c>
      <c r="D52" s="13" t="s">
        <v>46</v>
      </c>
      <c r="E52" s="13" t="s">
        <v>47</v>
      </c>
      <c r="F52" s="9" t="s">
        <v>25</v>
      </c>
      <c r="G52" s="9">
        <v>0.46</v>
      </c>
      <c r="H52" s="9">
        <v>63</v>
      </c>
      <c r="I52" s="9">
        <v>216.6</v>
      </c>
      <c r="J52" s="9">
        <f t="shared" si="1"/>
        <v>4342.8000000000011</v>
      </c>
      <c r="K52" s="9">
        <v>1.06</v>
      </c>
      <c r="L52" s="10"/>
      <c r="M52" s="10"/>
    </row>
    <row r="53" spans="3:13" hidden="1">
      <c r="C53" s="9">
        <f t="shared" si="0"/>
        <v>49</v>
      </c>
      <c r="D53" s="9" t="s">
        <v>47</v>
      </c>
      <c r="E53" s="9" t="s">
        <v>45</v>
      </c>
      <c r="F53" s="9"/>
      <c r="G53" s="9"/>
      <c r="H53" s="9">
        <v>63</v>
      </c>
      <c r="I53" s="9">
        <v>277.10000000000002</v>
      </c>
      <c r="J53" s="9">
        <f t="shared" si="1"/>
        <v>4619.9000000000015</v>
      </c>
      <c r="K53" s="9">
        <v>1.06</v>
      </c>
      <c r="L53" s="10"/>
      <c r="M53" s="10"/>
    </row>
    <row r="54" spans="3:13" hidden="1">
      <c r="C54" s="9">
        <f t="shared" si="0"/>
        <v>50</v>
      </c>
      <c r="D54" s="9" t="s">
        <v>43</v>
      </c>
      <c r="E54" s="9" t="s">
        <v>48</v>
      </c>
      <c r="F54" s="9"/>
      <c r="G54" s="9"/>
      <c r="H54" s="9">
        <v>63</v>
      </c>
      <c r="I54" s="9">
        <v>136.4</v>
      </c>
      <c r="J54" s="9">
        <f t="shared" si="1"/>
        <v>4756.3000000000011</v>
      </c>
      <c r="K54" s="9">
        <v>1.06</v>
      </c>
      <c r="L54" s="10"/>
      <c r="M54" s="10"/>
    </row>
    <row r="55" spans="3:13" hidden="1">
      <c r="C55" s="9">
        <f t="shared" si="0"/>
        <v>51</v>
      </c>
      <c r="D55" s="9" t="s">
        <v>48</v>
      </c>
      <c r="E55" s="9" t="s">
        <v>49</v>
      </c>
      <c r="F55" s="9"/>
      <c r="G55" s="9"/>
      <c r="H55" s="9">
        <v>63</v>
      </c>
      <c r="I55" s="9">
        <v>120.4</v>
      </c>
      <c r="J55" s="9">
        <f t="shared" si="1"/>
        <v>4876.7000000000007</v>
      </c>
      <c r="K55" s="9">
        <v>1.06</v>
      </c>
      <c r="L55" s="10"/>
      <c r="M55" s="10"/>
    </row>
    <row r="56" spans="3:13">
      <c r="C56" s="9">
        <f t="shared" si="0"/>
        <v>52</v>
      </c>
      <c r="D56" s="9" t="s">
        <v>50</v>
      </c>
      <c r="E56" s="9" t="s">
        <v>47</v>
      </c>
      <c r="F56" s="9" t="s">
        <v>25</v>
      </c>
      <c r="G56" s="9">
        <v>0.46</v>
      </c>
      <c r="H56" s="9">
        <v>63</v>
      </c>
      <c r="I56" s="9">
        <v>240</v>
      </c>
      <c r="J56" s="9">
        <f t="shared" si="1"/>
        <v>5116.7000000000007</v>
      </c>
      <c r="K56" s="9">
        <v>1.06</v>
      </c>
      <c r="L56" s="10"/>
      <c r="M56" s="10"/>
    </row>
    <row r="57" spans="3:13">
      <c r="C57" s="9">
        <f t="shared" si="0"/>
        <v>53</v>
      </c>
      <c r="D57" s="9" t="s">
        <v>46</v>
      </c>
      <c r="E57" s="9" t="s">
        <v>51</v>
      </c>
      <c r="F57" s="9" t="s">
        <v>25</v>
      </c>
      <c r="G57" s="9">
        <v>0.46</v>
      </c>
      <c r="H57" s="9">
        <v>63</v>
      </c>
      <c r="I57" s="9">
        <v>4.5</v>
      </c>
      <c r="J57" s="9">
        <f t="shared" si="1"/>
        <v>5121.2000000000007</v>
      </c>
      <c r="K57" s="9">
        <v>1.06</v>
      </c>
      <c r="L57" s="11" t="s">
        <v>16</v>
      </c>
      <c r="M57" s="12"/>
    </row>
    <row r="58" spans="3:13">
      <c r="C58" s="9">
        <f t="shared" si="0"/>
        <v>54</v>
      </c>
      <c r="D58" s="9" t="s">
        <v>46</v>
      </c>
      <c r="E58" s="9" t="s">
        <v>51</v>
      </c>
      <c r="F58" s="9" t="s">
        <v>25</v>
      </c>
      <c r="G58" s="9">
        <v>0.46</v>
      </c>
      <c r="H58" s="9">
        <v>63</v>
      </c>
      <c r="I58" s="9">
        <v>212.6</v>
      </c>
      <c r="J58" s="9">
        <f t="shared" si="1"/>
        <v>5333.8000000000011</v>
      </c>
      <c r="K58" s="9">
        <v>1.06</v>
      </c>
      <c r="L58" s="10"/>
      <c r="M58" s="10"/>
    </row>
    <row r="59" spans="3:13" hidden="1">
      <c r="C59" s="9">
        <f t="shared" si="0"/>
        <v>55</v>
      </c>
      <c r="D59" s="9" t="s">
        <v>51</v>
      </c>
      <c r="E59" s="9" t="s">
        <v>52</v>
      </c>
      <c r="F59" s="9"/>
      <c r="G59" s="9"/>
      <c r="H59" s="9">
        <v>63</v>
      </c>
      <c r="I59" s="9">
        <v>81</v>
      </c>
      <c r="J59" s="9">
        <f t="shared" si="1"/>
        <v>5414.8000000000011</v>
      </c>
      <c r="K59" s="9">
        <v>1.06</v>
      </c>
      <c r="L59" s="10"/>
      <c r="M59" s="10"/>
    </row>
    <row r="60" spans="3:13">
      <c r="C60" s="9">
        <f t="shared" si="0"/>
        <v>56</v>
      </c>
      <c r="D60" s="9" t="s">
        <v>51</v>
      </c>
      <c r="E60" s="9" t="s">
        <v>53</v>
      </c>
      <c r="F60" s="9" t="s">
        <v>25</v>
      </c>
      <c r="G60" s="9">
        <v>0.46</v>
      </c>
      <c r="H60" s="9">
        <v>63</v>
      </c>
      <c r="I60" s="9">
        <v>219.5</v>
      </c>
      <c r="J60" s="9">
        <f t="shared" si="1"/>
        <v>5634.3000000000011</v>
      </c>
      <c r="K60" s="9">
        <v>1.06</v>
      </c>
      <c r="L60" s="10"/>
      <c r="M60" s="10"/>
    </row>
    <row r="61" spans="3:13" hidden="1">
      <c r="C61" s="9">
        <f t="shared" si="0"/>
        <v>57</v>
      </c>
      <c r="D61" s="9" t="s">
        <v>51</v>
      </c>
      <c r="E61" s="9" t="s">
        <v>53</v>
      </c>
      <c r="F61" s="9"/>
      <c r="G61" s="9"/>
      <c r="H61" s="9">
        <v>63</v>
      </c>
      <c r="I61" s="9">
        <v>147.9</v>
      </c>
      <c r="J61" s="9">
        <f t="shared" si="1"/>
        <v>5782.2000000000007</v>
      </c>
      <c r="K61" s="9">
        <v>1.06</v>
      </c>
      <c r="L61" s="10"/>
      <c r="M61" s="10"/>
    </row>
    <row r="62" spans="3:13" hidden="1">
      <c r="C62" s="9">
        <f t="shared" si="0"/>
        <v>58</v>
      </c>
      <c r="D62" s="9" t="s">
        <v>53</v>
      </c>
      <c r="E62" s="9" t="s">
        <v>54</v>
      </c>
      <c r="F62" s="9"/>
      <c r="G62" s="9"/>
      <c r="H62" s="9">
        <v>63</v>
      </c>
      <c r="I62" s="9">
        <v>136.19999999999999</v>
      </c>
      <c r="J62" s="9">
        <f t="shared" si="1"/>
        <v>5918.4000000000005</v>
      </c>
      <c r="K62" s="9">
        <v>1.06</v>
      </c>
      <c r="L62" s="10"/>
      <c r="M62" s="10"/>
    </row>
    <row r="63" spans="3:13" hidden="1">
      <c r="C63" s="9">
        <f t="shared" si="0"/>
        <v>59</v>
      </c>
      <c r="D63" s="9" t="s">
        <v>53</v>
      </c>
      <c r="E63" s="9" t="s">
        <v>55</v>
      </c>
      <c r="F63" s="9"/>
      <c r="G63" s="9"/>
      <c r="H63" s="9">
        <v>63</v>
      </c>
      <c r="I63" s="9">
        <v>345</v>
      </c>
      <c r="J63" s="9">
        <f t="shared" si="1"/>
        <v>6263.4000000000005</v>
      </c>
      <c r="K63" s="9">
        <v>1.06</v>
      </c>
      <c r="L63" s="10"/>
      <c r="M63" s="10"/>
    </row>
    <row r="64" spans="3:13" hidden="1">
      <c r="C64" s="9">
        <f t="shared" si="0"/>
        <v>60</v>
      </c>
      <c r="D64" s="9" t="s">
        <v>55</v>
      </c>
      <c r="E64" s="9" t="s">
        <v>56</v>
      </c>
      <c r="F64" s="9"/>
      <c r="G64" s="9"/>
      <c r="H64" s="9">
        <v>63</v>
      </c>
      <c r="I64" s="9">
        <v>73</v>
      </c>
      <c r="J64" s="9">
        <f t="shared" si="1"/>
        <v>6336.4000000000005</v>
      </c>
      <c r="K64" s="9">
        <v>1.06</v>
      </c>
      <c r="L64" s="10"/>
      <c r="M64" s="10"/>
    </row>
    <row r="65" spans="3:13" hidden="1">
      <c r="C65" s="9">
        <f t="shared" si="0"/>
        <v>61</v>
      </c>
      <c r="D65" s="13" t="s">
        <v>55</v>
      </c>
      <c r="E65" s="13" t="s">
        <v>57</v>
      </c>
      <c r="F65" s="9"/>
      <c r="G65" s="9"/>
      <c r="H65" s="9">
        <v>63</v>
      </c>
      <c r="I65" s="9">
        <v>151.6</v>
      </c>
      <c r="J65" s="9">
        <f t="shared" si="1"/>
        <v>6488.0000000000009</v>
      </c>
      <c r="K65" s="9">
        <v>1.06</v>
      </c>
      <c r="L65" s="10"/>
      <c r="M65" s="10"/>
    </row>
    <row r="66" spans="3:13">
      <c r="C66" s="9"/>
      <c r="D66" s="13"/>
      <c r="E66" s="13"/>
      <c r="F66" s="9"/>
      <c r="G66" s="9"/>
      <c r="H66" s="9"/>
      <c r="I66" s="9"/>
      <c r="J66" s="9"/>
      <c r="K66" s="9"/>
      <c r="L66" s="10"/>
      <c r="M66" s="10"/>
    </row>
    <row r="67" spans="3:13">
      <c r="C67" s="14">
        <v>63</v>
      </c>
      <c r="D67" s="14">
        <v>75</v>
      </c>
      <c r="E67" s="14">
        <v>90</v>
      </c>
      <c r="F67" s="14">
        <v>110</v>
      </c>
      <c r="G67" s="14">
        <v>125</v>
      </c>
      <c r="H67" s="14">
        <v>140</v>
      </c>
      <c r="I67" s="14">
        <v>160</v>
      </c>
      <c r="J67" s="14">
        <v>6488</v>
      </c>
      <c r="K67" s="9"/>
      <c r="L67" s="10"/>
      <c r="M67" s="10"/>
    </row>
    <row r="68" spans="3:13">
      <c r="C68" s="9">
        <v>6103.6</v>
      </c>
      <c r="D68" s="9">
        <v>0</v>
      </c>
      <c r="E68" s="9">
        <v>0</v>
      </c>
      <c r="F68" s="9">
        <v>384.4</v>
      </c>
      <c r="G68" s="9">
        <v>0</v>
      </c>
      <c r="H68" s="9">
        <v>0</v>
      </c>
      <c r="I68" s="9">
        <v>0</v>
      </c>
      <c r="J68" s="14">
        <v>15451</v>
      </c>
      <c r="K68" s="9"/>
      <c r="L68" s="10"/>
      <c r="M68" s="10"/>
    </row>
    <row r="69" spans="3:13">
      <c r="C69" s="9"/>
      <c r="D69" s="9"/>
      <c r="E69" s="9"/>
      <c r="F69" s="9"/>
      <c r="G69" s="9"/>
      <c r="H69" s="9"/>
      <c r="I69" s="9"/>
      <c r="J69" s="9"/>
      <c r="K69" s="9"/>
      <c r="L69" s="10"/>
      <c r="M69" s="10"/>
    </row>
    <row r="70" spans="3:13">
      <c r="C70" s="9"/>
      <c r="D70" s="9"/>
      <c r="E70" s="9"/>
      <c r="F70" s="9"/>
      <c r="G70" s="9"/>
      <c r="H70" s="9"/>
      <c r="I70" s="9"/>
      <c r="J70" s="9"/>
      <c r="K70" s="9"/>
      <c r="L70" s="10"/>
      <c r="M70" s="10"/>
    </row>
    <row r="71" spans="3:13" ht="15.75">
      <c r="C71" s="15" t="s">
        <v>58</v>
      </c>
      <c r="D71" s="16"/>
      <c r="E71" s="16"/>
      <c r="F71" s="17"/>
      <c r="G71" s="18" t="s">
        <v>59</v>
      </c>
      <c r="H71" s="19"/>
      <c r="I71" s="20"/>
      <c r="J71" s="18" t="s">
        <v>60</v>
      </c>
      <c r="K71" s="19"/>
      <c r="L71" s="19"/>
      <c r="M71" s="20"/>
    </row>
    <row r="72" spans="3:13" ht="15.75">
      <c r="C72" s="21" t="s">
        <v>61</v>
      </c>
      <c r="D72" s="22"/>
      <c r="E72" s="23"/>
      <c r="F72" s="24"/>
      <c r="G72" s="10" t="s">
        <v>61</v>
      </c>
      <c r="H72" s="11"/>
      <c r="I72" s="12"/>
      <c r="J72" s="10" t="s">
        <v>61</v>
      </c>
      <c r="K72" s="11"/>
      <c r="L72" s="25"/>
      <c r="M72" s="24"/>
    </row>
    <row r="73" spans="3:13" ht="15.75">
      <c r="C73" s="21" t="s">
        <v>62</v>
      </c>
      <c r="D73" s="26"/>
      <c r="E73" s="26"/>
      <c r="F73" s="26"/>
      <c r="G73" s="10" t="s">
        <v>62</v>
      </c>
      <c r="H73" s="26"/>
      <c r="I73" s="26"/>
      <c r="J73" s="10" t="s">
        <v>62</v>
      </c>
      <c r="K73" s="11"/>
      <c r="L73" s="25"/>
      <c r="M73" s="12"/>
    </row>
    <row r="74" spans="3:13" ht="15.75">
      <c r="C74" s="21" t="s">
        <v>63</v>
      </c>
      <c r="D74" s="22"/>
      <c r="E74" s="23"/>
      <c r="F74" s="24"/>
      <c r="G74" s="10" t="s">
        <v>63</v>
      </c>
      <c r="H74" s="11"/>
      <c r="I74" s="12"/>
      <c r="J74" s="10" t="s">
        <v>63</v>
      </c>
      <c r="K74" s="11"/>
      <c r="L74" s="25"/>
      <c r="M74" s="12"/>
    </row>
    <row r="75" spans="3:13">
      <c r="C75" s="27"/>
      <c r="D75" s="27"/>
      <c r="E75" s="27"/>
      <c r="F75" s="27"/>
      <c r="G75" s="27"/>
      <c r="H75" s="27"/>
      <c r="I75" s="27"/>
      <c r="J75" s="27"/>
      <c r="K75" s="27"/>
    </row>
    <row r="76" spans="3:13">
      <c r="C76" s="27"/>
      <c r="D76" s="27"/>
      <c r="E76" s="27"/>
      <c r="F76" s="27"/>
      <c r="G76" s="27"/>
      <c r="H76" s="27"/>
      <c r="I76" s="27"/>
      <c r="J76" s="27"/>
      <c r="K76" s="27"/>
    </row>
    <row r="77" spans="3:13">
      <c r="C77" s="27"/>
      <c r="D77" s="27"/>
      <c r="E77" s="27"/>
      <c r="F77" s="27"/>
      <c r="G77" s="27"/>
      <c r="H77" s="27"/>
      <c r="I77" s="27"/>
      <c r="J77" s="27"/>
      <c r="K77" s="27"/>
    </row>
    <row r="78" spans="3:13">
      <c r="C78" s="27"/>
      <c r="D78" s="27"/>
      <c r="E78" s="27"/>
      <c r="F78" s="27"/>
      <c r="G78" s="27"/>
      <c r="H78" s="27"/>
      <c r="I78" s="27"/>
      <c r="J78" s="27"/>
      <c r="K78" s="27"/>
    </row>
    <row r="79" spans="3:13">
      <c r="C79" s="27"/>
      <c r="D79" s="27"/>
      <c r="E79" s="27"/>
      <c r="F79" s="27"/>
      <c r="G79" s="27"/>
      <c r="H79" s="27"/>
      <c r="I79" s="27"/>
      <c r="J79" s="27"/>
      <c r="K79" s="27"/>
    </row>
    <row r="80" spans="3:13">
      <c r="C80" s="27"/>
      <c r="D80" s="27"/>
      <c r="E80" s="27"/>
      <c r="F80" s="27"/>
      <c r="G80" s="27"/>
      <c r="H80" s="27"/>
      <c r="I80" s="27"/>
      <c r="J80" s="27"/>
      <c r="K80" s="27"/>
    </row>
    <row r="81" spans="3:12">
      <c r="C81" s="27"/>
      <c r="D81" s="27"/>
      <c r="E81" s="27"/>
      <c r="F81" s="27"/>
      <c r="G81" s="27"/>
      <c r="H81" s="27"/>
      <c r="I81" s="27"/>
      <c r="J81" s="27"/>
      <c r="K81" s="27"/>
    </row>
    <row r="82" spans="3:12">
      <c r="C82" s="27"/>
      <c r="D82" s="27"/>
      <c r="E82" s="27"/>
      <c r="F82" s="27"/>
      <c r="G82" s="27"/>
      <c r="H82" s="27"/>
      <c r="I82" s="27"/>
      <c r="J82" s="27"/>
      <c r="K82" s="27"/>
    </row>
    <row r="83" spans="3:12">
      <c r="C83" s="27"/>
      <c r="D83" s="27"/>
      <c r="E83" s="27"/>
      <c r="F83" s="27"/>
      <c r="G83" s="27"/>
      <c r="H83" s="27"/>
      <c r="I83" s="27"/>
      <c r="J83" s="27"/>
      <c r="K83" s="27"/>
    </row>
    <row r="84" spans="3:12">
      <c r="C84" s="27"/>
      <c r="D84" s="27"/>
      <c r="E84" s="27"/>
      <c r="F84" s="27"/>
      <c r="G84" s="27"/>
      <c r="H84" s="27"/>
      <c r="I84" s="27"/>
      <c r="J84" s="27"/>
      <c r="K84" s="27"/>
    </row>
    <row r="85" spans="3:12">
      <c r="C85" s="27"/>
      <c r="D85" s="27"/>
      <c r="E85" s="27"/>
      <c r="F85" s="27"/>
      <c r="G85" s="27"/>
      <c r="H85" s="27"/>
      <c r="I85" s="27"/>
      <c r="J85" s="27"/>
      <c r="K85" s="27"/>
    </row>
    <row r="86" spans="3:12">
      <c r="C86" s="27"/>
      <c r="D86" s="27"/>
      <c r="E86" s="27"/>
      <c r="F86" s="27"/>
      <c r="G86" s="27"/>
      <c r="H86" s="27"/>
      <c r="I86" s="27"/>
      <c r="J86" s="27"/>
      <c r="K86" s="27"/>
    </row>
    <row r="87" spans="3:12">
      <c r="C87" s="27"/>
      <c r="D87" s="27"/>
      <c r="E87" s="27"/>
      <c r="F87" s="27"/>
      <c r="G87" s="27"/>
      <c r="H87" s="27"/>
      <c r="I87" s="27"/>
      <c r="J87" s="27"/>
      <c r="K87" s="27"/>
    </row>
    <row r="88" spans="3:12">
      <c r="C88" s="27"/>
      <c r="D88" s="27"/>
      <c r="E88" s="27"/>
      <c r="F88" s="27"/>
      <c r="G88" s="27"/>
      <c r="H88" s="27"/>
      <c r="I88" s="27"/>
      <c r="J88" s="27"/>
      <c r="K88" s="27"/>
    </row>
    <row r="89" spans="3:12">
      <c r="C89" s="27"/>
      <c r="D89" s="27"/>
      <c r="E89" s="27"/>
      <c r="F89" s="27"/>
      <c r="G89" s="27"/>
      <c r="H89" s="27"/>
      <c r="I89" s="27"/>
      <c r="J89" s="27"/>
      <c r="K89" s="27"/>
    </row>
    <row r="90" spans="3:12">
      <c r="C90" s="27"/>
      <c r="D90" s="27"/>
      <c r="E90" s="27"/>
      <c r="F90" s="27"/>
      <c r="G90" s="27"/>
      <c r="H90" s="27"/>
      <c r="I90" s="27"/>
      <c r="J90" s="27"/>
      <c r="K90" s="27"/>
    </row>
    <row r="91" spans="3:12">
      <c r="C91" s="27"/>
      <c r="D91" s="27"/>
      <c r="E91" s="27"/>
      <c r="F91" s="27"/>
      <c r="G91" s="27"/>
      <c r="H91" s="27"/>
      <c r="I91" s="27"/>
      <c r="J91" s="27"/>
      <c r="K91" s="27"/>
      <c r="L91" s="27"/>
    </row>
    <row r="92" spans="3:12">
      <c r="C92" s="27"/>
      <c r="D92" s="27"/>
      <c r="E92" s="27"/>
      <c r="F92" s="27"/>
      <c r="G92" s="27"/>
      <c r="H92" s="27"/>
      <c r="I92" s="27"/>
      <c r="J92" s="27"/>
      <c r="K92" s="27"/>
    </row>
    <row r="93" spans="3:12">
      <c r="C93" s="27"/>
      <c r="D93" s="27"/>
      <c r="E93" s="27"/>
      <c r="F93" s="27"/>
      <c r="G93" s="27"/>
      <c r="H93" s="27"/>
      <c r="I93" s="27"/>
      <c r="J93" s="27"/>
      <c r="K93" s="27"/>
    </row>
    <row r="94" spans="3:12">
      <c r="C94" s="27"/>
      <c r="D94" s="27"/>
      <c r="E94" s="27"/>
      <c r="F94" s="27"/>
      <c r="G94" s="27"/>
      <c r="H94" s="27"/>
      <c r="I94" s="27"/>
      <c r="J94" s="27"/>
      <c r="K94" s="27"/>
    </row>
    <row r="95" spans="3:12">
      <c r="C95" s="27"/>
      <c r="D95" s="27"/>
      <c r="E95" s="27"/>
      <c r="F95" s="27"/>
      <c r="G95" s="27"/>
      <c r="H95" s="27"/>
      <c r="I95" s="27"/>
      <c r="J95" s="27"/>
      <c r="K95" s="27"/>
    </row>
    <row r="96" spans="3:12">
      <c r="C96" s="27"/>
      <c r="D96" s="27"/>
      <c r="E96" s="27"/>
      <c r="F96" s="27"/>
      <c r="G96" s="27"/>
      <c r="H96" s="27"/>
      <c r="I96" s="27"/>
      <c r="J96" s="27"/>
      <c r="K96" s="27"/>
    </row>
    <row r="97" spans="3:11">
      <c r="C97" s="27"/>
      <c r="D97" s="27"/>
      <c r="E97" s="27"/>
      <c r="F97" s="27"/>
      <c r="G97" s="27"/>
      <c r="H97" s="27"/>
      <c r="I97" s="27"/>
      <c r="J97" s="27"/>
      <c r="K97" s="27"/>
    </row>
    <row r="98" spans="3:11">
      <c r="C98" s="27"/>
      <c r="D98" s="27"/>
      <c r="E98" s="27"/>
      <c r="F98" s="27"/>
      <c r="G98" s="27"/>
      <c r="H98" s="27"/>
      <c r="I98" s="27"/>
      <c r="J98" s="27"/>
      <c r="K98" s="27"/>
    </row>
    <row r="99" spans="3:11">
      <c r="C99" s="27"/>
      <c r="D99" s="27"/>
      <c r="E99" s="27"/>
      <c r="F99" s="27"/>
      <c r="G99" s="27"/>
      <c r="H99" s="27"/>
      <c r="I99" s="27"/>
      <c r="J99" s="27"/>
      <c r="K99" s="27"/>
    </row>
    <row r="100" spans="3:11">
      <c r="C100" s="27"/>
      <c r="D100" s="27"/>
      <c r="E100" s="27"/>
      <c r="F100" s="27"/>
      <c r="G100" s="27"/>
      <c r="H100" s="27"/>
      <c r="I100" s="27"/>
      <c r="J100" s="27"/>
      <c r="K100" s="27"/>
    </row>
    <row r="101" spans="3:11">
      <c r="C101" s="27"/>
      <c r="D101" s="27"/>
      <c r="E101" s="27"/>
      <c r="F101" s="27"/>
      <c r="G101" s="27"/>
      <c r="H101" s="27"/>
      <c r="I101" s="27"/>
      <c r="J101" s="27"/>
      <c r="K101" s="27"/>
    </row>
    <row r="102" spans="3:11">
      <c r="C102" s="27"/>
      <c r="D102" s="27"/>
      <c r="E102" s="27"/>
      <c r="F102" s="27"/>
      <c r="G102" s="27"/>
      <c r="H102" s="27"/>
      <c r="I102" s="27"/>
      <c r="J102" s="27"/>
      <c r="K102" s="27"/>
    </row>
    <row r="103" spans="3:11">
      <c r="C103" s="27"/>
      <c r="D103" s="27"/>
      <c r="E103" s="27"/>
      <c r="F103" s="27"/>
      <c r="G103" s="27"/>
      <c r="H103" s="27"/>
      <c r="I103" s="27"/>
      <c r="J103" s="27"/>
      <c r="K103" s="27"/>
    </row>
    <row r="104" spans="3:11">
      <c r="C104" s="27"/>
      <c r="D104" s="27"/>
      <c r="E104" s="27"/>
      <c r="F104" s="27"/>
      <c r="G104" s="27"/>
      <c r="H104" s="27"/>
      <c r="I104" s="27"/>
      <c r="J104" s="27"/>
      <c r="K104" s="27"/>
    </row>
    <row r="105" spans="3:11">
      <c r="C105" s="27"/>
      <c r="D105" s="27"/>
      <c r="E105" s="27"/>
      <c r="F105" s="27"/>
      <c r="G105" s="27"/>
      <c r="H105" s="27"/>
      <c r="I105" s="27"/>
      <c r="J105" s="27"/>
      <c r="K105" s="27"/>
    </row>
    <row r="106" spans="3:11">
      <c r="C106" s="27"/>
      <c r="D106" s="27"/>
      <c r="E106" s="27"/>
      <c r="F106" s="27"/>
      <c r="G106" s="27"/>
      <c r="H106" s="27"/>
      <c r="I106" s="27"/>
      <c r="J106" s="27"/>
      <c r="K106" s="27"/>
    </row>
    <row r="107" spans="3:11">
      <c r="C107" s="27"/>
      <c r="D107" s="27"/>
      <c r="E107" s="27"/>
      <c r="F107" s="27"/>
      <c r="G107" s="27"/>
      <c r="H107" s="27"/>
      <c r="I107" s="27"/>
      <c r="J107" s="27"/>
      <c r="K107" s="27"/>
    </row>
    <row r="108" spans="3:11">
      <c r="C108" s="27"/>
      <c r="D108" s="27"/>
      <c r="E108" s="27"/>
      <c r="F108" s="27"/>
      <c r="G108" s="27"/>
      <c r="H108" s="27"/>
      <c r="I108" s="27"/>
      <c r="J108" s="27"/>
      <c r="K108" s="27"/>
    </row>
    <row r="109" spans="3:11">
      <c r="C109" s="27"/>
      <c r="D109" s="27"/>
      <c r="E109" s="27"/>
      <c r="F109" s="27"/>
      <c r="G109" s="27"/>
      <c r="H109" s="27"/>
      <c r="I109" s="27"/>
      <c r="J109" s="27"/>
      <c r="K109" s="27"/>
    </row>
    <row r="110" spans="3:11">
      <c r="C110" s="27"/>
      <c r="D110" s="27"/>
      <c r="E110" s="27"/>
      <c r="F110" s="27"/>
      <c r="G110" s="27"/>
      <c r="H110" s="27"/>
      <c r="I110" s="27"/>
      <c r="J110" s="27"/>
      <c r="K110" s="27"/>
    </row>
    <row r="111" spans="3:11">
      <c r="C111" s="27"/>
      <c r="D111" s="27"/>
      <c r="E111" s="27"/>
      <c r="F111" s="27"/>
      <c r="G111" s="27"/>
      <c r="H111" s="27"/>
      <c r="I111" s="27"/>
      <c r="J111" s="27"/>
      <c r="K111" s="27"/>
    </row>
    <row r="112" spans="3:11">
      <c r="C112" s="27"/>
      <c r="D112" s="27"/>
      <c r="E112" s="27"/>
      <c r="F112" s="27"/>
      <c r="G112" s="27"/>
      <c r="H112" s="27"/>
      <c r="I112" s="27"/>
      <c r="J112" s="27"/>
      <c r="K112" s="27"/>
    </row>
    <row r="113" spans="3:11">
      <c r="C113" s="27"/>
      <c r="D113" s="27"/>
      <c r="E113" s="27"/>
      <c r="F113" s="27"/>
      <c r="G113" s="27"/>
      <c r="H113" s="27"/>
      <c r="I113" s="27"/>
      <c r="J113" s="27"/>
      <c r="K113" s="27"/>
    </row>
    <row r="114" spans="3:11">
      <c r="C114" s="27"/>
      <c r="D114" s="27"/>
      <c r="E114" s="27"/>
      <c r="F114" s="27"/>
      <c r="G114" s="27"/>
      <c r="H114" s="27"/>
      <c r="I114" s="27"/>
      <c r="J114" s="27"/>
      <c r="K114" s="27"/>
    </row>
    <row r="115" spans="3:11">
      <c r="C115" s="27"/>
      <c r="D115" s="27"/>
      <c r="E115" s="27"/>
      <c r="F115" s="27"/>
      <c r="G115" s="27"/>
      <c r="H115" s="27"/>
      <c r="I115" s="27"/>
      <c r="J115" s="27"/>
      <c r="K115" s="27"/>
    </row>
    <row r="116" spans="3:11">
      <c r="C116" s="27"/>
      <c r="D116" s="27"/>
      <c r="E116" s="27"/>
      <c r="F116" s="27"/>
      <c r="G116" s="27"/>
      <c r="H116" s="27"/>
      <c r="I116" s="27"/>
      <c r="J116" s="27"/>
      <c r="K116" s="27"/>
    </row>
    <row r="117" spans="3:11">
      <c r="C117" s="27"/>
      <c r="D117" s="27"/>
      <c r="E117" s="27"/>
      <c r="F117" s="27"/>
      <c r="G117" s="27"/>
      <c r="H117" s="27"/>
      <c r="I117" s="27"/>
      <c r="J117" s="27"/>
      <c r="K117" s="27"/>
    </row>
    <row r="118" spans="3:11">
      <c r="C118" s="27"/>
      <c r="D118" s="27"/>
      <c r="E118" s="27"/>
      <c r="F118" s="27"/>
      <c r="G118" s="27"/>
      <c r="H118" s="27"/>
      <c r="I118" s="27"/>
      <c r="J118" s="27"/>
      <c r="K118" s="27"/>
    </row>
    <row r="119" spans="3:11">
      <c r="C119" s="27"/>
      <c r="D119" s="27"/>
      <c r="E119" s="27"/>
      <c r="F119" s="27"/>
      <c r="G119" s="27"/>
      <c r="H119" s="27"/>
      <c r="I119" s="27"/>
      <c r="J119" s="27"/>
      <c r="K119" s="27"/>
    </row>
    <row r="120" spans="3:11">
      <c r="C120" s="27"/>
      <c r="D120" s="27"/>
      <c r="E120" s="27"/>
      <c r="F120" s="27"/>
      <c r="G120" s="27"/>
      <c r="H120" s="27"/>
      <c r="I120" s="27"/>
      <c r="J120" s="27"/>
      <c r="K120" s="27"/>
    </row>
    <row r="121" spans="3:11">
      <c r="C121" s="27"/>
      <c r="D121" s="27"/>
      <c r="E121" s="27"/>
      <c r="F121" s="27"/>
      <c r="G121" s="27"/>
      <c r="H121" s="27"/>
      <c r="I121" s="27"/>
      <c r="J121" s="27"/>
      <c r="K121" s="27"/>
    </row>
    <row r="122" spans="3:11">
      <c r="C122" s="27"/>
      <c r="D122" s="27"/>
      <c r="E122" s="27"/>
      <c r="F122" s="27"/>
      <c r="G122" s="27"/>
      <c r="H122" s="27"/>
      <c r="I122" s="27"/>
      <c r="J122" s="27"/>
      <c r="K122" s="27"/>
    </row>
    <row r="123" spans="3:11">
      <c r="C123" s="27"/>
      <c r="D123" s="27"/>
      <c r="E123" s="27"/>
      <c r="F123" s="27"/>
      <c r="G123" s="27"/>
      <c r="H123" s="27"/>
      <c r="I123" s="27"/>
      <c r="J123" s="27"/>
      <c r="K123" s="27"/>
    </row>
    <row r="124" spans="3:11">
      <c r="C124" s="27"/>
      <c r="D124" s="27"/>
      <c r="E124" s="27"/>
      <c r="F124" s="27"/>
      <c r="G124" s="27"/>
      <c r="H124" s="27"/>
      <c r="I124" s="27"/>
      <c r="J124" s="27"/>
      <c r="K124" s="27"/>
    </row>
    <row r="125" spans="3:11">
      <c r="C125" s="27"/>
      <c r="D125" s="27"/>
      <c r="E125" s="27"/>
      <c r="F125" s="27"/>
      <c r="G125" s="27"/>
      <c r="H125" s="27"/>
      <c r="I125" s="27"/>
      <c r="J125" s="27"/>
      <c r="K125" s="27"/>
    </row>
    <row r="126" spans="3:11">
      <c r="C126" s="27"/>
      <c r="D126" s="27"/>
      <c r="E126" s="27"/>
      <c r="F126" s="27"/>
      <c r="G126" s="27"/>
      <c r="H126" s="27"/>
      <c r="I126" s="27"/>
      <c r="J126" s="27"/>
      <c r="K126" s="27"/>
    </row>
    <row r="127" spans="3:11">
      <c r="C127" s="27"/>
      <c r="D127" s="27"/>
      <c r="E127" s="27"/>
      <c r="F127" s="27"/>
      <c r="G127" s="27"/>
      <c r="H127" s="27"/>
      <c r="I127" s="27"/>
      <c r="J127" s="27"/>
      <c r="K127" s="27"/>
    </row>
    <row r="128" spans="3:11">
      <c r="C128" s="27"/>
      <c r="D128" s="27"/>
      <c r="E128" s="27"/>
      <c r="F128" s="27"/>
      <c r="G128" s="27"/>
      <c r="H128" s="27"/>
      <c r="I128" s="27"/>
      <c r="J128" s="27"/>
      <c r="K128" s="27"/>
    </row>
    <row r="129" spans="3:12">
      <c r="C129" s="27"/>
      <c r="D129" s="27"/>
      <c r="E129" s="27"/>
      <c r="F129" s="27"/>
      <c r="G129" s="27"/>
      <c r="H129" s="27"/>
      <c r="I129" s="27"/>
      <c r="J129" s="27"/>
      <c r="K129" s="27"/>
    </row>
    <row r="130" spans="3:12">
      <c r="C130" s="27"/>
      <c r="D130" s="27"/>
      <c r="E130" s="27"/>
      <c r="F130" s="27"/>
      <c r="G130" s="27"/>
      <c r="H130" s="27"/>
      <c r="I130" s="27"/>
      <c r="J130" s="27"/>
      <c r="K130" s="27"/>
    </row>
    <row r="131" spans="3:12">
      <c r="C131" s="27"/>
      <c r="D131" s="27"/>
      <c r="E131" s="27"/>
      <c r="F131" s="27"/>
      <c r="G131" s="27"/>
      <c r="H131" s="27"/>
      <c r="I131" s="27"/>
      <c r="J131" s="27"/>
      <c r="K131" s="27"/>
    </row>
    <row r="132" spans="3:12">
      <c r="C132" s="27"/>
      <c r="D132" s="27"/>
      <c r="E132" s="27"/>
      <c r="F132" s="27"/>
      <c r="G132" s="27"/>
      <c r="H132" s="27"/>
      <c r="I132" s="27"/>
      <c r="J132" s="27"/>
      <c r="K132" s="27"/>
    </row>
    <row r="133" spans="3:12">
      <c r="C133" s="27"/>
      <c r="D133" s="27"/>
      <c r="E133" s="27"/>
      <c r="F133" s="27"/>
      <c r="G133" s="27"/>
      <c r="H133" s="27"/>
      <c r="I133" s="27"/>
      <c r="J133" s="27"/>
      <c r="K133" s="27"/>
    </row>
    <row r="134" spans="3:12">
      <c r="C134" s="27"/>
      <c r="D134" s="27"/>
      <c r="E134" s="27"/>
      <c r="F134" s="27"/>
      <c r="G134" s="27"/>
      <c r="H134" s="27"/>
      <c r="I134" s="27"/>
      <c r="J134" s="27"/>
      <c r="K134" s="27"/>
    </row>
    <row r="135" spans="3:12">
      <c r="C135" s="27"/>
      <c r="D135" s="27"/>
      <c r="E135" s="27"/>
      <c r="F135" s="27"/>
      <c r="G135" s="27"/>
      <c r="H135" s="27"/>
      <c r="I135" s="27"/>
      <c r="J135" s="27"/>
      <c r="K135" s="27"/>
    </row>
    <row r="136" spans="3:12">
      <c r="C136" s="27"/>
      <c r="D136" s="27"/>
      <c r="E136" s="27"/>
      <c r="F136" s="27"/>
      <c r="G136" s="27"/>
      <c r="H136" s="27"/>
      <c r="I136" s="27"/>
      <c r="J136" s="27"/>
      <c r="K136" s="27"/>
      <c r="L136" s="27"/>
    </row>
    <row r="137" spans="3:12">
      <c r="C137" s="27"/>
      <c r="D137" s="27"/>
      <c r="E137" s="27"/>
      <c r="F137" s="27"/>
      <c r="G137" s="27"/>
      <c r="H137" s="27"/>
      <c r="I137" s="27"/>
      <c r="J137" s="27"/>
      <c r="K137" s="27"/>
    </row>
    <row r="138" spans="3:12">
      <c r="C138" s="27"/>
      <c r="D138" s="27"/>
      <c r="E138" s="27"/>
      <c r="F138" s="27"/>
      <c r="G138" s="27"/>
      <c r="H138" s="27"/>
      <c r="I138" s="27"/>
      <c r="J138" s="27"/>
      <c r="K138" s="27"/>
    </row>
    <row r="139" spans="3:12">
      <c r="C139" s="27"/>
      <c r="D139" s="27"/>
      <c r="E139" s="27"/>
      <c r="F139" s="27"/>
      <c r="G139" s="27"/>
      <c r="H139" s="27"/>
      <c r="I139" s="27"/>
      <c r="J139" s="27"/>
      <c r="K139" s="27"/>
    </row>
    <row r="140" spans="3:12">
      <c r="C140" s="27"/>
      <c r="D140" s="27"/>
      <c r="E140" s="27"/>
      <c r="F140" s="27"/>
      <c r="G140" s="27"/>
      <c r="H140" s="27"/>
      <c r="I140" s="27"/>
      <c r="J140" s="27"/>
      <c r="K140" s="27"/>
    </row>
    <row r="141" spans="3:12">
      <c r="C141" s="27"/>
      <c r="D141" s="27"/>
      <c r="E141" s="27"/>
      <c r="F141" s="27"/>
      <c r="G141" s="27"/>
      <c r="H141" s="27"/>
      <c r="I141" s="27"/>
      <c r="J141" s="27"/>
      <c r="K141" s="27"/>
      <c r="L141" s="27"/>
    </row>
    <row r="142" spans="3:12">
      <c r="C142" s="27"/>
      <c r="D142" s="27"/>
      <c r="E142" s="27"/>
      <c r="F142" s="27"/>
      <c r="G142" s="27"/>
      <c r="H142" s="27"/>
      <c r="I142" s="27"/>
      <c r="J142" s="27"/>
      <c r="K142" s="27"/>
    </row>
    <row r="143" spans="3:12">
      <c r="C143" s="27"/>
      <c r="D143" s="27"/>
      <c r="E143" s="27"/>
      <c r="F143" s="27"/>
      <c r="G143" s="27"/>
      <c r="H143" s="27"/>
      <c r="I143" s="27"/>
      <c r="J143" s="27"/>
      <c r="K143" s="27"/>
    </row>
    <row r="144" spans="3:12">
      <c r="C144" s="27"/>
      <c r="D144" s="27"/>
      <c r="E144" s="27"/>
      <c r="F144" s="27"/>
      <c r="G144" s="27"/>
      <c r="H144" s="27"/>
      <c r="I144" s="27"/>
      <c r="J144" s="27"/>
      <c r="K144" s="27"/>
    </row>
    <row r="145" spans="3:13">
      <c r="C145" s="27"/>
      <c r="D145" s="27"/>
      <c r="E145" s="27"/>
      <c r="F145" s="27"/>
      <c r="G145" s="27"/>
      <c r="H145" s="27"/>
      <c r="I145" s="27"/>
      <c r="J145" s="27"/>
      <c r="K145" s="27"/>
    </row>
    <row r="147" spans="3:13">
      <c r="E147" s="27"/>
      <c r="F147" s="27"/>
      <c r="G147" s="27"/>
      <c r="H147" s="27"/>
      <c r="I147" s="27"/>
      <c r="J147" s="27"/>
    </row>
    <row r="148" spans="3:13">
      <c r="E148" s="27"/>
      <c r="F148" s="27"/>
      <c r="G148" s="27"/>
      <c r="H148" s="27"/>
      <c r="I148" s="27"/>
      <c r="J148" s="27"/>
    </row>
    <row r="150" spans="3:13" ht="15.75">
      <c r="C150" s="28"/>
      <c r="D150" s="28"/>
      <c r="E150" s="28"/>
      <c r="F150" s="28"/>
      <c r="G150" s="29"/>
      <c r="H150" s="29"/>
      <c r="I150" s="29"/>
      <c r="J150" s="30"/>
      <c r="K150" s="30"/>
      <c r="L150" s="30"/>
      <c r="M150" s="30"/>
    </row>
    <row r="151" spans="3:13" ht="15.75">
      <c r="C151" s="31"/>
      <c r="E151" s="30"/>
      <c r="F151" s="30"/>
      <c r="L151" s="30"/>
      <c r="M151" s="30"/>
    </row>
    <row r="152" spans="3:13" ht="15.75">
      <c r="C152" s="31"/>
      <c r="D152" s="30"/>
      <c r="E152" s="30"/>
      <c r="F152" s="30"/>
      <c r="H152" s="30"/>
      <c r="I152" s="30"/>
      <c r="K152" s="30"/>
      <c r="L152" s="30"/>
      <c r="M152" s="30"/>
    </row>
    <row r="153" spans="3:13" ht="15.75">
      <c r="C153" s="31"/>
      <c r="E153" s="30"/>
      <c r="F153" s="30"/>
      <c r="L153" s="30"/>
      <c r="M153" s="30"/>
    </row>
  </sheetData>
  <autoFilter ref="F4:F65">
    <filterColumn colId="0">
      <customFilters>
        <customFilter operator="notEqual" val=" "/>
      </customFilters>
    </filterColumn>
  </autoFilter>
  <mergeCells count="32">
    <mergeCell ref="D152:F152"/>
    <mergeCell ref="H152:I152"/>
    <mergeCell ref="K152:M152"/>
    <mergeCell ref="E153:F153"/>
    <mergeCell ref="L153:M153"/>
    <mergeCell ref="H74:I74"/>
    <mergeCell ref="K74:M74"/>
    <mergeCell ref="C150:F150"/>
    <mergeCell ref="G150:I150"/>
    <mergeCell ref="J150:M150"/>
    <mergeCell ref="E151:F151"/>
    <mergeCell ref="L151:M151"/>
    <mergeCell ref="C71:F71"/>
    <mergeCell ref="G71:I71"/>
    <mergeCell ref="J71:M71"/>
    <mergeCell ref="H72:I72"/>
    <mergeCell ref="K72:L72"/>
    <mergeCell ref="D73:F73"/>
    <mergeCell ref="H73:I73"/>
    <mergeCell ref="K73:M73"/>
    <mergeCell ref="L24:M24"/>
    <mergeCell ref="L27:M27"/>
    <mergeCell ref="L31:M31"/>
    <mergeCell ref="L40:M40"/>
    <mergeCell ref="L46:M46"/>
    <mergeCell ref="L57:M57"/>
    <mergeCell ref="C3:M3"/>
    <mergeCell ref="L4:M4"/>
    <mergeCell ref="L7:M7"/>
    <mergeCell ref="L11:M11"/>
    <mergeCell ref="L17:M17"/>
    <mergeCell ref="L20:M20"/>
  </mergeCells>
  <pageMargins left="0.25" right="0.25" top="0.25" bottom="0.25" header="0.3" footer="0.3"/>
  <pageSetup paperSize="9" fitToHeight="0" orientation="landscape" horizontalDpi="300" verticalDpi="300"/>
  <rowBreaks count="1" manualBreakCount="1">
    <brk id="38"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K86"/>
  <sheetViews>
    <sheetView workbookViewId="0">
      <selection activeCell="C6" sqref="C6:K86"/>
    </sheetView>
  </sheetViews>
  <sheetFormatPr defaultRowHeight="15"/>
  <cols>
    <col min="4" max="4" width="14.85546875" customWidth="1"/>
    <col min="5" max="5" width="17.7109375" customWidth="1"/>
    <col min="6" max="6" width="19.7109375" customWidth="1"/>
    <col min="7" max="7" width="19.140625" customWidth="1"/>
    <col min="8" max="8" width="19.28515625" customWidth="1"/>
    <col min="9" max="9" width="26.5703125" customWidth="1"/>
    <col min="10" max="10" width="18" customWidth="1"/>
    <col min="11" max="11" width="14.28515625" customWidth="1"/>
  </cols>
  <sheetData>
    <row r="4" spans="3:11" ht="18.75">
      <c r="C4" s="32" t="s">
        <v>0</v>
      </c>
      <c r="D4" s="32"/>
      <c r="E4" s="32"/>
      <c r="F4" s="32"/>
      <c r="G4" s="32"/>
      <c r="H4" s="32"/>
      <c r="I4" s="32"/>
      <c r="J4" s="32"/>
      <c r="K4" s="32"/>
    </row>
    <row r="5" spans="3:11" ht="31.5">
      <c r="C5" s="34" t="s">
        <v>64</v>
      </c>
      <c r="D5" s="34" t="s">
        <v>2</v>
      </c>
      <c r="E5" s="34" t="s">
        <v>3</v>
      </c>
      <c r="F5" s="34" t="s">
        <v>4</v>
      </c>
      <c r="G5" s="35" t="s">
        <v>65</v>
      </c>
      <c r="H5" s="34" t="s">
        <v>6</v>
      </c>
      <c r="I5" s="36" t="s">
        <v>7</v>
      </c>
      <c r="J5" s="37" t="s">
        <v>140</v>
      </c>
      <c r="K5" s="37" t="s">
        <v>10</v>
      </c>
    </row>
    <row r="6" spans="3:11">
      <c r="C6" s="53">
        <v>1</v>
      </c>
      <c r="D6" s="38" t="s">
        <v>69</v>
      </c>
      <c r="E6" s="38" t="s">
        <v>70</v>
      </c>
      <c r="F6" s="38" t="s">
        <v>71</v>
      </c>
      <c r="G6" s="38">
        <v>0.36</v>
      </c>
      <c r="H6" s="38">
        <v>63</v>
      </c>
      <c r="I6" s="38">
        <v>5.7</v>
      </c>
      <c r="J6" s="38">
        <f>+I6*G6</f>
        <v>2.052</v>
      </c>
      <c r="K6" s="54"/>
    </row>
    <row r="7" spans="3:11">
      <c r="C7" s="53">
        <v>2</v>
      </c>
      <c r="D7" s="38" t="s">
        <v>74</v>
      </c>
      <c r="E7" s="38" t="s">
        <v>75</v>
      </c>
      <c r="F7" s="38" t="s">
        <v>76</v>
      </c>
      <c r="G7" s="38">
        <v>0.36</v>
      </c>
      <c r="H7" s="38">
        <v>63</v>
      </c>
      <c r="I7" s="38">
        <v>3.5</v>
      </c>
      <c r="J7" s="38">
        <f t="shared" ref="J7:J70" si="0">+I7*G7</f>
        <v>1.26</v>
      </c>
      <c r="K7" s="54"/>
    </row>
    <row r="8" spans="3:11">
      <c r="C8" s="53">
        <v>3</v>
      </c>
      <c r="D8" s="38" t="s">
        <v>74</v>
      </c>
      <c r="E8" s="38" t="s">
        <v>75</v>
      </c>
      <c r="F8" s="38" t="s">
        <v>77</v>
      </c>
      <c r="G8" s="38">
        <v>0.36</v>
      </c>
      <c r="H8" s="38">
        <v>63</v>
      </c>
      <c r="I8" s="38">
        <v>67.5</v>
      </c>
      <c r="J8" s="38">
        <f t="shared" si="0"/>
        <v>24.3</v>
      </c>
      <c r="K8" s="54"/>
    </row>
    <row r="9" spans="3:11">
      <c r="C9" s="53">
        <v>4</v>
      </c>
      <c r="D9" s="38" t="s">
        <v>78</v>
      </c>
      <c r="E9" s="38" t="s">
        <v>79</v>
      </c>
      <c r="F9" s="38" t="s">
        <v>77</v>
      </c>
      <c r="G9" s="38">
        <v>0.36</v>
      </c>
      <c r="H9" s="38">
        <v>63</v>
      </c>
      <c r="I9" s="38">
        <v>75.7</v>
      </c>
      <c r="J9" s="38">
        <f t="shared" si="0"/>
        <v>27.251999999999999</v>
      </c>
      <c r="K9" s="54"/>
    </row>
    <row r="10" spans="3:11">
      <c r="C10" s="53">
        <v>5</v>
      </c>
      <c r="D10" s="38" t="s">
        <v>78</v>
      </c>
      <c r="E10" s="38" t="s">
        <v>80</v>
      </c>
      <c r="F10" s="38" t="s">
        <v>77</v>
      </c>
      <c r="G10" s="38">
        <v>0.36</v>
      </c>
      <c r="H10" s="38">
        <v>63</v>
      </c>
      <c r="I10" s="38">
        <v>97.1</v>
      </c>
      <c r="J10" s="38">
        <f t="shared" si="0"/>
        <v>34.955999999999996</v>
      </c>
      <c r="K10" s="54"/>
    </row>
    <row r="11" spans="3:11">
      <c r="C11" s="53">
        <v>6</v>
      </c>
      <c r="D11" s="38" t="s">
        <v>80</v>
      </c>
      <c r="E11" s="38" t="s">
        <v>81</v>
      </c>
      <c r="F11" s="38" t="s">
        <v>77</v>
      </c>
      <c r="G11" s="38">
        <v>0.36</v>
      </c>
      <c r="H11" s="38">
        <v>63</v>
      </c>
      <c r="I11" s="38">
        <v>24.1</v>
      </c>
      <c r="J11" s="38">
        <f t="shared" si="0"/>
        <v>8.6760000000000002</v>
      </c>
      <c r="K11" s="54"/>
    </row>
    <row r="12" spans="3:11">
      <c r="C12" s="53">
        <v>7</v>
      </c>
      <c r="D12" s="38" t="s">
        <v>80</v>
      </c>
      <c r="E12" s="38" t="s">
        <v>82</v>
      </c>
      <c r="F12" s="38" t="s">
        <v>77</v>
      </c>
      <c r="G12" s="38">
        <v>0.36</v>
      </c>
      <c r="H12" s="38">
        <v>63</v>
      </c>
      <c r="I12" s="38">
        <v>43.7</v>
      </c>
      <c r="J12" s="38">
        <f t="shared" si="0"/>
        <v>15.732000000000001</v>
      </c>
      <c r="K12" s="54"/>
    </row>
    <row r="13" spans="3:11">
      <c r="C13" s="53">
        <v>8</v>
      </c>
      <c r="D13" s="38" t="s">
        <v>82</v>
      </c>
      <c r="E13" s="38" t="s">
        <v>84</v>
      </c>
      <c r="F13" s="38" t="s">
        <v>77</v>
      </c>
      <c r="G13" s="38">
        <v>0.36</v>
      </c>
      <c r="H13" s="38">
        <v>63</v>
      </c>
      <c r="I13" s="38">
        <v>22.1</v>
      </c>
      <c r="J13" s="38">
        <f t="shared" si="0"/>
        <v>7.9560000000000004</v>
      </c>
      <c r="K13" s="54"/>
    </row>
    <row r="14" spans="3:11">
      <c r="C14" s="53">
        <v>9</v>
      </c>
      <c r="D14" s="38" t="s">
        <v>84</v>
      </c>
      <c r="E14" s="38" t="s">
        <v>85</v>
      </c>
      <c r="F14" s="38" t="s">
        <v>71</v>
      </c>
      <c r="G14" s="38">
        <v>0.36</v>
      </c>
      <c r="H14" s="38">
        <v>63</v>
      </c>
      <c r="I14" s="38">
        <v>23.8</v>
      </c>
      <c r="J14" s="38">
        <f t="shared" si="0"/>
        <v>8.5679999999999996</v>
      </c>
      <c r="K14" s="54"/>
    </row>
    <row r="15" spans="3:11">
      <c r="C15" s="53">
        <v>10</v>
      </c>
      <c r="D15" s="38" t="s">
        <v>84</v>
      </c>
      <c r="E15" s="38" t="s">
        <v>86</v>
      </c>
      <c r="F15" s="38" t="s">
        <v>71</v>
      </c>
      <c r="G15" s="38">
        <v>0.36</v>
      </c>
      <c r="H15" s="38">
        <v>63</v>
      </c>
      <c r="I15" s="38">
        <v>23.4</v>
      </c>
      <c r="J15" s="38">
        <f t="shared" si="0"/>
        <v>8.4239999999999995</v>
      </c>
      <c r="K15" s="54"/>
    </row>
    <row r="16" spans="3:11">
      <c r="C16" s="53">
        <v>11</v>
      </c>
      <c r="D16" s="38" t="s">
        <v>84</v>
      </c>
      <c r="E16" s="38" t="s">
        <v>86</v>
      </c>
      <c r="F16" s="38" t="s">
        <v>71</v>
      </c>
      <c r="G16" s="38">
        <v>0.36</v>
      </c>
      <c r="H16" s="38">
        <v>63</v>
      </c>
      <c r="I16" s="38">
        <v>106.7</v>
      </c>
      <c r="J16" s="38">
        <f t="shared" si="0"/>
        <v>38.411999999999999</v>
      </c>
      <c r="K16" s="54"/>
    </row>
    <row r="17" spans="3:11">
      <c r="C17" s="53">
        <v>12</v>
      </c>
      <c r="D17" s="38" t="s">
        <v>86</v>
      </c>
      <c r="E17" s="38" t="s">
        <v>87</v>
      </c>
      <c r="F17" s="38" t="s">
        <v>77</v>
      </c>
      <c r="G17" s="38">
        <v>0.36</v>
      </c>
      <c r="H17" s="38">
        <v>63</v>
      </c>
      <c r="I17" s="38">
        <v>64.7</v>
      </c>
      <c r="J17" s="38">
        <f t="shared" si="0"/>
        <v>23.292000000000002</v>
      </c>
      <c r="K17" s="54"/>
    </row>
    <row r="18" spans="3:11">
      <c r="C18" s="53">
        <v>13</v>
      </c>
      <c r="D18" s="38" t="s">
        <v>86</v>
      </c>
      <c r="E18" s="38" t="s">
        <v>87</v>
      </c>
      <c r="F18" s="38" t="s">
        <v>71</v>
      </c>
      <c r="G18" s="38">
        <v>0.36</v>
      </c>
      <c r="H18" s="38">
        <v>63</v>
      </c>
      <c r="I18" s="38">
        <v>11.1</v>
      </c>
      <c r="J18" s="38">
        <f t="shared" si="0"/>
        <v>3.9959999999999996</v>
      </c>
      <c r="K18" s="54"/>
    </row>
    <row r="19" spans="3:11">
      <c r="C19" s="53">
        <v>14</v>
      </c>
      <c r="D19" s="38" t="s">
        <v>86</v>
      </c>
      <c r="E19" s="38" t="s">
        <v>87</v>
      </c>
      <c r="F19" s="38" t="s">
        <v>77</v>
      </c>
      <c r="G19" s="38">
        <v>0.36</v>
      </c>
      <c r="H19" s="38">
        <v>63</v>
      </c>
      <c r="I19" s="38">
        <v>27.7</v>
      </c>
      <c r="J19" s="38">
        <f t="shared" si="0"/>
        <v>9.9719999999999995</v>
      </c>
      <c r="K19" s="54"/>
    </row>
    <row r="20" spans="3:11">
      <c r="C20" s="53">
        <v>15</v>
      </c>
      <c r="D20" s="38" t="s">
        <v>86</v>
      </c>
      <c r="E20" s="38" t="s">
        <v>87</v>
      </c>
      <c r="F20" s="38" t="s">
        <v>71</v>
      </c>
      <c r="G20" s="38">
        <v>0.36</v>
      </c>
      <c r="H20" s="38">
        <v>63</v>
      </c>
      <c r="I20" s="38">
        <v>18.399999999999999</v>
      </c>
      <c r="J20" s="38">
        <f t="shared" si="0"/>
        <v>6.6239999999999997</v>
      </c>
      <c r="K20" s="54"/>
    </row>
    <row r="21" spans="3:11">
      <c r="C21" s="53">
        <v>16</v>
      </c>
      <c r="D21" s="38" t="s">
        <v>88</v>
      </c>
      <c r="E21" s="38" t="s">
        <v>90</v>
      </c>
      <c r="F21" s="38" t="s">
        <v>77</v>
      </c>
      <c r="G21" s="38">
        <v>0.36</v>
      </c>
      <c r="H21" s="38">
        <v>63</v>
      </c>
      <c r="I21" s="38">
        <v>110.4</v>
      </c>
      <c r="J21" s="38">
        <f t="shared" si="0"/>
        <v>39.744</v>
      </c>
      <c r="K21" s="54"/>
    </row>
    <row r="22" spans="3:11">
      <c r="C22" s="53">
        <v>17</v>
      </c>
      <c r="D22" s="38" t="s">
        <v>90</v>
      </c>
      <c r="E22" s="38" t="s">
        <v>91</v>
      </c>
      <c r="F22" s="38" t="s">
        <v>77</v>
      </c>
      <c r="G22" s="38">
        <v>0.36</v>
      </c>
      <c r="H22" s="38">
        <v>63</v>
      </c>
      <c r="I22" s="38">
        <v>49.4</v>
      </c>
      <c r="J22" s="38">
        <f t="shared" si="0"/>
        <v>17.783999999999999</v>
      </c>
      <c r="K22" s="54"/>
    </row>
    <row r="23" spans="3:11">
      <c r="C23" s="53">
        <v>18</v>
      </c>
      <c r="D23" s="38" t="s">
        <v>90</v>
      </c>
      <c r="E23" s="38" t="s">
        <v>93</v>
      </c>
      <c r="F23" s="38" t="s">
        <v>77</v>
      </c>
      <c r="G23" s="38">
        <v>0.36</v>
      </c>
      <c r="H23" s="38">
        <v>63</v>
      </c>
      <c r="I23" s="38">
        <v>18</v>
      </c>
      <c r="J23" s="38">
        <f t="shared" si="0"/>
        <v>6.4799999999999995</v>
      </c>
      <c r="K23" s="54"/>
    </row>
    <row r="24" spans="3:11">
      <c r="C24" s="53">
        <v>19</v>
      </c>
      <c r="D24" s="38" t="s">
        <v>93</v>
      </c>
      <c r="E24" s="38" t="s">
        <v>94</v>
      </c>
      <c r="F24" s="38" t="s">
        <v>77</v>
      </c>
      <c r="G24" s="38">
        <v>0.36</v>
      </c>
      <c r="H24" s="38">
        <v>63</v>
      </c>
      <c r="I24" s="38">
        <v>15.5</v>
      </c>
      <c r="J24" s="38">
        <f t="shared" si="0"/>
        <v>5.58</v>
      </c>
      <c r="K24" s="54"/>
    </row>
    <row r="25" spans="3:11">
      <c r="C25" s="53">
        <v>20</v>
      </c>
      <c r="D25" s="38" t="s">
        <v>94</v>
      </c>
      <c r="E25" s="38" t="s">
        <v>95</v>
      </c>
      <c r="F25" s="38" t="s">
        <v>77</v>
      </c>
      <c r="G25" s="38">
        <v>0.36</v>
      </c>
      <c r="H25" s="38">
        <v>63</v>
      </c>
      <c r="I25" s="38">
        <v>13.6</v>
      </c>
      <c r="J25" s="38">
        <f t="shared" si="0"/>
        <v>4.8959999999999999</v>
      </c>
      <c r="K25" s="54"/>
    </row>
    <row r="26" spans="3:11">
      <c r="C26" s="53">
        <v>21</v>
      </c>
      <c r="D26" s="38" t="s">
        <v>94</v>
      </c>
      <c r="E26" s="38" t="s">
        <v>96</v>
      </c>
      <c r="F26" s="38" t="s">
        <v>77</v>
      </c>
      <c r="G26" s="38">
        <v>0.36</v>
      </c>
      <c r="H26" s="38">
        <v>63</v>
      </c>
      <c r="I26" s="38">
        <v>46.4</v>
      </c>
      <c r="J26" s="38">
        <f t="shared" si="0"/>
        <v>16.704000000000001</v>
      </c>
      <c r="K26" s="54"/>
    </row>
    <row r="27" spans="3:11">
      <c r="C27" s="53">
        <v>22</v>
      </c>
      <c r="D27" s="38" t="s">
        <v>96</v>
      </c>
      <c r="E27" s="38" t="s">
        <v>97</v>
      </c>
      <c r="F27" s="38" t="s">
        <v>77</v>
      </c>
      <c r="G27" s="38">
        <v>0.36</v>
      </c>
      <c r="H27" s="38">
        <v>63</v>
      </c>
      <c r="I27" s="38">
        <v>26.9</v>
      </c>
      <c r="J27" s="38">
        <f t="shared" si="0"/>
        <v>9.6839999999999993</v>
      </c>
      <c r="K27" s="54"/>
    </row>
    <row r="28" spans="3:11">
      <c r="C28" s="53">
        <v>23</v>
      </c>
      <c r="D28" s="38" t="s">
        <v>96</v>
      </c>
      <c r="E28" s="38" t="s">
        <v>98</v>
      </c>
      <c r="F28" s="38" t="s">
        <v>77</v>
      </c>
      <c r="G28" s="38">
        <v>0.36</v>
      </c>
      <c r="H28" s="38">
        <v>63</v>
      </c>
      <c r="I28" s="38">
        <v>39.700000000000003</v>
      </c>
      <c r="J28" s="38">
        <f t="shared" si="0"/>
        <v>14.292</v>
      </c>
      <c r="K28" s="54"/>
    </row>
    <row r="29" spans="3:11">
      <c r="C29" s="53">
        <v>24</v>
      </c>
      <c r="D29" s="38" t="s">
        <v>93</v>
      </c>
      <c r="E29" s="38" t="s">
        <v>99</v>
      </c>
      <c r="F29" s="38" t="s">
        <v>77</v>
      </c>
      <c r="G29" s="38">
        <v>0.36</v>
      </c>
      <c r="H29" s="38">
        <v>63</v>
      </c>
      <c r="I29" s="38">
        <v>42.4</v>
      </c>
      <c r="J29" s="38">
        <f t="shared" si="0"/>
        <v>15.263999999999999</v>
      </c>
      <c r="K29" s="54"/>
    </row>
    <row r="30" spans="3:11">
      <c r="C30" s="53">
        <v>25</v>
      </c>
      <c r="D30" s="38" t="s">
        <v>99</v>
      </c>
      <c r="E30" s="38" t="s">
        <v>100</v>
      </c>
      <c r="F30" s="38" t="s">
        <v>77</v>
      </c>
      <c r="G30" s="38">
        <v>0.36</v>
      </c>
      <c r="H30" s="38">
        <v>63</v>
      </c>
      <c r="I30" s="38">
        <v>53.7</v>
      </c>
      <c r="J30" s="38">
        <f t="shared" si="0"/>
        <v>19.332000000000001</v>
      </c>
      <c r="K30" s="54"/>
    </row>
    <row r="31" spans="3:11">
      <c r="C31" s="53">
        <v>26</v>
      </c>
      <c r="D31" s="38" t="s">
        <v>100</v>
      </c>
      <c r="E31" s="38" t="s">
        <v>102</v>
      </c>
      <c r="F31" s="38" t="s">
        <v>77</v>
      </c>
      <c r="G31" s="38">
        <v>0.36</v>
      </c>
      <c r="H31" s="38">
        <v>63</v>
      </c>
      <c r="I31" s="38">
        <v>118.5</v>
      </c>
      <c r="J31" s="38">
        <f t="shared" si="0"/>
        <v>42.66</v>
      </c>
      <c r="K31" s="54"/>
    </row>
    <row r="32" spans="3:11">
      <c r="C32" s="53">
        <v>27</v>
      </c>
      <c r="D32" s="38" t="s">
        <v>102</v>
      </c>
      <c r="E32" s="38" t="s">
        <v>104</v>
      </c>
      <c r="F32" s="38" t="s">
        <v>77</v>
      </c>
      <c r="G32" s="38">
        <v>0.36</v>
      </c>
      <c r="H32" s="38">
        <v>63</v>
      </c>
      <c r="I32" s="38">
        <v>286</v>
      </c>
      <c r="J32" s="38">
        <f t="shared" si="0"/>
        <v>102.96</v>
      </c>
      <c r="K32" s="54"/>
    </row>
    <row r="33" spans="3:11">
      <c r="C33" s="53">
        <v>28</v>
      </c>
      <c r="D33" s="38" t="s">
        <v>106</v>
      </c>
      <c r="E33" s="38" t="s">
        <v>107</v>
      </c>
      <c r="F33" s="38" t="s">
        <v>77</v>
      </c>
      <c r="G33" s="38">
        <v>0.36</v>
      </c>
      <c r="H33" s="38">
        <v>63</v>
      </c>
      <c r="I33" s="38">
        <v>142</v>
      </c>
      <c r="J33" s="38">
        <f t="shared" si="0"/>
        <v>51.12</v>
      </c>
      <c r="K33" s="54"/>
    </row>
    <row r="34" spans="3:11">
      <c r="C34" s="53">
        <v>29</v>
      </c>
      <c r="D34" s="38" t="s">
        <v>108</v>
      </c>
      <c r="E34" s="38" t="s">
        <v>109</v>
      </c>
      <c r="F34" s="38" t="s">
        <v>71</v>
      </c>
      <c r="G34" s="38">
        <v>0.36</v>
      </c>
      <c r="H34" s="38">
        <v>63</v>
      </c>
      <c r="I34" s="38">
        <v>10.4</v>
      </c>
      <c r="J34" s="38">
        <f t="shared" si="0"/>
        <v>3.7439999999999998</v>
      </c>
      <c r="K34" s="54"/>
    </row>
    <row r="35" spans="3:11">
      <c r="C35" s="53">
        <v>30</v>
      </c>
      <c r="D35" s="38" t="s">
        <v>108</v>
      </c>
      <c r="E35" s="38" t="s">
        <v>99</v>
      </c>
      <c r="F35" s="38" t="s">
        <v>77</v>
      </c>
      <c r="G35" s="38">
        <v>0.36</v>
      </c>
      <c r="H35" s="38">
        <v>63</v>
      </c>
      <c r="I35" s="38">
        <v>3.2</v>
      </c>
      <c r="J35" s="38">
        <f t="shared" si="0"/>
        <v>1.1519999999999999</v>
      </c>
      <c r="K35" s="54"/>
    </row>
    <row r="36" spans="3:11">
      <c r="C36" s="53">
        <v>31</v>
      </c>
      <c r="D36" s="38" t="s">
        <v>110</v>
      </c>
      <c r="E36" s="38" t="s">
        <v>108</v>
      </c>
      <c r="F36" s="38" t="s">
        <v>77</v>
      </c>
      <c r="G36" s="38">
        <v>0.36</v>
      </c>
      <c r="H36" s="38">
        <v>63</v>
      </c>
      <c r="I36" s="38">
        <v>35.299999999999997</v>
      </c>
      <c r="J36" s="38">
        <f t="shared" si="0"/>
        <v>12.707999999999998</v>
      </c>
      <c r="K36" s="54"/>
    </row>
    <row r="37" spans="3:11">
      <c r="C37" s="53">
        <v>32</v>
      </c>
      <c r="D37" s="38" t="s">
        <v>112</v>
      </c>
      <c r="E37" s="38" t="s">
        <v>113</v>
      </c>
      <c r="F37" s="38" t="s">
        <v>76</v>
      </c>
      <c r="G37" s="38">
        <v>0.36</v>
      </c>
      <c r="H37" s="38">
        <v>63</v>
      </c>
      <c r="I37" s="38">
        <v>4</v>
      </c>
      <c r="J37" s="38">
        <f t="shared" si="0"/>
        <v>1.44</v>
      </c>
      <c r="K37" s="54"/>
    </row>
    <row r="38" spans="3:11">
      <c r="C38" s="53">
        <v>33</v>
      </c>
      <c r="D38" s="38" t="s">
        <v>117</v>
      </c>
      <c r="E38" s="38">
        <v>91</v>
      </c>
      <c r="F38" s="38" t="s">
        <v>76</v>
      </c>
      <c r="G38" s="38">
        <v>0.36</v>
      </c>
      <c r="H38" s="38">
        <v>63</v>
      </c>
      <c r="I38" s="38">
        <v>4.5</v>
      </c>
      <c r="J38" s="38">
        <f t="shared" si="0"/>
        <v>1.6199999999999999</v>
      </c>
      <c r="K38" s="54"/>
    </row>
    <row r="39" spans="3:11">
      <c r="C39" s="53">
        <v>34</v>
      </c>
      <c r="D39" s="38" t="s">
        <v>50</v>
      </c>
      <c r="E39" s="38" t="s">
        <v>118</v>
      </c>
      <c r="F39" s="38" t="s">
        <v>76</v>
      </c>
      <c r="G39" s="38">
        <v>0.36</v>
      </c>
      <c r="H39" s="38">
        <v>63</v>
      </c>
      <c r="I39" s="38">
        <v>4</v>
      </c>
      <c r="J39" s="38">
        <f t="shared" si="0"/>
        <v>1.44</v>
      </c>
      <c r="K39" s="54"/>
    </row>
    <row r="40" spans="3:11">
      <c r="C40" s="53">
        <v>35</v>
      </c>
      <c r="D40" s="38" t="s">
        <v>50</v>
      </c>
      <c r="E40" s="38" t="s">
        <v>118</v>
      </c>
      <c r="F40" s="38" t="s">
        <v>71</v>
      </c>
      <c r="G40" s="38">
        <v>0.36</v>
      </c>
      <c r="H40" s="38">
        <v>63</v>
      </c>
      <c r="I40" s="38">
        <v>51</v>
      </c>
      <c r="J40" s="38">
        <f t="shared" si="0"/>
        <v>18.36</v>
      </c>
      <c r="K40" s="54"/>
    </row>
    <row r="41" spans="3:11">
      <c r="C41" s="53">
        <v>36</v>
      </c>
      <c r="D41" s="38" t="s">
        <v>119</v>
      </c>
      <c r="E41" s="38" t="s">
        <v>120</v>
      </c>
      <c r="F41" s="38" t="s">
        <v>71</v>
      </c>
      <c r="G41" s="38">
        <v>0.36</v>
      </c>
      <c r="H41" s="38">
        <v>63</v>
      </c>
      <c r="I41" s="38">
        <v>2.8</v>
      </c>
      <c r="J41" s="38">
        <f t="shared" si="0"/>
        <v>1.008</v>
      </c>
      <c r="K41" s="54"/>
    </row>
    <row r="42" spans="3:11">
      <c r="C42" s="53">
        <v>37</v>
      </c>
      <c r="D42" s="38" t="s">
        <v>120</v>
      </c>
      <c r="E42" s="38" t="s">
        <v>49</v>
      </c>
      <c r="F42" s="38" t="s">
        <v>71</v>
      </c>
      <c r="G42" s="38">
        <v>0.36</v>
      </c>
      <c r="H42" s="38">
        <v>63</v>
      </c>
      <c r="I42" s="38">
        <v>30.3</v>
      </c>
      <c r="J42" s="38">
        <f t="shared" si="0"/>
        <v>10.907999999999999</v>
      </c>
      <c r="K42" s="54"/>
    </row>
    <row r="43" spans="3:11">
      <c r="C43" s="53">
        <v>38</v>
      </c>
      <c r="D43" s="38" t="s">
        <v>121</v>
      </c>
      <c r="E43" s="38" t="s">
        <v>120</v>
      </c>
      <c r="F43" s="38" t="s">
        <v>71</v>
      </c>
      <c r="G43" s="38">
        <v>0.36</v>
      </c>
      <c r="H43" s="38">
        <v>63</v>
      </c>
      <c r="I43" s="38">
        <v>32.6</v>
      </c>
      <c r="J43" s="38">
        <f t="shared" si="0"/>
        <v>11.736000000000001</v>
      </c>
      <c r="K43" s="54"/>
    </row>
    <row r="44" spans="3:11">
      <c r="C44" s="53">
        <v>39</v>
      </c>
      <c r="D44" s="38" t="s">
        <v>121</v>
      </c>
      <c r="E44" s="38" t="s">
        <v>122</v>
      </c>
      <c r="F44" s="38" t="s">
        <v>71</v>
      </c>
      <c r="G44" s="38">
        <v>0.36</v>
      </c>
      <c r="H44" s="38">
        <v>63</v>
      </c>
      <c r="I44" s="38">
        <v>57.3</v>
      </c>
      <c r="J44" s="38">
        <f t="shared" si="0"/>
        <v>20.627999999999997</v>
      </c>
      <c r="K44" s="54"/>
    </row>
    <row r="45" spans="3:11">
      <c r="C45" s="53">
        <v>40</v>
      </c>
      <c r="D45" s="38" t="s">
        <v>121</v>
      </c>
      <c r="E45" s="38" t="s">
        <v>122</v>
      </c>
      <c r="F45" s="38" t="s">
        <v>77</v>
      </c>
      <c r="G45" s="38">
        <v>0.36</v>
      </c>
      <c r="H45" s="38">
        <v>63</v>
      </c>
      <c r="I45" s="38">
        <v>46.9</v>
      </c>
      <c r="J45" s="38">
        <f t="shared" si="0"/>
        <v>16.884</v>
      </c>
      <c r="K45" s="54"/>
    </row>
    <row r="46" spans="3:11">
      <c r="C46" s="53">
        <v>41</v>
      </c>
      <c r="D46" s="38" t="s">
        <v>122</v>
      </c>
      <c r="E46" s="38" t="s">
        <v>115</v>
      </c>
      <c r="F46" s="38" t="s">
        <v>77</v>
      </c>
      <c r="G46" s="38">
        <v>0.36</v>
      </c>
      <c r="H46" s="38">
        <v>63</v>
      </c>
      <c r="I46" s="38">
        <v>234.5</v>
      </c>
      <c r="J46" s="38">
        <f t="shared" si="0"/>
        <v>84.42</v>
      </c>
      <c r="K46" s="54"/>
    </row>
    <row r="47" spans="3:11">
      <c r="C47" s="53">
        <v>42</v>
      </c>
      <c r="D47" s="38" t="s">
        <v>123</v>
      </c>
      <c r="E47" s="38" t="s">
        <v>124</v>
      </c>
      <c r="F47" s="38" t="s">
        <v>76</v>
      </c>
      <c r="G47" s="38">
        <v>0.36</v>
      </c>
      <c r="H47" s="38">
        <v>63</v>
      </c>
      <c r="I47" s="38">
        <v>4.8</v>
      </c>
      <c r="J47" s="38">
        <f t="shared" si="0"/>
        <v>1.728</v>
      </c>
      <c r="K47" s="54"/>
    </row>
    <row r="48" spans="3:11">
      <c r="C48" s="53">
        <v>43</v>
      </c>
      <c r="D48" s="38" t="s">
        <v>123</v>
      </c>
      <c r="E48" s="38" t="s">
        <v>124</v>
      </c>
      <c r="F48" s="38" t="s">
        <v>77</v>
      </c>
      <c r="G48" s="38">
        <v>0.36</v>
      </c>
      <c r="H48" s="38">
        <v>63</v>
      </c>
      <c r="I48" s="38">
        <v>9</v>
      </c>
      <c r="J48" s="38">
        <f t="shared" si="0"/>
        <v>3.2399999999999998</v>
      </c>
      <c r="K48" s="54"/>
    </row>
    <row r="49" spans="3:11">
      <c r="C49" s="53">
        <v>44</v>
      </c>
      <c r="D49" s="38" t="s">
        <v>124</v>
      </c>
      <c r="E49" s="38" t="s">
        <v>125</v>
      </c>
      <c r="F49" s="38" t="s">
        <v>77</v>
      </c>
      <c r="G49" s="38">
        <v>0.36</v>
      </c>
      <c r="H49" s="38">
        <v>63</v>
      </c>
      <c r="I49" s="38">
        <v>107</v>
      </c>
      <c r="J49" s="38">
        <f t="shared" si="0"/>
        <v>38.519999999999996</v>
      </c>
      <c r="K49" s="54"/>
    </row>
    <row r="50" spans="3:11">
      <c r="C50" s="53">
        <v>45</v>
      </c>
      <c r="D50" s="38" t="s">
        <v>125</v>
      </c>
      <c r="E50" s="38" t="s">
        <v>126</v>
      </c>
      <c r="F50" s="38" t="s">
        <v>77</v>
      </c>
      <c r="G50" s="38">
        <v>0.36</v>
      </c>
      <c r="H50" s="38">
        <v>63</v>
      </c>
      <c r="I50" s="38">
        <v>16.600000000000001</v>
      </c>
      <c r="J50" s="38">
        <f t="shared" si="0"/>
        <v>5.976</v>
      </c>
      <c r="K50" s="54"/>
    </row>
    <row r="51" spans="3:11">
      <c r="C51" s="53">
        <v>46</v>
      </c>
      <c r="D51" s="38" t="s">
        <v>127</v>
      </c>
      <c r="E51" s="38" t="s">
        <v>125</v>
      </c>
      <c r="F51" s="38" t="s">
        <v>77</v>
      </c>
      <c r="G51" s="38">
        <v>0.36</v>
      </c>
      <c r="H51" s="38">
        <v>63</v>
      </c>
      <c r="I51" s="38">
        <v>8.4</v>
      </c>
      <c r="J51" s="38">
        <f t="shared" si="0"/>
        <v>3.024</v>
      </c>
      <c r="K51" s="54"/>
    </row>
    <row r="52" spans="3:11">
      <c r="C52" s="53">
        <v>47</v>
      </c>
      <c r="D52" s="38" t="s">
        <v>124</v>
      </c>
      <c r="E52" s="38" t="s">
        <v>109</v>
      </c>
      <c r="F52" s="38" t="s">
        <v>77</v>
      </c>
      <c r="G52" s="38">
        <v>0.36</v>
      </c>
      <c r="H52" s="38">
        <v>63</v>
      </c>
      <c r="I52" s="38">
        <v>44.6</v>
      </c>
      <c r="J52" s="38">
        <f t="shared" si="0"/>
        <v>16.056000000000001</v>
      </c>
      <c r="K52" s="54"/>
    </row>
    <row r="53" spans="3:11">
      <c r="C53" s="53">
        <v>48</v>
      </c>
      <c r="D53" s="38" t="s">
        <v>128</v>
      </c>
      <c r="E53" s="38" t="s">
        <v>129</v>
      </c>
      <c r="F53" s="38" t="s">
        <v>77</v>
      </c>
      <c r="G53" s="38">
        <v>0.36</v>
      </c>
      <c r="H53" s="38">
        <v>63</v>
      </c>
      <c r="I53" s="38">
        <v>82.5</v>
      </c>
      <c r="J53" s="38">
        <f t="shared" si="0"/>
        <v>29.7</v>
      </c>
      <c r="K53" s="54"/>
    </row>
    <row r="54" spans="3:11">
      <c r="C54" s="53">
        <v>49</v>
      </c>
      <c r="D54" s="38" t="s">
        <v>128</v>
      </c>
      <c r="E54" s="38" t="s">
        <v>129</v>
      </c>
      <c r="F54" s="38" t="s">
        <v>77</v>
      </c>
      <c r="G54" s="38">
        <v>0.36</v>
      </c>
      <c r="H54" s="38">
        <v>63</v>
      </c>
      <c r="I54" s="38">
        <v>31</v>
      </c>
      <c r="J54" s="38">
        <f t="shared" si="0"/>
        <v>11.16</v>
      </c>
      <c r="K54" s="54"/>
    </row>
    <row r="55" spans="3:11">
      <c r="C55" s="53">
        <v>50</v>
      </c>
      <c r="D55" s="38" t="s">
        <v>117</v>
      </c>
      <c r="E55" s="38" t="s">
        <v>130</v>
      </c>
      <c r="F55" s="38" t="s">
        <v>77</v>
      </c>
      <c r="G55" s="38">
        <v>0.36</v>
      </c>
      <c r="H55" s="38">
        <v>63</v>
      </c>
      <c r="I55" s="38">
        <v>49.5</v>
      </c>
      <c r="J55" s="38">
        <f t="shared" si="0"/>
        <v>17.82</v>
      </c>
      <c r="K55" s="54"/>
    </row>
    <row r="56" spans="3:11">
      <c r="C56" s="53">
        <v>51</v>
      </c>
      <c r="D56" s="38" t="s">
        <v>116</v>
      </c>
      <c r="E56" s="38" t="s">
        <v>131</v>
      </c>
      <c r="F56" s="38" t="s">
        <v>76</v>
      </c>
      <c r="G56" s="38">
        <v>0.36</v>
      </c>
      <c r="H56" s="38">
        <v>63</v>
      </c>
      <c r="I56" s="38">
        <v>4</v>
      </c>
      <c r="J56" s="38">
        <f t="shared" si="0"/>
        <v>1.44</v>
      </c>
      <c r="K56" s="54"/>
    </row>
    <row r="57" spans="3:11">
      <c r="C57" s="53">
        <v>52</v>
      </c>
      <c r="D57" s="38" t="s">
        <v>134</v>
      </c>
      <c r="E57" s="38" t="s">
        <v>135</v>
      </c>
      <c r="F57" s="38" t="s">
        <v>76</v>
      </c>
      <c r="G57" s="38">
        <v>0.36</v>
      </c>
      <c r="H57" s="38">
        <v>63</v>
      </c>
      <c r="I57" s="38">
        <v>4</v>
      </c>
      <c r="J57" s="38">
        <f t="shared" si="0"/>
        <v>1.44</v>
      </c>
      <c r="K57" s="54"/>
    </row>
    <row r="58" spans="3:11">
      <c r="C58" s="53">
        <v>53</v>
      </c>
      <c r="D58" s="38" t="s">
        <v>107</v>
      </c>
      <c r="E58" s="38" t="s">
        <v>108</v>
      </c>
      <c r="F58" s="38" t="s">
        <v>77</v>
      </c>
      <c r="G58" s="38">
        <v>0.36</v>
      </c>
      <c r="H58" s="38">
        <v>75</v>
      </c>
      <c r="I58" s="38">
        <v>38.6</v>
      </c>
      <c r="J58" s="38">
        <f t="shared" si="0"/>
        <v>13.896000000000001</v>
      </c>
      <c r="K58" s="54"/>
    </row>
    <row r="59" spans="3:11">
      <c r="C59" s="53">
        <v>54</v>
      </c>
      <c r="D59" s="38" t="s">
        <v>107</v>
      </c>
      <c r="E59" s="38" t="s">
        <v>108</v>
      </c>
      <c r="F59" s="38" t="s">
        <v>77</v>
      </c>
      <c r="G59" s="38">
        <v>0.36</v>
      </c>
      <c r="H59" s="38">
        <v>75</v>
      </c>
      <c r="I59" s="38">
        <v>41.1</v>
      </c>
      <c r="J59" s="38">
        <f t="shared" si="0"/>
        <v>14.795999999999999</v>
      </c>
      <c r="K59" s="54"/>
    </row>
    <row r="60" spans="3:11">
      <c r="C60" s="53">
        <v>55</v>
      </c>
      <c r="D60" s="38" t="s">
        <v>108</v>
      </c>
      <c r="E60" s="38" t="s">
        <v>99</v>
      </c>
      <c r="F60" s="38" t="s">
        <v>71</v>
      </c>
      <c r="G60" s="38">
        <v>0.36</v>
      </c>
      <c r="H60" s="38">
        <v>75</v>
      </c>
      <c r="I60" s="38">
        <v>4</v>
      </c>
      <c r="J60" s="38">
        <f t="shared" si="0"/>
        <v>1.44</v>
      </c>
      <c r="K60" s="54"/>
    </row>
    <row r="61" spans="3:11">
      <c r="C61" s="53">
        <v>56</v>
      </c>
      <c r="D61" s="38" t="s">
        <v>107</v>
      </c>
      <c r="E61" s="38" t="s">
        <v>110</v>
      </c>
      <c r="F61" s="38" t="s">
        <v>77</v>
      </c>
      <c r="G61" s="38">
        <v>0.36</v>
      </c>
      <c r="H61" s="38">
        <v>75</v>
      </c>
      <c r="I61" s="38">
        <v>56.1</v>
      </c>
      <c r="J61" s="38">
        <f t="shared" si="0"/>
        <v>20.196000000000002</v>
      </c>
      <c r="K61" s="54"/>
    </row>
    <row r="62" spans="3:11">
      <c r="C62" s="53">
        <v>57</v>
      </c>
      <c r="D62" s="38" t="s">
        <v>110</v>
      </c>
      <c r="E62" s="38" t="s">
        <v>111</v>
      </c>
      <c r="F62" s="38" t="s">
        <v>77</v>
      </c>
      <c r="G62" s="38">
        <v>0.36</v>
      </c>
      <c r="H62" s="38">
        <v>90</v>
      </c>
      <c r="I62" s="38">
        <v>79</v>
      </c>
      <c r="J62" s="38">
        <f t="shared" si="0"/>
        <v>28.439999999999998</v>
      </c>
      <c r="K62" s="54"/>
    </row>
    <row r="63" spans="3:11">
      <c r="C63" s="53">
        <v>58</v>
      </c>
      <c r="D63" s="38" t="s">
        <v>110</v>
      </c>
      <c r="E63" s="38" t="s">
        <v>111</v>
      </c>
      <c r="F63" s="38" t="s">
        <v>76</v>
      </c>
      <c r="G63" s="38">
        <v>0.36</v>
      </c>
      <c r="H63" s="38">
        <v>90</v>
      </c>
      <c r="I63" s="38">
        <v>3.1</v>
      </c>
      <c r="J63" s="38">
        <f t="shared" si="0"/>
        <v>1.1159999999999999</v>
      </c>
      <c r="K63" s="54"/>
    </row>
    <row r="64" spans="3:11">
      <c r="C64" s="53">
        <v>59</v>
      </c>
      <c r="D64" s="38" t="s">
        <v>111</v>
      </c>
      <c r="E64" s="38" t="s">
        <v>29</v>
      </c>
      <c r="F64" s="38" t="s">
        <v>77</v>
      </c>
      <c r="G64" s="38">
        <v>0.36</v>
      </c>
      <c r="H64" s="38">
        <v>90</v>
      </c>
      <c r="I64" s="38">
        <v>4.0999999999999996</v>
      </c>
      <c r="J64" s="38">
        <f t="shared" si="0"/>
        <v>1.4759999999999998</v>
      </c>
      <c r="K64" s="54"/>
    </row>
    <row r="65" spans="3:11">
      <c r="C65" s="53">
        <v>60</v>
      </c>
      <c r="D65" s="38" t="s">
        <v>137</v>
      </c>
      <c r="E65" s="38" t="s">
        <v>128</v>
      </c>
      <c r="F65" s="38" t="s">
        <v>77</v>
      </c>
      <c r="G65" s="38">
        <v>0.36</v>
      </c>
      <c r="H65" s="38">
        <v>110</v>
      </c>
      <c r="I65" s="38">
        <v>242.8</v>
      </c>
      <c r="J65" s="38">
        <f t="shared" si="0"/>
        <v>87.408000000000001</v>
      </c>
      <c r="K65" s="54"/>
    </row>
    <row r="66" spans="3:11">
      <c r="C66" s="53">
        <v>61</v>
      </c>
      <c r="D66" s="9" t="s">
        <v>13</v>
      </c>
      <c r="E66" s="9" t="s">
        <v>14</v>
      </c>
      <c r="F66" s="9" t="s">
        <v>15</v>
      </c>
      <c r="G66" s="9">
        <v>0.36</v>
      </c>
      <c r="H66" s="9">
        <v>63</v>
      </c>
      <c r="I66" s="9">
        <v>3.1</v>
      </c>
      <c r="J66" s="38">
        <f t="shared" si="0"/>
        <v>1.1159999999999999</v>
      </c>
      <c r="K66" s="54"/>
    </row>
    <row r="67" spans="3:11">
      <c r="C67" s="53">
        <v>62</v>
      </c>
      <c r="D67" s="9" t="s">
        <v>21</v>
      </c>
      <c r="E67" s="9" t="s">
        <v>23</v>
      </c>
      <c r="F67" s="9" t="s">
        <v>15</v>
      </c>
      <c r="G67" s="9">
        <v>0.36</v>
      </c>
      <c r="H67" s="9">
        <v>63</v>
      </c>
      <c r="I67" s="9">
        <v>3.8</v>
      </c>
      <c r="J67" s="38">
        <f t="shared" si="0"/>
        <v>1.3679999999999999</v>
      </c>
      <c r="K67" s="54"/>
    </row>
    <row r="68" spans="3:11">
      <c r="C68" s="53">
        <v>63</v>
      </c>
      <c r="D68" s="9" t="s">
        <v>23</v>
      </c>
      <c r="E68" s="9" t="s">
        <v>24</v>
      </c>
      <c r="F68" s="9" t="s">
        <v>25</v>
      </c>
      <c r="G68" s="9">
        <v>0.46</v>
      </c>
      <c r="H68" s="9">
        <v>63</v>
      </c>
      <c r="I68" s="9">
        <v>5.8</v>
      </c>
      <c r="J68" s="38">
        <f t="shared" si="0"/>
        <v>2.6680000000000001</v>
      </c>
      <c r="K68" s="54"/>
    </row>
    <row r="69" spans="3:11">
      <c r="C69" s="53">
        <v>64</v>
      </c>
      <c r="D69" s="9" t="s">
        <v>23</v>
      </c>
      <c r="E69" s="9" t="s">
        <v>24</v>
      </c>
      <c r="F69" s="9" t="s">
        <v>25</v>
      </c>
      <c r="G69" s="9">
        <v>0.46</v>
      </c>
      <c r="H69" s="9">
        <v>63</v>
      </c>
      <c r="I69" s="9">
        <v>5.9</v>
      </c>
      <c r="J69" s="38">
        <f t="shared" si="0"/>
        <v>2.7140000000000004</v>
      </c>
      <c r="K69" s="54"/>
    </row>
    <row r="70" spans="3:11">
      <c r="C70" s="53">
        <v>65</v>
      </c>
      <c r="D70" s="9" t="s">
        <v>27</v>
      </c>
      <c r="E70" s="9" t="s">
        <v>28</v>
      </c>
      <c r="F70" s="9" t="s">
        <v>15</v>
      </c>
      <c r="G70" s="9">
        <v>0.36</v>
      </c>
      <c r="H70" s="9">
        <v>63</v>
      </c>
      <c r="I70" s="9">
        <v>3.2</v>
      </c>
      <c r="J70" s="38">
        <f t="shared" si="0"/>
        <v>1.1519999999999999</v>
      </c>
      <c r="K70" s="54"/>
    </row>
    <row r="71" spans="3:11">
      <c r="C71" s="53">
        <v>66</v>
      </c>
      <c r="D71" s="9" t="s">
        <v>27</v>
      </c>
      <c r="E71" s="9" t="s">
        <v>29</v>
      </c>
      <c r="F71" s="9" t="s">
        <v>30</v>
      </c>
      <c r="G71" s="9">
        <v>0.46</v>
      </c>
      <c r="H71" s="9">
        <v>63</v>
      </c>
      <c r="I71" s="9">
        <v>4.5999999999999996</v>
      </c>
      <c r="J71" s="38">
        <f t="shared" ref="J71:J86" si="1">+I71*G71</f>
        <v>2.1160000000000001</v>
      </c>
      <c r="K71" s="54"/>
    </row>
    <row r="72" spans="3:11">
      <c r="C72" s="53">
        <v>67</v>
      </c>
      <c r="D72" s="9" t="s">
        <v>29</v>
      </c>
      <c r="E72" s="9" t="s">
        <v>32</v>
      </c>
      <c r="F72" s="9" t="s">
        <v>25</v>
      </c>
      <c r="G72" s="9">
        <v>0.46</v>
      </c>
      <c r="H72" s="9">
        <v>63</v>
      </c>
      <c r="I72" s="9">
        <v>21.9</v>
      </c>
      <c r="J72" s="38">
        <f t="shared" si="1"/>
        <v>10.074</v>
      </c>
      <c r="K72" s="54"/>
    </row>
    <row r="73" spans="3:11">
      <c r="C73" s="53">
        <v>68</v>
      </c>
      <c r="D73" s="9" t="s">
        <v>32</v>
      </c>
      <c r="E73" s="9" t="s">
        <v>33</v>
      </c>
      <c r="F73" s="9" t="s">
        <v>15</v>
      </c>
      <c r="G73" s="9">
        <v>0.36</v>
      </c>
      <c r="H73" s="9">
        <v>63</v>
      </c>
      <c r="I73" s="9">
        <v>4.9000000000000004</v>
      </c>
      <c r="J73" s="38">
        <f t="shared" si="1"/>
        <v>1.764</v>
      </c>
      <c r="K73" s="54"/>
    </row>
    <row r="74" spans="3:11">
      <c r="C74" s="53">
        <v>69</v>
      </c>
      <c r="D74" s="9" t="s">
        <v>32</v>
      </c>
      <c r="E74" s="9" t="s">
        <v>35</v>
      </c>
      <c r="F74" s="9" t="s">
        <v>25</v>
      </c>
      <c r="G74" s="9">
        <v>0.46</v>
      </c>
      <c r="H74" s="9">
        <v>63</v>
      </c>
      <c r="I74" s="9">
        <v>15.8</v>
      </c>
      <c r="J74" s="38">
        <f t="shared" si="1"/>
        <v>7.2680000000000007</v>
      </c>
      <c r="K74" s="54"/>
    </row>
    <row r="75" spans="3:11">
      <c r="C75" s="53">
        <v>70</v>
      </c>
      <c r="D75" s="9" t="s">
        <v>35</v>
      </c>
      <c r="E75" s="9" t="s">
        <v>37</v>
      </c>
      <c r="F75" s="9" t="s">
        <v>25</v>
      </c>
      <c r="G75" s="9">
        <v>0.46</v>
      </c>
      <c r="H75" s="9">
        <v>63</v>
      </c>
      <c r="I75" s="9">
        <v>17.399999999999999</v>
      </c>
      <c r="J75" s="38">
        <f t="shared" si="1"/>
        <v>8.0039999999999996</v>
      </c>
      <c r="K75" s="54"/>
    </row>
    <row r="76" spans="3:11">
      <c r="C76" s="53">
        <v>71</v>
      </c>
      <c r="D76" s="9" t="s">
        <v>35</v>
      </c>
      <c r="E76" s="9" t="s">
        <v>37</v>
      </c>
      <c r="F76" s="9" t="s">
        <v>25</v>
      </c>
      <c r="G76" s="9">
        <v>0.46</v>
      </c>
      <c r="H76" s="9">
        <v>63</v>
      </c>
      <c r="I76" s="9">
        <v>4.9000000000000004</v>
      </c>
      <c r="J76" s="38">
        <f t="shared" si="1"/>
        <v>2.2540000000000004</v>
      </c>
      <c r="K76" s="54"/>
    </row>
    <row r="77" spans="3:11">
      <c r="C77" s="53">
        <v>72</v>
      </c>
      <c r="D77" s="9" t="s">
        <v>37</v>
      </c>
      <c r="E77" s="9" t="s">
        <v>38</v>
      </c>
      <c r="F77" s="9" t="s">
        <v>25</v>
      </c>
      <c r="G77" s="9">
        <v>0.46</v>
      </c>
      <c r="H77" s="9">
        <v>63</v>
      </c>
      <c r="I77" s="9">
        <v>44.3</v>
      </c>
      <c r="J77" s="38">
        <f t="shared" si="1"/>
        <v>20.378</v>
      </c>
      <c r="K77" s="54"/>
    </row>
    <row r="78" spans="3:11">
      <c r="C78" s="53">
        <v>73</v>
      </c>
      <c r="D78" s="9" t="s">
        <v>37</v>
      </c>
      <c r="E78" s="9" t="s">
        <v>39</v>
      </c>
      <c r="F78" s="9" t="s">
        <v>25</v>
      </c>
      <c r="G78" s="9">
        <v>0.46</v>
      </c>
      <c r="H78" s="9">
        <v>63</v>
      </c>
      <c r="I78" s="9">
        <v>15.2</v>
      </c>
      <c r="J78" s="38">
        <f t="shared" si="1"/>
        <v>6.992</v>
      </c>
      <c r="K78" s="54"/>
    </row>
    <row r="79" spans="3:11">
      <c r="C79" s="53">
        <v>74</v>
      </c>
      <c r="D79" s="9" t="s">
        <v>39</v>
      </c>
      <c r="E79" s="9" t="s">
        <v>41</v>
      </c>
      <c r="F79" s="9" t="s">
        <v>25</v>
      </c>
      <c r="G79" s="9">
        <v>0.46</v>
      </c>
      <c r="H79" s="9">
        <v>63</v>
      </c>
      <c r="I79" s="9">
        <v>22.9</v>
      </c>
      <c r="J79" s="38">
        <f t="shared" si="1"/>
        <v>10.533999999999999</v>
      </c>
      <c r="K79" s="54"/>
    </row>
    <row r="80" spans="3:11">
      <c r="C80" s="53">
        <v>75</v>
      </c>
      <c r="D80" s="9" t="s">
        <v>39</v>
      </c>
      <c r="E80" s="9" t="s">
        <v>41</v>
      </c>
      <c r="F80" s="9" t="s">
        <v>15</v>
      </c>
      <c r="G80" s="9">
        <v>0.36</v>
      </c>
      <c r="H80" s="9">
        <v>63</v>
      </c>
      <c r="I80" s="9">
        <v>3.7</v>
      </c>
      <c r="J80" s="38">
        <f t="shared" si="1"/>
        <v>1.3320000000000001</v>
      </c>
      <c r="K80" s="54"/>
    </row>
    <row r="81" spans="3:11">
      <c r="C81" s="53">
        <v>76</v>
      </c>
      <c r="D81" s="9" t="s">
        <v>45</v>
      </c>
      <c r="E81" s="9" t="s">
        <v>46</v>
      </c>
      <c r="F81" s="13" t="s">
        <v>25</v>
      </c>
      <c r="G81" s="9">
        <v>0.46</v>
      </c>
      <c r="H81" s="9">
        <v>63</v>
      </c>
      <c r="I81" s="13">
        <v>79.5</v>
      </c>
      <c r="J81" s="38">
        <f t="shared" si="1"/>
        <v>36.57</v>
      </c>
      <c r="K81" s="54"/>
    </row>
    <row r="82" spans="3:11">
      <c r="C82" s="53">
        <v>77</v>
      </c>
      <c r="D82" s="13" t="s">
        <v>46</v>
      </c>
      <c r="E82" s="13" t="s">
        <v>47</v>
      </c>
      <c r="F82" s="9" t="s">
        <v>25</v>
      </c>
      <c r="G82" s="9">
        <v>0.46</v>
      </c>
      <c r="H82" s="9">
        <v>63</v>
      </c>
      <c r="I82" s="9">
        <v>216.6</v>
      </c>
      <c r="J82" s="38">
        <f t="shared" si="1"/>
        <v>99.635999999999996</v>
      </c>
      <c r="K82" s="54"/>
    </row>
    <row r="83" spans="3:11">
      <c r="C83" s="53">
        <v>78</v>
      </c>
      <c r="D83" s="9" t="s">
        <v>50</v>
      </c>
      <c r="E83" s="9" t="s">
        <v>47</v>
      </c>
      <c r="F83" s="9" t="s">
        <v>25</v>
      </c>
      <c r="G83" s="9">
        <v>0.46</v>
      </c>
      <c r="H83" s="9">
        <v>63</v>
      </c>
      <c r="I83" s="9">
        <v>240</v>
      </c>
      <c r="J83" s="38">
        <f t="shared" si="1"/>
        <v>110.4</v>
      </c>
      <c r="K83" s="54"/>
    </row>
    <row r="84" spans="3:11">
      <c r="C84" s="53">
        <v>79</v>
      </c>
      <c r="D84" s="9" t="s">
        <v>46</v>
      </c>
      <c r="E84" s="9" t="s">
        <v>51</v>
      </c>
      <c r="F84" s="9" t="s">
        <v>25</v>
      </c>
      <c r="G84" s="9">
        <v>0.46</v>
      </c>
      <c r="H84" s="9">
        <v>63</v>
      </c>
      <c r="I84" s="9">
        <v>4.5</v>
      </c>
      <c r="J84" s="38">
        <f t="shared" si="1"/>
        <v>2.0700000000000003</v>
      </c>
      <c r="K84" s="54"/>
    </row>
    <row r="85" spans="3:11">
      <c r="C85" s="53">
        <v>80</v>
      </c>
      <c r="D85" s="9" t="s">
        <v>46</v>
      </c>
      <c r="E85" s="9" t="s">
        <v>51</v>
      </c>
      <c r="F85" s="9" t="s">
        <v>25</v>
      </c>
      <c r="G85" s="9">
        <v>0.46</v>
      </c>
      <c r="H85" s="9">
        <v>63</v>
      </c>
      <c r="I85" s="9">
        <v>212.6</v>
      </c>
      <c r="J85" s="38">
        <f t="shared" si="1"/>
        <v>97.796000000000006</v>
      </c>
      <c r="K85" s="54"/>
    </row>
    <row r="86" spans="3:11">
      <c r="C86" s="53">
        <v>81</v>
      </c>
      <c r="D86" s="9" t="s">
        <v>51</v>
      </c>
      <c r="E86" s="9" t="s">
        <v>53</v>
      </c>
      <c r="F86" s="9" t="s">
        <v>25</v>
      </c>
      <c r="G86" s="9">
        <v>0.46</v>
      </c>
      <c r="H86" s="9">
        <v>63</v>
      </c>
      <c r="I86" s="9">
        <v>219.5</v>
      </c>
      <c r="J86" s="38">
        <f t="shared" si="1"/>
        <v>100.97</v>
      </c>
      <c r="K86" s="54"/>
    </row>
  </sheetData>
  <mergeCells count="1">
    <mergeCell ref="C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amuwahi</vt:lpstr>
      <vt:lpstr>amuwahi1</vt:lpstr>
      <vt:lpstr>road restoration</vt:lpstr>
      <vt:lpstr>amuwahi1!Print_Area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2024-12-12T11:14:00Z</dcterms:modified>
</cp:coreProperties>
</file>