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nwesh\road restoration\"/>
    </mc:Choice>
  </mc:AlternateContent>
  <bookViews>
    <workbookView xWindow="0" yWindow="0" windowWidth="24000" windowHeight="8835"/>
  </bookViews>
  <sheets>
    <sheet name="aurangabad (2)" sheetId="16" r:id="rId1"/>
    <sheet name="persanda " sheetId="14" r:id="rId2"/>
    <sheet name="ATTARASAND AGS" sheetId="4" r:id="rId3"/>
    <sheet name="PURBHIKA AND RAIGARH" sheetId="3" r:id="rId4"/>
    <sheet name="Kansapatti" sheetId="6" r:id="rId5"/>
    <sheet name="Dharouli(lauli)" sheetId="7" r:id="rId6"/>
    <sheet name="Choumari" sheetId="11" r:id="rId7"/>
    <sheet name="Barasarai" sheetId="2" r:id="rId8"/>
    <sheet name="PADAMPUR" sheetId="5" r:id="rId9"/>
    <sheet name="Malak" sheetId="8" r:id="rId10"/>
    <sheet name="shivpur khurd" sheetId="9" r:id="rId11"/>
    <sheet name="Sheet1" sheetId="12" r:id="rId12"/>
    <sheet name="Puremanikanth" sheetId="10" r:id="rId13"/>
    <sheet name="Sheet2" sheetId="1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s>
  <definedNames>
    <definedName name="\0" localSheetId="0">#REF!</definedName>
    <definedName name="\0">#REF!</definedName>
    <definedName name="\1" localSheetId="0">#REF!</definedName>
    <definedName name="\1">#REF!</definedName>
    <definedName name="\a" localSheetId="0">'[1]SUMMARY(E)'!#REF!</definedName>
    <definedName name="\a">'[1]SUMMARY(E)'!#REF!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[2]mech!#REF!</definedName>
    <definedName name="\O">[2]mech!#REF!</definedName>
    <definedName name="\p" localSheetId="0">#REF!</definedName>
    <definedName name="\p">#REF!</definedName>
    <definedName name="\q">#N/A</definedName>
    <definedName name="\R" localSheetId="0">[2]mech!#REF!</definedName>
    <definedName name="\R">[2]mech!#REF!</definedName>
    <definedName name="\s">#N/A</definedName>
    <definedName name="\t" localSheetId="0">#REF!</definedName>
    <definedName name="\t">#REF!</definedName>
    <definedName name="\V" localSheetId="0">[2]mech!#REF!</definedName>
    <definedName name="\V">[2]mech!#REF!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'[3]ANAL-PUMP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'[4]Mix Design'!#REF!</definedName>
    <definedName name="__________________________MIX15150">'[4]Mix Design'!#REF!</definedName>
    <definedName name="__________________________MIX1540">'[4]Mix Design'!$P$11</definedName>
    <definedName name="__________________________MIX1580" localSheetId="0">'[4]Mix Design'!#REF!</definedName>
    <definedName name="__________________________MIX1580">'[4]Mix Design'!#REF!</definedName>
    <definedName name="__________________________MIX2">'[5]Mix Design'!$P$12</definedName>
    <definedName name="__________________________MIX20" localSheetId="0">#REF!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0">#REF!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'[4]Mix Design'!#REF!</definedName>
    <definedName name="__________________________MIX45">'[4]Mix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'[4]Mix Design'!#REF!</definedName>
    <definedName name="_________________________MIX15150">'[4]Mix Design'!#REF!</definedName>
    <definedName name="_________________________MIX1540">'[4]Mix Design'!$P$11</definedName>
    <definedName name="_________________________MIX1580" localSheetId="0">'[4]Mix Design'!#REF!</definedName>
    <definedName name="_________________________MIX1580">'[4]Mix Design'!#REF!</definedName>
    <definedName name="_________________________MIX2">'[5]Mix Design'!$P$12</definedName>
    <definedName name="_________________________MIX20" localSheetId="0">#REF!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0">#REF!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'[4]Mix Design'!#REF!</definedName>
    <definedName name="_________________________MIX45">'[4]Mix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'[7]ANAL-PIPE LINE'!#REF!</definedName>
    <definedName name="_________________________SLV10025">'[7]ANAL-PIPE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'[4]Mix Design'!#REF!</definedName>
    <definedName name="________________________MIX15150">'[4]Mix Design'!#REF!</definedName>
    <definedName name="________________________MIX1540">'[4]Mix Design'!$P$11</definedName>
    <definedName name="________________________MIX1580" localSheetId="0">'[4]Mix Design'!#REF!</definedName>
    <definedName name="________________________MIX1580">'[4]Mix Design'!#REF!</definedName>
    <definedName name="________________________MIX2">'[5]Mix Design'!$P$12</definedName>
    <definedName name="________________________MIX20" localSheetId="0">#REF!</definedName>
    <definedName name="________________________MIX20">#REF!</definedName>
    <definedName name="________________________MIX2020">'[4]Mix Design'!$P$12</definedName>
    <definedName name="________________________MIX2040">'[4]Mix Design'!$P$13</definedName>
    <definedName name="________________________MIX25" localSheetId="0">#REF!</definedName>
    <definedName name="________________________MIX25">#REF!</definedName>
    <definedName name="________________________MIX2540">'[4]Mix Design'!$P$15</definedName>
    <definedName name="________________________Mix255">'[6]Mix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'[4]Mix Design'!#REF!</definedName>
    <definedName name="________________________MIX45">'[4]Mix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'[8]ANAL-PIPE LINE'!#REF!</definedName>
    <definedName name="________________________SLV10025">'[8]ANAL-PIPE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'[4]Mix Design'!#REF!</definedName>
    <definedName name="_______________________MIX15150">'[4]Mix Design'!#REF!</definedName>
    <definedName name="_______________________MIX1540">'[4]Mix Design'!$P$11</definedName>
    <definedName name="_______________________MIX1580" localSheetId="0">'[4]Mix Design'!#REF!</definedName>
    <definedName name="_______________________MIX1580">'[4]Mix Design'!#REF!</definedName>
    <definedName name="_______________________MIX2">'[5]Mix Design'!$P$12</definedName>
    <definedName name="_______________________MIX20" localSheetId="0">#REF!</definedName>
    <definedName name="_______________________MIX20">#REF!</definedName>
    <definedName name="_______________________MIX2020">'[4]Mix Design'!$P$12</definedName>
    <definedName name="_______________________MIX2040">'[4]Mix Design'!$P$13</definedName>
    <definedName name="_______________________MIX25" localSheetId="0">#REF!</definedName>
    <definedName name="_______________________MIX25">#REF!</definedName>
    <definedName name="_______________________MIX2540">'[4]Mix Design'!$P$15</definedName>
    <definedName name="_______________________Mix255">'[6]Mix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'[4]Mix Design'!#REF!</definedName>
    <definedName name="_______________________MIX45">'[4]Mix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'[8]ANAL-PIPE LINE'!#REF!</definedName>
    <definedName name="_______________________SLV10025">'[8]ANAL-PIPE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'[9]Rate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'[4]Mix Design'!#REF!</definedName>
    <definedName name="______________________MIX15150">'[4]Mix Design'!#REF!</definedName>
    <definedName name="______________________MIX1540">'[4]Mix Design'!$P$11</definedName>
    <definedName name="______________________MIX1580" localSheetId="0">'[4]Mix Design'!#REF!</definedName>
    <definedName name="______________________MIX1580">'[4]Mix Design'!#REF!</definedName>
    <definedName name="______________________MIX2">'[5]Mix Design'!$P$12</definedName>
    <definedName name="______________________MIX20" localSheetId="0">#REF!</definedName>
    <definedName name="______________________MIX20">#REF!</definedName>
    <definedName name="______________________MIX2020">'[4]Mix Design'!$P$12</definedName>
    <definedName name="______________________MIX2040">'[4]Mix Design'!$P$13</definedName>
    <definedName name="______________________MIX25" localSheetId="0">#REF!</definedName>
    <definedName name="______________________MIX25">#REF!</definedName>
    <definedName name="______________________MIX2540">'[4]Mix Design'!$P$15</definedName>
    <definedName name="______________________Mix255">'[6]Mix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'[4]Mix Design'!#REF!</definedName>
    <definedName name="______________________MIX45">'[4]Mix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'[8]ANAL-PIPE LINE'!#REF!</definedName>
    <definedName name="______________________SLV10025">'[8]ANAL-PIPE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'[10]Rate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'[4]Mix Design'!#REF!</definedName>
    <definedName name="_____________________MIX15150">'[4]Mix Design'!#REF!</definedName>
    <definedName name="_____________________MIX1540">'[4]Mix Design'!$P$11</definedName>
    <definedName name="_____________________MIX1580" localSheetId="0">'[4]Mix Design'!#REF!</definedName>
    <definedName name="_____________________MIX1580">'[4]Mix Design'!#REF!</definedName>
    <definedName name="_____________________MIX2">'[5]Mix Design'!$P$12</definedName>
    <definedName name="_____________________MIX20" localSheetId="0">#REF!</definedName>
    <definedName name="_____________________MIX20">#REF!</definedName>
    <definedName name="_____________________MIX2020">'[4]Mix Design'!$P$12</definedName>
    <definedName name="_____________________MIX2040">'[4]Mix Design'!$P$13</definedName>
    <definedName name="_____________________MIX25" localSheetId="0">#REF!</definedName>
    <definedName name="_____________________MIX25">#REF!</definedName>
    <definedName name="_____________________MIX2540">'[4]Mix Design'!$P$15</definedName>
    <definedName name="_____________________Mix255">'[6]Mix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'[4]Mix Design'!#REF!</definedName>
    <definedName name="_____________________MIX45">'[4]Mix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'[8]ANAL-PIPE LINE'!#REF!</definedName>
    <definedName name="_____________________SLV10025">'[8]ANAL-PIPE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'[10]Rate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'[4]Mix Design'!#REF!</definedName>
    <definedName name="____________________MIX15150">'[4]Mix Design'!#REF!</definedName>
    <definedName name="____________________MIX1540">'[4]Mix Design'!$P$11</definedName>
    <definedName name="____________________MIX1580" localSheetId="0">'[4]Mix Design'!#REF!</definedName>
    <definedName name="____________________MIX1580">'[4]Mix Design'!#REF!</definedName>
    <definedName name="____________________MIX2">'[5]Mix Design'!$P$12</definedName>
    <definedName name="____________________MIX20" localSheetId="0">#REF!</definedName>
    <definedName name="____________________MIX20">#REF!</definedName>
    <definedName name="____________________MIX2020">'[4]Mix Design'!$P$12</definedName>
    <definedName name="____________________MIX2040">'[4]Mix Design'!$P$13</definedName>
    <definedName name="____________________MIX25" localSheetId="0">#REF!</definedName>
    <definedName name="____________________MIX25">#REF!</definedName>
    <definedName name="____________________MIX2540">'[4]Mix Design'!$P$15</definedName>
    <definedName name="____________________Mix255">'[6]Mix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'[4]Mix Design'!#REF!</definedName>
    <definedName name="____________________MIX45">'[4]Mix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'[8]ANAL-PIPE LINE'!#REF!</definedName>
    <definedName name="____________________SLV10025">'[8]ANAL-PIPE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[13]ANAL!#REF!</definedName>
    <definedName name="___________________ash1">[13]ANAL!#REF!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[14]PROCTOR!#REF!</definedName>
    <definedName name="___________________CAN458">[14]PROCTOR!#REF!</definedName>
    <definedName name="___________________CAN486" localSheetId="0">[14]PROCTOR!#REF!</definedName>
    <definedName name="___________________CAN486">[14]PROCTOR!#REF!</definedName>
    <definedName name="___________________CAN487" localSheetId="0">[14]PROCTOR!#REF!</definedName>
    <definedName name="___________________CAN487">[14]PROCTOR!#REF!</definedName>
    <definedName name="___________________CAN488" localSheetId="0">[14]PROCTOR!#REF!</definedName>
    <definedName name="___________________CAN488">[14]PROCTOR!#REF!</definedName>
    <definedName name="___________________CAN489" localSheetId="0">[14]PROCTOR!#REF!</definedName>
    <definedName name="___________________CAN489">[14]PROCTOR!#REF!</definedName>
    <definedName name="___________________CAN490" localSheetId="0">[14]PROCTOR!#REF!</definedName>
    <definedName name="___________________CAN490">[14]PROCTOR!#REF!</definedName>
    <definedName name="___________________CAN491" localSheetId="0">[14]PROCTOR!#REF!</definedName>
    <definedName name="___________________CAN491">[14]PROCTOR!#REF!</definedName>
    <definedName name="___________________CAN492" localSheetId="0">[14]PROCTOR!#REF!</definedName>
    <definedName name="___________________CAN492">[14]PROCTOR!#REF!</definedName>
    <definedName name="___________________CAN493" localSheetId="0">[14]PROCTOR!#REF!</definedName>
    <definedName name="___________________CAN493">[14]PROCTOR!#REF!</definedName>
    <definedName name="___________________CAN494" localSheetId="0">[14]PROCTOR!#REF!</definedName>
    <definedName name="___________________CAN494">[14]PROCTOR!#REF!</definedName>
    <definedName name="___________________CAN495" localSheetId="0">[14]PROCTOR!#REF!</definedName>
    <definedName name="___________________CAN495">[14]PROCTOR!#REF!</definedName>
    <definedName name="___________________CAN496" localSheetId="0">[14]PROCTOR!#REF!</definedName>
    <definedName name="___________________CAN496">[14]PROCTOR!#REF!</definedName>
    <definedName name="___________________CAN497" localSheetId="0">[14]PROCTOR!#REF!</definedName>
    <definedName name="___________________CAN497">[14]PROCTOR!#REF!</definedName>
    <definedName name="___________________CAN498" localSheetId="0">[14]PROCTOR!#REF!</definedName>
    <definedName name="___________________CAN498">[14]PROCTOR!#REF!</definedName>
    <definedName name="___________________CAN499" localSheetId="0">[14]PROCTOR!#REF!</definedName>
    <definedName name="___________________CAN499">[14]PROCTOR!#REF!</definedName>
    <definedName name="___________________CAN500" localSheetId="0">[14]PROCTOR!#REF!</definedName>
    <definedName name="___________________CAN500">[14]PROCTOR!#REF!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'[10]Rate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'[4]Mix Design'!#REF!</definedName>
    <definedName name="___________________MIX15150">'[4]Mix Design'!#REF!</definedName>
    <definedName name="___________________MIX1540">'[4]Mix Design'!$P$11</definedName>
    <definedName name="___________________MIX1580" localSheetId="0">'[4]Mix Design'!#REF!</definedName>
    <definedName name="___________________MIX1580">'[4]Mix Design'!#REF!</definedName>
    <definedName name="___________________MIX2">'[5]Mix Design'!$P$12</definedName>
    <definedName name="___________________MIX20" localSheetId="0">#REF!</definedName>
    <definedName name="___________________MIX20">#REF!</definedName>
    <definedName name="___________________MIX2020">'[4]Mix Design'!$P$12</definedName>
    <definedName name="___________________MIX2040">'[4]Mix Design'!$P$13</definedName>
    <definedName name="___________________MIX25" localSheetId="0">#REF!</definedName>
    <definedName name="___________________MIX25">#REF!</definedName>
    <definedName name="___________________MIX2540">'[4]Mix Design'!$P$15</definedName>
    <definedName name="___________________Mix255">'[6]Mix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'[4]Mix Design'!#REF!</definedName>
    <definedName name="___________________MIX45">'[4]Mix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'[8]ANAL-PIPE LINE'!#REF!</definedName>
    <definedName name="___________________SLV10025">'[8]ANAL-PIPE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'[15]ANAL-PUMP HOUSE'!$I$55</definedName>
    <definedName name="__________________ash1" localSheetId="0">[16]ANAL!#REF!</definedName>
    <definedName name="__________________ash1">[16]ANAL!#REF!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[17]PROCTOR!#REF!</definedName>
    <definedName name="__________________CAN458">[17]PROCTOR!#REF!</definedName>
    <definedName name="__________________CAN486" localSheetId="0">[17]PROCTOR!#REF!</definedName>
    <definedName name="__________________CAN486">[17]PROCTOR!#REF!</definedName>
    <definedName name="__________________CAN487" localSheetId="0">[17]PROCTOR!#REF!</definedName>
    <definedName name="__________________CAN487">[17]PROCTOR!#REF!</definedName>
    <definedName name="__________________CAN488" localSheetId="0">[17]PROCTOR!#REF!</definedName>
    <definedName name="__________________CAN488">[17]PROCTOR!#REF!</definedName>
    <definedName name="__________________CAN489" localSheetId="0">[17]PROCTOR!#REF!</definedName>
    <definedName name="__________________CAN489">[17]PROCTOR!#REF!</definedName>
    <definedName name="__________________CAN490" localSheetId="0">[17]PROCTOR!#REF!</definedName>
    <definedName name="__________________CAN490">[17]PROCTOR!#REF!</definedName>
    <definedName name="__________________CAN491" localSheetId="0">[17]PROCTOR!#REF!</definedName>
    <definedName name="__________________CAN491">[17]PROCTOR!#REF!</definedName>
    <definedName name="__________________CAN492" localSheetId="0">[17]PROCTOR!#REF!</definedName>
    <definedName name="__________________CAN492">[17]PROCTOR!#REF!</definedName>
    <definedName name="__________________CAN493" localSheetId="0">[17]PROCTOR!#REF!</definedName>
    <definedName name="__________________CAN493">[17]PROCTOR!#REF!</definedName>
    <definedName name="__________________CAN494" localSheetId="0">[17]PROCTOR!#REF!</definedName>
    <definedName name="__________________CAN494">[17]PROCTOR!#REF!</definedName>
    <definedName name="__________________CAN495" localSheetId="0">[17]PROCTOR!#REF!</definedName>
    <definedName name="__________________CAN495">[17]PROCTOR!#REF!</definedName>
    <definedName name="__________________CAN496" localSheetId="0">[17]PROCTOR!#REF!</definedName>
    <definedName name="__________________CAN496">[17]PROCTOR!#REF!</definedName>
    <definedName name="__________________CAN497" localSheetId="0">[17]PROCTOR!#REF!</definedName>
    <definedName name="__________________CAN497">[17]PROCTOR!#REF!</definedName>
    <definedName name="__________________CAN498" localSheetId="0">[17]PROCTOR!#REF!</definedName>
    <definedName name="__________________CAN498">[17]PROCTOR!#REF!</definedName>
    <definedName name="__________________CAN499" localSheetId="0">[17]PROCTOR!#REF!</definedName>
    <definedName name="__________________CAN499">[17]PROCTOR!#REF!</definedName>
    <definedName name="__________________CAN500" localSheetId="0">[17]PROCTOR!#REF!</definedName>
    <definedName name="__________________CAN500">[17]PROCTOR!#REF!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'[10]Rate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'[4]Mix Design'!#REF!</definedName>
    <definedName name="__________________MIX15150">'[4]Mix Design'!#REF!</definedName>
    <definedName name="__________________MIX1540">'[4]Mix Design'!$P$11</definedName>
    <definedName name="__________________MIX1580" localSheetId="0">'[4]Mix Design'!#REF!</definedName>
    <definedName name="__________________MIX1580">'[4]Mix Design'!#REF!</definedName>
    <definedName name="__________________MIX2">'[5]Mix Design'!$P$12</definedName>
    <definedName name="__________________MIX20" localSheetId="0">#REF!</definedName>
    <definedName name="__________________MIX20">#REF!</definedName>
    <definedName name="__________________MIX2020">'[4]Mix Design'!$P$12</definedName>
    <definedName name="__________________MIX2040">'[4]Mix Design'!$P$13</definedName>
    <definedName name="__________________MIX25" localSheetId="0">#REF!</definedName>
    <definedName name="__________________MIX25">#REF!</definedName>
    <definedName name="__________________MIX2540">'[4]Mix Design'!$P$15</definedName>
    <definedName name="__________________Mix255">'[6]Mix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'[4]Mix Design'!#REF!</definedName>
    <definedName name="__________________MIX45">'[4]Mix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[13]ANAL!#REF!</definedName>
    <definedName name="_________________ash1">[13]ANAL!#REF!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[14]PROCTOR!#REF!</definedName>
    <definedName name="_________________CAN458">[14]PROCTOR!#REF!</definedName>
    <definedName name="_________________CAN486" localSheetId="0">[14]PROCTOR!#REF!</definedName>
    <definedName name="_________________CAN486">[14]PROCTOR!#REF!</definedName>
    <definedName name="_________________CAN487" localSheetId="0">[14]PROCTOR!#REF!</definedName>
    <definedName name="_________________CAN487">[14]PROCTOR!#REF!</definedName>
    <definedName name="_________________CAN488" localSheetId="0">[14]PROCTOR!#REF!</definedName>
    <definedName name="_________________CAN488">[14]PROCTOR!#REF!</definedName>
    <definedName name="_________________CAN489" localSheetId="0">[14]PROCTOR!#REF!</definedName>
    <definedName name="_________________CAN489">[14]PROCTOR!#REF!</definedName>
    <definedName name="_________________CAN490" localSheetId="0">[14]PROCTOR!#REF!</definedName>
    <definedName name="_________________CAN490">[14]PROCTOR!#REF!</definedName>
    <definedName name="_________________CAN491" localSheetId="0">[14]PROCTOR!#REF!</definedName>
    <definedName name="_________________CAN491">[14]PROCTOR!#REF!</definedName>
    <definedName name="_________________CAN492" localSheetId="0">[14]PROCTOR!#REF!</definedName>
    <definedName name="_________________CAN492">[14]PROCTOR!#REF!</definedName>
    <definedName name="_________________CAN493" localSheetId="0">[14]PROCTOR!#REF!</definedName>
    <definedName name="_________________CAN493">[14]PROCTOR!#REF!</definedName>
    <definedName name="_________________CAN494" localSheetId="0">[14]PROCTOR!#REF!</definedName>
    <definedName name="_________________CAN494">[14]PROCTOR!#REF!</definedName>
    <definedName name="_________________CAN495" localSheetId="0">[14]PROCTOR!#REF!</definedName>
    <definedName name="_________________CAN495">[14]PROCTOR!#REF!</definedName>
    <definedName name="_________________CAN496" localSheetId="0">[14]PROCTOR!#REF!</definedName>
    <definedName name="_________________CAN496">[14]PROCTOR!#REF!</definedName>
    <definedName name="_________________CAN497" localSheetId="0">[14]PROCTOR!#REF!</definedName>
    <definedName name="_________________CAN497">[14]PROCTOR!#REF!</definedName>
    <definedName name="_________________CAN498" localSheetId="0">[14]PROCTOR!#REF!</definedName>
    <definedName name="_________________CAN498">[14]PROCTOR!#REF!</definedName>
    <definedName name="_________________CAN499" localSheetId="0">[14]PROCTOR!#REF!</definedName>
    <definedName name="_________________CAN499">[14]PROCTOR!#REF!</definedName>
    <definedName name="_________________CAN500" localSheetId="0">[14]PROCTOR!#REF!</definedName>
    <definedName name="_________________CAN500">[14]PROCTOR!#REF!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'[10]Rate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'[4]Mix Design'!#REF!</definedName>
    <definedName name="_________________MIX15150">'[4]Mix Design'!#REF!</definedName>
    <definedName name="_________________MIX1540">'[4]Mix Design'!$P$11</definedName>
    <definedName name="_________________MIX1580" localSheetId="0">'[4]Mix Design'!#REF!</definedName>
    <definedName name="_________________MIX1580">'[4]Mix Design'!#REF!</definedName>
    <definedName name="_________________MIX2">'[5]Mix Design'!$P$12</definedName>
    <definedName name="_________________MIX20" localSheetId="0">#REF!</definedName>
    <definedName name="_________________MIX20">#REF!</definedName>
    <definedName name="_________________MIX2020">'[4]Mix Design'!$P$12</definedName>
    <definedName name="_________________MIX2040">'[4]Mix Design'!$P$13</definedName>
    <definedName name="_________________MIX25" localSheetId="0">#REF!</definedName>
    <definedName name="_________________MIX25">#REF!</definedName>
    <definedName name="_________________MIX2540">'[4]Mix Design'!$P$15</definedName>
    <definedName name="_________________Mix255">'[6]Mix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'[4]Mix Design'!#REF!</definedName>
    <definedName name="_________________MIX45">'[4]Mix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'[18]ANAL-PIPE LINE'!#REF!</definedName>
    <definedName name="_________________SLV10025">'[18]ANAL-PIPE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[13]ANAL!#REF!</definedName>
    <definedName name="________________ash1">[13]ANAL!#REF!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[14]PROCTOR!#REF!</definedName>
    <definedName name="________________CAN458">[14]PROCTOR!#REF!</definedName>
    <definedName name="________________CAN486" localSheetId="0">[14]PROCTOR!#REF!</definedName>
    <definedName name="________________CAN486">[14]PROCTOR!#REF!</definedName>
    <definedName name="________________CAN487" localSheetId="0">[14]PROCTOR!#REF!</definedName>
    <definedName name="________________CAN487">[14]PROCTOR!#REF!</definedName>
    <definedName name="________________CAN488" localSheetId="0">[14]PROCTOR!#REF!</definedName>
    <definedName name="________________CAN488">[14]PROCTOR!#REF!</definedName>
    <definedName name="________________CAN489" localSheetId="0">[14]PROCTOR!#REF!</definedName>
    <definedName name="________________CAN489">[14]PROCTOR!#REF!</definedName>
    <definedName name="________________CAN490" localSheetId="0">[14]PROCTOR!#REF!</definedName>
    <definedName name="________________CAN490">[14]PROCTOR!#REF!</definedName>
    <definedName name="________________CAN491" localSheetId="0">[14]PROCTOR!#REF!</definedName>
    <definedName name="________________CAN491">[14]PROCTOR!#REF!</definedName>
    <definedName name="________________CAN492" localSheetId="0">[14]PROCTOR!#REF!</definedName>
    <definedName name="________________CAN492">[14]PROCTOR!#REF!</definedName>
    <definedName name="________________CAN493" localSheetId="0">[14]PROCTOR!#REF!</definedName>
    <definedName name="________________CAN493">[14]PROCTOR!#REF!</definedName>
    <definedName name="________________CAN494" localSheetId="0">[14]PROCTOR!#REF!</definedName>
    <definedName name="________________CAN494">[14]PROCTOR!#REF!</definedName>
    <definedName name="________________CAN495" localSheetId="0">[14]PROCTOR!#REF!</definedName>
    <definedName name="________________CAN495">[14]PROCTOR!#REF!</definedName>
    <definedName name="________________CAN496" localSheetId="0">[14]PROCTOR!#REF!</definedName>
    <definedName name="________________CAN496">[14]PROCTOR!#REF!</definedName>
    <definedName name="________________CAN497" localSheetId="0">[14]PROCTOR!#REF!</definedName>
    <definedName name="________________CAN497">[14]PROCTOR!#REF!</definedName>
    <definedName name="________________CAN498" localSheetId="0">[14]PROCTOR!#REF!</definedName>
    <definedName name="________________CAN498">[14]PROCTOR!#REF!</definedName>
    <definedName name="________________CAN499" localSheetId="0">[14]PROCTOR!#REF!</definedName>
    <definedName name="________________CAN499">[14]PROCTOR!#REF!</definedName>
    <definedName name="________________CAN500" localSheetId="0">[14]PROCTOR!#REF!</definedName>
    <definedName name="________________CAN500">[14]PROCTOR!#REF!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'[10]Rate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'[4]Mix Design'!#REF!</definedName>
    <definedName name="________________MIX15150">'[4]Mix Design'!#REF!</definedName>
    <definedName name="________________MIX1540">'[4]Mix Design'!$P$11</definedName>
    <definedName name="________________MIX1580" localSheetId="0">'[4]Mix Design'!#REF!</definedName>
    <definedName name="________________MIX1580">'[4]Mix Design'!#REF!</definedName>
    <definedName name="________________MIX2">'[5]Mix Design'!$P$12</definedName>
    <definedName name="________________MIX20" localSheetId="0">#REF!</definedName>
    <definedName name="________________MIX20">#REF!</definedName>
    <definedName name="________________MIX2020">'[4]Mix Design'!$P$12</definedName>
    <definedName name="________________MIX2040">'[4]Mix Design'!$P$13</definedName>
    <definedName name="________________MIX25" localSheetId="0">#REF!</definedName>
    <definedName name="________________MIX25">#REF!</definedName>
    <definedName name="________________MIX2540">'[4]Mix Design'!$P$15</definedName>
    <definedName name="________________Mix255">'[6]Mix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'[4]Mix Design'!#REF!</definedName>
    <definedName name="________________MIX45">'[4]Mix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'[8]ANAL-PIPE LINE'!#REF!</definedName>
    <definedName name="________________SLV10025">'[8]ANAL-PIPE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[13]ANAL!#REF!</definedName>
    <definedName name="_______________ash1">[13]ANAL!#REF!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[19]PROCTOR!#REF!</definedName>
    <definedName name="_______________CAN458">[19]PROCTOR!#REF!</definedName>
    <definedName name="_______________CAN486" localSheetId="0">[19]PROCTOR!#REF!</definedName>
    <definedName name="_______________CAN486">[19]PROCTOR!#REF!</definedName>
    <definedName name="_______________CAN487" localSheetId="0">[19]PROCTOR!#REF!</definedName>
    <definedName name="_______________CAN487">[19]PROCTOR!#REF!</definedName>
    <definedName name="_______________CAN488" localSheetId="0">[19]PROCTOR!#REF!</definedName>
    <definedName name="_______________CAN488">[19]PROCTOR!#REF!</definedName>
    <definedName name="_______________CAN489" localSheetId="0">[19]PROCTOR!#REF!</definedName>
    <definedName name="_______________CAN489">[19]PROCTOR!#REF!</definedName>
    <definedName name="_______________CAN490" localSheetId="0">[19]PROCTOR!#REF!</definedName>
    <definedName name="_______________CAN490">[19]PROCTOR!#REF!</definedName>
    <definedName name="_______________CAN491" localSheetId="0">[19]PROCTOR!#REF!</definedName>
    <definedName name="_______________CAN491">[19]PROCTOR!#REF!</definedName>
    <definedName name="_______________CAN492" localSheetId="0">[19]PROCTOR!#REF!</definedName>
    <definedName name="_______________CAN492">[19]PROCTOR!#REF!</definedName>
    <definedName name="_______________CAN493" localSheetId="0">[19]PROCTOR!#REF!</definedName>
    <definedName name="_______________CAN493">[19]PROCTOR!#REF!</definedName>
    <definedName name="_______________CAN494" localSheetId="0">[19]PROCTOR!#REF!</definedName>
    <definedName name="_______________CAN494">[19]PROCTOR!#REF!</definedName>
    <definedName name="_______________CAN495" localSheetId="0">[19]PROCTOR!#REF!</definedName>
    <definedName name="_______________CAN495">[19]PROCTOR!#REF!</definedName>
    <definedName name="_______________CAN496" localSheetId="0">[19]PROCTOR!#REF!</definedName>
    <definedName name="_______________CAN496">[19]PROCTOR!#REF!</definedName>
    <definedName name="_______________CAN497" localSheetId="0">[19]PROCTOR!#REF!</definedName>
    <definedName name="_______________CAN497">[19]PROCTOR!#REF!</definedName>
    <definedName name="_______________CAN498" localSheetId="0">[19]PROCTOR!#REF!</definedName>
    <definedName name="_______________CAN498">[19]PROCTOR!#REF!</definedName>
    <definedName name="_______________CAN499" localSheetId="0">[19]PROCTOR!#REF!</definedName>
    <definedName name="_______________CAN499">[19]PROCTOR!#REF!</definedName>
    <definedName name="_______________CAN500" localSheetId="0">[19]PROCTOR!#REF!</definedName>
    <definedName name="_______________CAN500">[19]PROCTOR!#REF!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'[10]Rate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'[4]Mix Design'!#REF!</definedName>
    <definedName name="_______________MIX15150">'[4]Mix Design'!#REF!</definedName>
    <definedName name="_______________MIX1540">'[4]Mix Design'!$P$11</definedName>
    <definedName name="_______________MIX1580" localSheetId="0">'[4]Mix Design'!#REF!</definedName>
    <definedName name="_______________MIX1580">'[4]Mix Design'!#REF!</definedName>
    <definedName name="_______________MIX2">'[5]Mix Design'!$P$12</definedName>
    <definedName name="_______________MIX20" localSheetId="0">#REF!</definedName>
    <definedName name="_______________MIX20">#REF!</definedName>
    <definedName name="_______________MIX2020">'[4]Mix Design'!$P$12</definedName>
    <definedName name="_______________MIX2040">'[4]Mix Design'!$P$13</definedName>
    <definedName name="_______________MIX25" localSheetId="0">#REF!</definedName>
    <definedName name="_______________MIX25">#REF!</definedName>
    <definedName name="_______________MIX2540">'[4]Mix Design'!$P$15</definedName>
    <definedName name="_______________Mix255">'[6]Mix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'[4]Mix Design'!#REF!</definedName>
    <definedName name="_______________MIX45">'[4]Mix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'[20]ANAL-PUMP HOUSE'!$I$55</definedName>
    <definedName name="______________ash1" localSheetId="0">[21]ANAL!#REF!</definedName>
    <definedName name="______________ash1">[21]ANAL!#REF!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[14]PROCTOR!#REF!</definedName>
    <definedName name="______________CAN458">[14]PROCTOR!#REF!</definedName>
    <definedName name="______________CAN486" localSheetId="0">[14]PROCTOR!#REF!</definedName>
    <definedName name="______________CAN486">[14]PROCTOR!#REF!</definedName>
    <definedName name="______________CAN487" localSheetId="0">[14]PROCTOR!#REF!</definedName>
    <definedName name="______________CAN487">[14]PROCTOR!#REF!</definedName>
    <definedName name="______________CAN488" localSheetId="0">[14]PROCTOR!#REF!</definedName>
    <definedName name="______________CAN488">[14]PROCTOR!#REF!</definedName>
    <definedName name="______________CAN489" localSheetId="0">[14]PROCTOR!#REF!</definedName>
    <definedName name="______________CAN489">[14]PROCTOR!#REF!</definedName>
    <definedName name="______________CAN490" localSheetId="0">[14]PROCTOR!#REF!</definedName>
    <definedName name="______________CAN490">[14]PROCTOR!#REF!</definedName>
    <definedName name="______________CAN491" localSheetId="0">[14]PROCTOR!#REF!</definedName>
    <definedName name="______________CAN491">[14]PROCTOR!#REF!</definedName>
    <definedName name="______________CAN492" localSheetId="0">[14]PROCTOR!#REF!</definedName>
    <definedName name="______________CAN492">[14]PROCTOR!#REF!</definedName>
    <definedName name="______________CAN493" localSheetId="0">[14]PROCTOR!#REF!</definedName>
    <definedName name="______________CAN493">[14]PROCTOR!#REF!</definedName>
    <definedName name="______________CAN494" localSheetId="0">[14]PROCTOR!#REF!</definedName>
    <definedName name="______________CAN494">[14]PROCTOR!#REF!</definedName>
    <definedName name="______________CAN495" localSheetId="0">[14]PROCTOR!#REF!</definedName>
    <definedName name="______________CAN495">[14]PROCTOR!#REF!</definedName>
    <definedName name="______________CAN496" localSheetId="0">[14]PROCTOR!#REF!</definedName>
    <definedName name="______________CAN496">[14]PROCTOR!#REF!</definedName>
    <definedName name="______________CAN497" localSheetId="0">[14]PROCTOR!#REF!</definedName>
    <definedName name="______________CAN497">[14]PROCTOR!#REF!</definedName>
    <definedName name="______________CAN498" localSheetId="0">[14]PROCTOR!#REF!</definedName>
    <definedName name="______________CAN498">[14]PROCTOR!#REF!</definedName>
    <definedName name="______________CAN499" localSheetId="0">[14]PROCTOR!#REF!</definedName>
    <definedName name="______________CAN499">[14]PROCTOR!#REF!</definedName>
    <definedName name="______________CAN500" localSheetId="0">[14]PROCTOR!#REF!</definedName>
    <definedName name="______________CAN500">[14]PROCTOR!#REF!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'[10]Rate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'[4]Mix Design'!#REF!</definedName>
    <definedName name="______________MIX15150">'[4]Mix Design'!#REF!</definedName>
    <definedName name="______________MIX1540">'[4]Mix Design'!$P$11</definedName>
    <definedName name="______________MIX1580" localSheetId="0">'[4]Mix Design'!#REF!</definedName>
    <definedName name="______________MIX1580">'[4]Mix Design'!#REF!</definedName>
    <definedName name="______________MIX2">'[5]Mix Design'!$P$12</definedName>
    <definedName name="______________MIX20" localSheetId="0">#REF!</definedName>
    <definedName name="______________MIX20">#REF!</definedName>
    <definedName name="______________MIX2020">'[4]Mix Design'!$P$12</definedName>
    <definedName name="______________MIX2040">'[4]Mix Design'!$P$13</definedName>
    <definedName name="______________MIX25" localSheetId="0">#REF!</definedName>
    <definedName name="______________MIX25">#REF!</definedName>
    <definedName name="______________MIX2540">'[4]Mix Design'!$P$15</definedName>
    <definedName name="______________Mix255">'[6]Mix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'[4]Mix Design'!#REF!</definedName>
    <definedName name="______________MIX45">'[4]Mix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0">#REF!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[13]ANAL!#REF!</definedName>
    <definedName name="_____________ash1">[13]ANAL!#REF!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[14]PROCTOR!#REF!</definedName>
    <definedName name="_____________CAN458">[14]PROCTOR!#REF!</definedName>
    <definedName name="_____________CAN486" localSheetId="0">[14]PROCTOR!#REF!</definedName>
    <definedName name="_____________CAN486">[14]PROCTOR!#REF!</definedName>
    <definedName name="_____________CAN487" localSheetId="0">[14]PROCTOR!#REF!</definedName>
    <definedName name="_____________CAN487">[14]PROCTOR!#REF!</definedName>
    <definedName name="_____________CAN488" localSheetId="0">[14]PROCTOR!#REF!</definedName>
    <definedName name="_____________CAN488">[14]PROCTOR!#REF!</definedName>
    <definedName name="_____________CAN489" localSheetId="0">[14]PROCTOR!#REF!</definedName>
    <definedName name="_____________CAN489">[14]PROCTOR!#REF!</definedName>
    <definedName name="_____________CAN490" localSheetId="0">[14]PROCTOR!#REF!</definedName>
    <definedName name="_____________CAN490">[14]PROCTOR!#REF!</definedName>
    <definedName name="_____________CAN491" localSheetId="0">[14]PROCTOR!#REF!</definedName>
    <definedName name="_____________CAN491">[14]PROCTOR!#REF!</definedName>
    <definedName name="_____________CAN492" localSheetId="0">[14]PROCTOR!#REF!</definedName>
    <definedName name="_____________CAN492">[14]PROCTOR!#REF!</definedName>
    <definedName name="_____________CAN493" localSheetId="0">[14]PROCTOR!#REF!</definedName>
    <definedName name="_____________CAN493">[14]PROCTOR!#REF!</definedName>
    <definedName name="_____________CAN494" localSheetId="0">[14]PROCTOR!#REF!</definedName>
    <definedName name="_____________CAN494">[14]PROCTOR!#REF!</definedName>
    <definedName name="_____________CAN495" localSheetId="0">[14]PROCTOR!#REF!</definedName>
    <definedName name="_____________CAN495">[14]PROCTOR!#REF!</definedName>
    <definedName name="_____________CAN496" localSheetId="0">[14]PROCTOR!#REF!</definedName>
    <definedName name="_____________CAN496">[14]PROCTOR!#REF!</definedName>
    <definedName name="_____________CAN497" localSheetId="0">[14]PROCTOR!#REF!</definedName>
    <definedName name="_____________CAN497">[14]PROCTOR!#REF!</definedName>
    <definedName name="_____________CAN498" localSheetId="0">[14]PROCTOR!#REF!</definedName>
    <definedName name="_____________CAN498">[14]PROCTOR!#REF!</definedName>
    <definedName name="_____________CAN499" localSheetId="0">[14]PROCTOR!#REF!</definedName>
    <definedName name="_____________CAN499">[14]PROCTOR!#REF!</definedName>
    <definedName name="_____________CAN500" localSheetId="0">[14]PROCTOR!#REF!</definedName>
    <definedName name="_____________CAN500">[14]PROCTOR!#REF!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'[4]Mix Design'!#REF!</definedName>
    <definedName name="_____________MIX15150">'[4]Mix Design'!#REF!</definedName>
    <definedName name="_____________MIX1540">'[4]Mix Design'!$P$11</definedName>
    <definedName name="_____________MIX1580" localSheetId="0">'[4]Mix Design'!#REF!</definedName>
    <definedName name="_____________MIX1580">'[4]Mix Design'!#REF!</definedName>
    <definedName name="_____________MIX2">'[5]Mix Design'!$P$12</definedName>
    <definedName name="_____________MIX20" localSheetId="0">#REF!</definedName>
    <definedName name="_____________MIX20">#REF!</definedName>
    <definedName name="_____________MIX2020">'[4]Mix Design'!$P$12</definedName>
    <definedName name="_____________MIX2040">'[4]Mix Design'!$P$13</definedName>
    <definedName name="_____________MIX25" localSheetId="0">#REF!</definedName>
    <definedName name="_____________MIX25">#REF!</definedName>
    <definedName name="_____________MIX2540">'[4]Mix Design'!$P$15</definedName>
    <definedName name="_____________Mix255">'[6]Mix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'[4]Mix Design'!#REF!</definedName>
    <definedName name="_____________MIX45">'[4]Mix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[13]ANAL!#REF!</definedName>
    <definedName name="____________ash1">[13]ANAL!#REF!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[19]PROCTOR!#REF!</definedName>
    <definedName name="____________CAN458">[19]PROCTOR!#REF!</definedName>
    <definedName name="____________CAN486" localSheetId="0">[19]PROCTOR!#REF!</definedName>
    <definedName name="____________CAN486">[19]PROCTOR!#REF!</definedName>
    <definedName name="____________CAN487" localSheetId="0">[19]PROCTOR!#REF!</definedName>
    <definedName name="____________CAN487">[19]PROCTOR!#REF!</definedName>
    <definedName name="____________CAN488" localSheetId="0">[19]PROCTOR!#REF!</definedName>
    <definedName name="____________CAN488">[19]PROCTOR!#REF!</definedName>
    <definedName name="____________CAN489" localSheetId="0">[19]PROCTOR!#REF!</definedName>
    <definedName name="____________CAN489">[19]PROCTOR!#REF!</definedName>
    <definedName name="____________CAN490" localSheetId="0">[19]PROCTOR!#REF!</definedName>
    <definedName name="____________CAN490">[19]PROCTOR!#REF!</definedName>
    <definedName name="____________CAN491" localSheetId="0">[19]PROCTOR!#REF!</definedName>
    <definedName name="____________CAN491">[19]PROCTOR!#REF!</definedName>
    <definedName name="____________CAN492" localSheetId="0">[19]PROCTOR!#REF!</definedName>
    <definedName name="____________CAN492">[19]PROCTOR!#REF!</definedName>
    <definedName name="____________CAN493" localSheetId="0">[19]PROCTOR!#REF!</definedName>
    <definedName name="____________CAN493">[19]PROCTOR!#REF!</definedName>
    <definedName name="____________CAN494" localSheetId="0">[19]PROCTOR!#REF!</definedName>
    <definedName name="____________CAN494">[19]PROCTOR!#REF!</definedName>
    <definedName name="____________CAN495" localSheetId="0">[19]PROCTOR!#REF!</definedName>
    <definedName name="____________CAN495">[19]PROCTOR!#REF!</definedName>
    <definedName name="____________CAN496" localSheetId="0">[19]PROCTOR!#REF!</definedName>
    <definedName name="____________CAN496">[19]PROCTOR!#REF!</definedName>
    <definedName name="____________CAN497" localSheetId="0">[19]PROCTOR!#REF!</definedName>
    <definedName name="____________CAN497">[19]PROCTOR!#REF!</definedName>
    <definedName name="____________CAN498" localSheetId="0">[19]PROCTOR!#REF!</definedName>
    <definedName name="____________CAN498">[19]PROCTOR!#REF!</definedName>
    <definedName name="____________CAN499" localSheetId="0">[19]PROCTOR!#REF!</definedName>
    <definedName name="____________CAN499">[19]PROCTOR!#REF!</definedName>
    <definedName name="____________CAN500" localSheetId="0">[19]PROCTOR!#REF!</definedName>
    <definedName name="____________CAN500">[19]PROCTOR!#REF!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'[23]21-Rate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'[4]Mix Design'!#REF!</definedName>
    <definedName name="____________MIX15150">'[4]Mix Design'!#REF!</definedName>
    <definedName name="____________MIX1540">'[4]Mix Design'!$P$11</definedName>
    <definedName name="____________MIX1580" localSheetId="0">'[4]Mix Design'!#REF!</definedName>
    <definedName name="____________MIX1580">'[4]Mix Design'!#REF!</definedName>
    <definedName name="____________MIX2">'[5]Mix Design'!$P$12</definedName>
    <definedName name="____________MIX20" localSheetId="0">#REF!</definedName>
    <definedName name="____________MIX20">#REF!</definedName>
    <definedName name="____________MIX2020">'[4]Mix Design'!$P$12</definedName>
    <definedName name="____________MIX2040">'[4]Mix Design'!$P$13</definedName>
    <definedName name="____________MIX25" localSheetId="0">#REF!</definedName>
    <definedName name="____________MIX25">#REF!</definedName>
    <definedName name="____________MIX2540">'[4]Mix Design'!$P$15</definedName>
    <definedName name="____________Mix255">'[6]Mix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'[4]Mix Design'!#REF!</definedName>
    <definedName name="____________MIX45">'[4]Mix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'[20]ANAL-PUMP HOUSE'!$I$55</definedName>
    <definedName name="___________ash1" localSheetId="0">[21]ANAL!#REF!</definedName>
    <definedName name="___________ash1">[21]ANAL!#REF!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[19]PROCTOR!#REF!</definedName>
    <definedName name="___________CAN458">[19]PROCTOR!#REF!</definedName>
    <definedName name="___________CAN486" localSheetId="0">[19]PROCTOR!#REF!</definedName>
    <definedName name="___________CAN486">[19]PROCTOR!#REF!</definedName>
    <definedName name="___________CAN487" localSheetId="0">[19]PROCTOR!#REF!</definedName>
    <definedName name="___________CAN487">[19]PROCTOR!#REF!</definedName>
    <definedName name="___________CAN488" localSheetId="0">[19]PROCTOR!#REF!</definedName>
    <definedName name="___________CAN488">[19]PROCTOR!#REF!</definedName>
    <definedName name="___________CAN489" localSheetId="0">[19]PROCTOR!#REF!</definedName>
    <definedName name="___________CAN489">[19]PROCTOR!#REF!</definedName>
    <definedName name="___________CAN490" localSheetId="0">[19]PROCTOR!#REF!</definedName>
    <definedName name="___________CAN490">[19]PROCTOR!#REF!</definedName>
    <definedName name="___________CAN491" localSheetId="0">[19]PROCTOR!#REF!</definedName>
    <definedName name="___________CAN491">[19]PROCTOR!#REF!</definedName>
    <definedName name="___________CAN492" localSheetId="0">[19]PROCTOR!#REF!</definedName>
    <definedName name="___________CAN492">[19]PROCTOR!#REF!</definedName>
    <definedName name="___________CAN493" localSheetId="0">[19]PROCTOR!#REF!</definedName>
    <definedName name="___________CAN493">[19]PROCTOR!#REF!</definedName>
    <definedName name="___________CAN494" localSheetId="0">[19]PROCTOR!#REF!</definedName>
    <definedName name="___________CAN494">[19]PROCTOR!#REF!</definedName>
    <definedName name="___________CAN495" localSheetId="0">[19]PROCTOR!#REF!</definedName>
    <definedName name="___________CAN495">[19]PROCTOR!#REF!</definedName>
    <definedName name="___________CAN496" localSheetId="0">[19]PROCTOR!#REF!</definedName>
    <definedName name="___________CAN496">[19]PROCTOR!#REF!</definedName>
    <definedName name="___________CAN497" localSheetId="0">[19]PROCTOR!#REF!</definedName>
    <definedName name="___________CAN497">[19]PROCTOR!#REF!</definedName>
    <definedName name="___________CAN498" localSheetId="0">[19]PROCTOR!#REF!</definedName>
    <definedName name="___________CAN498">[19]PROCTOR!#REF!</definedName>
    <definedName name="___________CAN499" localSheetId="0">[19]PROCTOR!#REF!</definedName>
    <definedName name="___________CAN499">[19]PROCTOR!#REF!</definedName>
    <definedName name="___________CAN500" localSheetId="0">[19]PROCTOR!#REF!</definedName>
    <definedName name="___________CAN500">[19]PROCTOR!#REF!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'[23]21-Rate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'[4]Mix Design'!#REF!</definedName>
    <definedName name="___________MIX15150">'[4]Mix Design'!#REF!</definedName>
    <definedName name="___________MIX1540">'[4]Mix Design'!$P$11</definedName>
    <definedName name="___________MIX1580" localSheetId="0">'[4]Mix Design'!#REF!</definedName>
    <definedName name="___________MIX1580">'[4]Mix Design'!#REF!</definedName>
    <definedName name="___________MIX2">'[5]Mix Design'!$P$12</definedName>
    <definedName name="___________MIX20" localSheetId="0">#REF!</definedName>
    <definedName name="___________MIX20">#REF!</definedName>
    <definedName name="___________MIX2020">'[4]Mix Design'!$P$12</definedName>
    <definedName name="___________MIX2040">'[4]Mix Design'!$P$13</definedName>
    <definedName name="___________MIX25" localSheetId="0">#REF!</definedName>
    <definedName name="___________MIX25">#REF!</definedName>
    <definedName name="___________MIX2540">'[4]Mix Design'!$P$15</definedName>
    <definedName name="___________Mix255">'[6]Mix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'[4]Mix Design'!#REF!</definedName>
    <definedName name="___________MIX45">'[4]Mix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0">#REF!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'[20]ANAL-PUMP HOUSE'!$I$58</definedName>
    <definedName name="___________SLV80010">'[20]ANAL-PUMP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'[20]ANAL-PUMP HOUSE'!$I$55</definedName>
    <definedName name="__________ash1" localSheetId="0">[21]ANAL!#REF!</definedName>
    <definedName name="__________ash1">[21]ANAL!#REF!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[19]PROCTOR!#REF!</definedName>
    <definedName name="__________CAN458">[19]PROCTOR!#REF!</definedName>
    <definedName name="__________CAN486" localSheetId="0">[19]PROCTOR!#REF!</definedName>
    <definedName name="__________CAN486">[19]PROCTOR!#REF!</definedName>
    <definedName name="__________CAN487" localSheetId="0">[19]PROCTOR!#REF!</definedName>
    <definedName name="__________CAN487">[19]PROCTOR!#REF!</definedName>
    <definedName name="__________CAN488" localSheetId="0">[19]PROCTOR!#REF!</definedName>
    <definedName name="__________CAN488">[19]PROCTOR!#REF!</definedName>
    <definedName name="__________CAN489" localSheetId="0">[19]PROCTOR!#REF!</definedName>
    <definedName name="__________CAN489">[19]PROCTOR!#REF!</definedName>
    <definedName name="__________CAN490" localSheetId="0">[19]PROCTOR!#REF!</definedName>
    <definedName name="__________CAN490">[19]PROCTOR!#REF!</definedName>
    <definedName name="__________CAN491" localSheetId="0">[19]PROCTOR!#REF!</definedName>
    <definedName name="__________CAN491">[19]PROCTOR!#REF!</definedName>
    <definedName name="__________CAN492" localSheetId="0">[19]PROCTOR!#REF!</definedName>
    <definedName name="__________CAN492">[19]PROCTOR!#REF!</definedName>
    <definedName name="__________CAN493" localSheetId="0">[19]PROCTOR!#REF!</definedName>
    <definedName name="__________CAN493">[19]PROCTOR!#REF!</definedName>
    <definedName name="__________CAN494" localSheetId="0">[19]PROCTOR!#REF!</definedName>
    <definedName name="__________CAN494">[19]PROCTOR!#REF!</definedName>
    <definedName name="__________CAN495" localSheetId="0">[19]PROCTOR!#REF!</definedName>
    <definedName name="__________CAN495">[19]PROCTOR!#REF!</definedName>
    <definedName name="__________CAN496" localSheetId="0">[19]PROCTOR!#REF!</definedName>
    <definedName name="__________CAN496">[19]PROCTOR!#REF!</definedName>
    <definedName name="__________CAN497" localSheetId="0">[19]PROCTOR!#REF!</definedName>
    <definedName name="__________CAN497">[19]PROCTOR!#REF!</definedName>
    <definedName name="__________CAN498" localSheetId="0">[19]PROCTOR!#REF!</definedName>
    <definedName name="__________CAN498">[19]PROCTOR!#REF!</definedName>
    <definedName name="__________CAN499" localSheetId="0">[19]PROCTOR!#REF!</definedName>
    <definedName name="__________CAN499">[19]PROCTOR!#REF!</definedName>
    <definedName name="__________CAN500" localSheetId="0">[19]PROCTOR!#REF!</definedName>
    <definedName name="__________CAN500">[19]PROCTOR!#REF!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'[23]21-Rate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'[20]Pipe trench'!$V$23</definedName>
    <definedName name="__________HRC2">'[20]Pipe trench'!$V$24</definedName>
    <definedName name="__________HSE1">'[20]Pipe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'[4]Mix Design'!#REF!</definedName>
    <definedName name="__________MIX15150">'[4]Mix Design'!#REF!</definedName>
    <definedName name="__________MIX1540">'[4]Mix Design'!$P$11</definedName>
    <definedName name="__________MIX1580" localSheetId="0">'[4]Mix Design'!#REF!</definedName>
    <definedName name="__________MIX1580">'[4]Mix Design'!#REF!</definedName>
    <definedName name="__________MIX2">'[5]Mix Design'!$P$12</definedName>
    <definedName name="__________MIX20" localSheetId="0">#REF!</definedName>
    <definedName name="__________MIX20">#REF!</definedName>
    <definedName name="__________MIX2020">'[4]Mix Design'!$P$12</definedName>
    <definedName name="__________MIX2040">'[4]Mix Design'!$P$13</definedName>
    <definedName name="__________MIX25" localSheetId="0">#REF!</definedName>
    <definedName name="__________MIX25">#REF!</definedName>
    <definedName name="__________MIX2540">'[4]Mix Design'!$P$15</definedName>
    <definedName name="__________Mix255">'[6]Mix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'[4]Mix Design'!#REF!</definedName>
    <definedName name="__________MIX45">'[4]Mix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'[20]Pipe trench'!$V$17</definedName>
    <definedName name="__________ORC2">'[20]Pipe trench'!$V$18</definedName>
    <definedName name="__________OSE1">'[20]Pipe trench'!$V$8</definedName>
    <definedName name="__________PB1" localSheetId="0">#REF!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'[20]ANAL-PUMP HOUSE'!$I$58</definedName>
    <definedName name="__________SLV80010">'[20]ANAL-PUMP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'[23]21-Rate Analysis-1'!$E$22</definedName>
    <definedName name="_________AGG40" localSheetId="0">#REF!</definedName>
    <definedName name="_________AGG40">#REF!</definedName>
    <definedName name="_________AGG6" localSheetId="0">#REF!</definedName>
    <definedName name="_________AGG6">#REF!</definedName>
    <definedName name="_________ARV8040">'[20]ANAL-PUMP HOUSE'!$I$55</definedName>
    <definedName name="_________ash1" localSheetId="0">[21]ANAL!#REF!</definedName>
    <definedName name="_________ash1">[21]ANAL!#REF!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[19]PROCTOR!#REF!</definedName>
    <definedName name="_________CAN458">[19]PROCTOR!#REF!</definedName>
    <definedName name="_________CAN486" localSheetId="0">[19]PROCTOR!#REF!</definedName>
    <definedName name="_________CAN486">[19]PROCTOR!#REF!</definedName>
    <definedName name="_________CAN487" localSheetId="0">[19]PROCTOR!#REF!</definedName>
    <definedName name="_________CAN487">[19]PROCTOR!#REF!</definedName>
    <definedName name="_________CAN488" localSheetId="0">[19]PROCTOR!#REF!</definedName>
    <definedName name="_________CAN488">[19]PROCTOR!#REF!</definedName>
    <definedName name="_________CAN489" localSheetId="0">[19]PROCTOR!#REF!</definedName>
    <definedName name="_________CAN489">[19]PROCTOR!#REF!</definedName>
    <definedName name="_________CAN490" localSheetId="0">[19]PROCTOR!#REF!</definedName>
    <definedName name="_________CAN490">[19]PROCTOR!#REF!</definedName>
    <definedName name="_________CAN491" localSheetId="0">[19]PROCTOR!#REF!</definedName>
    <definedName name="_________CAN491">[19]PROCTOR!#REF!</definedName>
    <definedName name="_________CAN492" localSheetId="0">[19]PROCTOR!#REF!</definedName>
    <definedName name="_________CAN492">[19]PROCTOR!#REF!</definedName>
    <definedName name="_________CAN493" localSheetId="0">[19]PROCTOR!#REF!</definedName>
    <definedName name="_________CAN493">[19]PROCTOR!#REF!</definedName>
    <definedName name="_________CAN494" localSheetId="0">[19]PROCTOR!#REF!</definedName>
    <definedName name="_________CAN494">[19]PROCTOR!#REF!</definedName>
    <definedName name="_________CAN495" localSheetId="0">[19]PROCTOR!#REF!</definedName>
    <definedName name="_________CAN495">[19]PROCTOR!#REF!</definedName>
    <definedName name="_________CAN496" localSheetId="0">[19]PROCTOR!#REF!</definedName>
    <definedName name="_________CAN496">[19]PROCTOR!#REF!</definedName>
    <definedName name="_________CAN497" localSheetId="0">[19]PROCTOR!#REF!</definedName>
    <definedName name="_________CAN497">[19]PROCTOR!#REF!</definedName>
    <definedName name="_________CAN498" localSheetId="0">[19]PROCTOR!#REF!</definedName>
    <definedName name="_________CAN498">[19]PROCTOR!#REF!</definedName>
    <definedName name="_________CAN499" localSheetId="0">[19]PROCTOR!#REF!</definedName>
    <definedName name="_________CAN499">[19]PROCTOR!#REF!</definedName>
    <definedName name="_________CAN500" localSheetId="0">[19]PROCTOR!#REF!</definedName>
    <definedName name="_________CAN500">[19]PROCTOR!#REF!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'[20]Pipe trench'!$V$23</definedName>
    <definedName name="_________HRC2">'[20]Pipe trench'!$V$24</definedName>
    <definedName name="_________HSE1">'[20]Pipe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'[4]Mix Design'!#REF!</definedName>
    <definedName name="_________MIX15150">'[4]Mix Design'!#REF!</definedName>
    <definedName name="_________MIX1540">'[4]Mix Design'!$P$11</definedName>
    <definedName name="_________MIX1580" localSheetId="0">'[4]Mix Design'!#REF!</definedName>
    <definedName name="_________MIX1580">'[4]Mix Design'!#REF!</definedName>
    <definedName name="_________MIX2">'[5]Mix Design'!$P$12</definedName>
    <definedName name="_________MIX20" localSheetId="0">#REF!</definedName>
    <definedName name="_________MIX20">#REF!</definedName>
    <definedName name="_________MIX2020">'[4]Mix Design'!$P$12</definedName>
    <definedName name="_________MIX2040">'[4]Mix Design'!$P$13</definedName>
    <definedName name="_________MIX25" localSheetId="0">#REF!</definedName>
    <definedName name="_________MIX25">#REF!</definedName>
    <definedName name="_________MIX2540">'[4]Mix Design'!$P$15</definedName>
    <definedName name="_________Mix255">'[6]Mix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'[4]Mix Design'!#REF!</definedName>
    <definedName name="_________MIX45">'[4]Mix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'[20]Pipe trench'!$V$17</definedName>
    <definedName name="_________ORC2">'[20]Pipe trench'!$V$18</definedName>
    <definedName name="_________OSE1">'[20]Pipe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'[23]21-Rate Analysis-1'!$E$22</definedName>
    <definedName name="________AGG40" localSheetId="0">#REF!</definedName>
    <definedName name="________AGG40">#REF!</definedName>
    <definedName name="________AGG6" localSheetId="0">#REF!</definedName>
    <definedName name="________AGG6">#REF!</definedName>
    <definedName name="________ARV8040">'[20]ANAL-PUMP HOUSE'!$I$55</definedName>
    <definedName name="________ash1" localSheetId="0">[21]ANAL!#REF!</definedName>
    <definedName name="________ash1">[21]ANAL!#REF!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[14]PROCTOR!#REF!</definedName>
    <definedName name="________CAN458">[14]PROCTOR!#REF!</definedName>
    <definedName name="________CAN486" localSheetId="0">[14]PROCTOR!#REF!</definedName>
    <definedName name="________CAN486">[14]PROCTOR!#REF!</definedName>
    <definedName name="________CAN487" localSheetId="0">[14]PROCTOR!#REF!</definedName>
    <definedName name="________CAN487">[14]PROCTOR!#REF!</definedName>
    <definedName name="________CAN488" localSheetId="0">[14]PROCTOR!#REF!</definedName>
    <definedName name="________CAN488">[14]PROCTOR!#REF!</definedName>
    <definedName name="________CAN489" localSheetId="0">[14]PROCTOR!#REF!</definedName>
    <definedName name="________CAN489">[14]PROCTOR!#REF!</definedName>
    <definedName name="________CAN490" localSheetId="0">[14]PROCTOR!#REF!</definedName>
    <definedName name="________CAN490">[14]PROCTOR!#REF!</definedName>
    <definedName name="________CAN491" localSheetId="0">[14]PROCTOR!#REF!</definedName>
    <definedName name="________CAN491">[14]PROCTOR!#REF!</definedName>
    <definedName name="________CAN492" localSheetId="0">[14]PROCTOR!#REF!</definedName>
    <definedName name="________CAN492">[14]PROCTOR!#REF!</definedName>
    <definedName name="________CAN493" localSheetId="0">[14]PROCTOR!#REF!</definedName>
    <definedName name="________CAN493">[14]PROCTOR!#REF!</definedName>
    <definedName name="________CAN494" localSheetId="0">[14]PROCTOR!#REF!</definedName>
    <definedName name="________CAN494">[14]PROCTOR!#REF!</definedName>
    <definedName name="________CAN495" localSheetId="0">[14]PROCTOR!#REF!</definedName>
    <definedName name="________CAN495">[14]PROCTOR!#REF!</definedName>
    <definedName name="________CAN496" localSheetId="0">[14]PROCTOR!#REF!</definedName>
    <definedName name="________CAN496">[14]PROCTOR!#REF!</definedName>
    <definedName name="________CAN497" localSheetId="0">[14]PROCTOR!#REF!</definedName>
    <definedName name="________CAN497">[14]PROCTOR!#REF!</definedName>
    <definedName name="________CAN498" localSheetId="0">[14]PROCTOR!#REF!</definedName>
    <definedName name="________CAN498">[14]PROCTOR!#REF!</definedName>
    <definedName name="________CAN499" localSheetId="0">[14]PROCTOR!#REF!</definedName>
    <definedName name="________CAN499">[14]PROCTOR!#REF!</definedName>
    <definedName name="________CAN500" localSheetId="0">[14]PROCTOR!#REF!</definedName>
    <definedName name="________CAN500">[14]PROCTOR!#REF!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'[20]Pipe trench'!$V$23</definedName>
    <definedName name="________HRC2">'[20]Pipe trench'!$V$24</definedName>
    <definedName name="________HSE1">'[20]Pipe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'[4]Mix Design'!#REF!</definedName>
    <definedName name="________MIX15150">'[4]Mix Design'!#REF!</definedName>
    <definedName name="________MIX1540">'[4]Mix Design'!$P$11</definedName>
    <definedName name="________MIX1580" localSheetId="0">'[4]Mix Design'!#REF!</definedName>
    <definedName name="________MIX1580">'[4]Mix Design'!#REF!</definedName>
    <definedName name="________MIX2">'[5]Mix Design'!$P$12</definedName>
    <definedName name="________MIX20" localSheetId="0">#REF!</definedName>
    <definedName name="________MIX20">#REF!</definedName>
    <definedName name="________MIX2020">'[4]Mix Design'!$P$12</definedName>
    <definedName name="________MIX2040">'[4]Mix Design'!$P$13</definedName>
    <definedName name="________MIX25" localSheetId="0">#REF!</definedName>
    <definedName name="________MIX25">#REF!</definedName>
    <definedName name="________MIX2540">'[4]Mix Design'!$P$15</definedName>
    <definedName name="________Mix255">'[6]Mix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'[4]Mix Design'!#REF!</definedName>
    <definedName name="________MIX45">'[4]Mix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'[20]Pipe trench'!$V$17</definedName>
    <definedName name="________ORC2">'[20]Pipe trench'!$V$18</definedName>
    <definedName name="________OSE1">'[20]Pipe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'[25]ANAL-PIPE LINE'!#REF!</definedName>
    <definedName name="________SLV10025">'[25]ANAL-PIPE LINE'!#REF!</definedName>
    <definedName name="________SLV20025">'[20]ANAL-PUMP HOUSE'!$I$58</definedName>
    <definedName name="________SLV80010">'[20]ANAL-PUMP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'[23]21-Rate Analysis-1'!$E$22</definedName>
    <definedName name="_______AGG40" localSheetId="0">#REF!</definedName>
    <definedName name="_______AGG40">#REF!</definedName>
    <definedName name="_______AGG6" localSheetId="0">#REF!</definedName>
    <definedName name="_______AGG6">#REF!</definedName>
    <definedName name="_______ash1" localSheetId="0">[13]ANAL!#REF!</definedName>
    <definedName name="_______ash1">[13]ANAL!#REF!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[14]PROCTOR!#REF!</definedName>
    <definedName name="_______CAN458">[14]PROCTOR!#REF!</definedName>
    <definedName name="_______CAN486" localSheetId="0">[14]PROCTOR!#REF!</definedName>
    <definedName name="_______CAN486">[14]PROCTOR!#REF!</definedName>
    <definedName name="_______CAN487" localSheetId="0">[14]PROCTOR!#REF!</definedName>
    <definedName name="_______CAN487">[14]PROCTOR!#REF!</definedName>
    <definedName name="_______CAN488" localSheetId="0">[14]PROCTOR!#REF!</definedName>
    <definedName name="_______CAN488">[14]PROCTOR!#REF!</definedName>
    <definedName name="_______CAN489" localSheetId="0">[14]PROCTOR!#REF!</definedName>
    <definedName name="_______CAN489">[14]PROCTOR!#REF!</definedName>
    <definedName name="_______CAN490" localSheetId="0">[14]PROCTOR!#REF!</definedName>
    <definedName name="_______CAN490">[14]PROCTOR!#REF!</definedName>
    <definedName name="_______CAN491" localSheetId="0">[14]PROCTOR!#REF!</definedName>
    <definedName name="_______CAN491">[14]PROCTOR!#REF!</definedName>
    <definedName name="_______CAN492" localSheetId="0">[14]PROCTOR!#REF!</definedName>
    <definedName name="_______CAN492">[14]PROCTOR!#REF!</definedName>
    <definedName name="_______CAN493" localSheetId="0">[14]PROCTOR!#REF!</definedName>
    <definedName name="_______CAN493">[14]PROCTOR!#REF!</definedName>
    <definedName name="_______CAN494" localSheetId="0">[14]PROCTOR!#REF!</definedName>
    <definedName name="_______CAN494">[14]PROCTOR!#REF!</definedName>
    <definedName name="_______CAN495" localSheetId="0">[14]PROCTOR!#REF!</definedName>
    <definedName name="_______CAN495">[14]PROCTOR!#REF!</definedName>
    <definedName name="_______CAN496" localSheetId="0">[14]PROCTOR!#REF!</definedName>
    <definedName name="_______CAN496">[14]PROCTOR!#REF!</definedName>
    <definedName name="_______CAN497" localSheetId="0">[14]PROCTOR!#REF!</definedName>
    <definedName name="_______CAN497">[14]PROCTOR!#REF!</definedName>
    <definedName name="_______CAN498" localSheetId="0">[14]PROCTOR!#REF!</definedName>
    <definedName name="_______CAN498">[14]PROCTOR!#REF!</definedName>
    <definedName name="_______CAN499" localSheetId="0">[14]PROCTOR!#REF!</definedName>
    <definedName name="_______CAN499">[14]PROCTOR!#REF!</definedName>
    <definedName name="_______CAN500" localSheetId="0">[14]PROCTOR!#REF!</definedName>
    <definedName name="_______CAN500">[14]PROCTOR!#REF!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'[26]21-Rate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'[4]Mix Design'!#REF!</definedName>
    <definedName name="_______MIX15150">'[4]Mix Design'!#REF!</definedName>
    <definedName name="_______MIX1540">'[4]Mix Design'!$P$11</definedName>
    <definedName name="_______MIX1580" localSheetId="0">'[4]Mix Design'!#REF!</definedName>
    <definedName name="_______MIX1580">'[4]Mix Design'!#REF!</definedName>
    <definedName name="_______MIX2">'[5]Mix Design'!$P$12</definedName>
    <definedName name="_______MIX20" localSheetId="0">#REF!</definedName>
    <definedName name="_______MIX20">#REF!</definedName>
    <definedName name="_______MIX2020">'[4]Mix Design'!$P$12</definedName>
    <definedName name="_______MIX2040">'[4]Mix Design'!$P$13</definedName>
    <definedName name="_______MIX25" localSheetId="0">#REF!</definedName>
    <definedName name="_______MIX25">#REF!</definedName>
    <definedName name="_______MIX2540">'[4]Mix Design'!$P$15</definedName>
    <definedName name="_______Mix255">'[6]Mix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'[4]Mix Design'!#REF!</definedName>
    <definedName name="_______MIX45">'[4]Mix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'[25]ANAL-PIPE LINE'!#REF!</definedName>
    <definedName name="_______SLV10025">'[25]ANAL-PIPE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'[23]21-Rate Analysis-1'!$E$22</definedName>
    <definedName name="______AGG40" localSheetId="0">#REF!</definedName>
    <definedName name="______AGG40">#REF!</definedName>
    <definedName name="______AGG6" localSheetId="0">#REF!</definedName>
    <definedName name="______AGG6">#REF!</definedName>
    <definedName name="______ash1" localSheetId="0">[13]ANAL!#REF!</definedName>
    <definedName name="______ash1">[13]ANAL!#REF!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[14]PROCTOR!#REF!</definedName>
    <definedName name="______CAN458">[14]PROCTOR!#REF!</definedName>
    <definedName name="______CAN486" localSheetId="0">[14]PROCTOR!#REF!</definedName>
    <definedName name="______CAN486">[14]PROCTOR!#REF!</definedName>
    <definedName name="______CAN487" localSheetId="0">[14]PROCTOR!#REF!</definedName>
    <definedName name="______CAN487">[14]PROCTOR!#REF!</definedName>
    <definedName name="______CAN488" localSheetId="0">[14]PROCTOR!#REF!</definedName>
    <definedName name="______CAN488">[14]PROCTOR!#REF!</definedName>
    <definedName name="______CAN489" localSheetId="0">[14]PROCTOR!#REF!</definedName>
    <definedName name="______CAN489">[14]PROCTOR!#REF!</definedName>
    <definedName name="______CAN490" localSheetId="0">[14]PROCTOR!#REF!</definedName>
    <definedName name="______CAN490">[14]PROCTOR!#REF!</definedName>
    <definedName name="______CAN491" localSheetId="0">[14]PROCTOR!#REF!</definedName>
    <definedName name="______CAN491">[14]PROCTOR!#REF!</definedName>
    <definedName name="______CAN492" localSheetId="0">[14]PROCTOR!#REF!</definedName>
    <definedName name="______CAN492">[14]PROCTOR!#REF!</definedName>
    <definedName name="______CAN493" localSheetId="0">[14]PROCTOR!#REF!</definedName>
    <definedName name="______CAN493">[14]PROCTOR!#REF!</definedName>
    <definedName name="______CAN494" localSheetId="0">[14]PROCTOR!#REF!</definedName>
    <definedName name="______CAN494">[14]PROCTOR!#REF!</definedName>
    <definedName name="______CAN495" localSheetId="0">[14]PROCTOR!#REF!</definedName>
    <definedName name="______CAN495">[14]PROCTOR!#REF!</definedName>
    <definedName name="______CAN496" localSheetId="0">[14]PROCTOR!#REF!</definedName>
    <definedName name="______CAN496">[14]PROCTOR!#REF!</definedName>
    <definedName name="______CAN497" localSheetId="0">[14]PROCTOR!#REF!</definedName>
    <definedName name="______CAN497">[14]PROCTOR!#REF!</definedName>
    <definedName name="______CAN498" localSheetId="0">[14]PROCTOR!#REF!</definedName>
    <definedName name="______CAN498">[14]PROCTOR!#REF!</definedName>
    <definedName name="______CAN499" localSheetId="0">[14]PROCTOR!#REF!</definedName>
    <definedName name="______CAN499">[14]PROCTOR!#REF!</definedName>
    <definedName name="______CAN500" localSheetId="0">[14]PROCTOR!#REF!</definedName>
    <definedName name="______CAN500">[14]PROCTOR!#REF!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'[23]21-Rate Analysis-1'!$E$53</definedName>
    <definedName name="______EXC20">'[27]21-Rate Analysis '!$E$50</definedName>
    <definedName name="______EXC7">'[23]21-Rate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'[4]Mix Design'!#REF!</definedName>
    <definedName name="______MIX15150">'[4]Mix Design'!#REF!</definedName>
    <definedName name="______MIX1540">'[4]Mix Design'!$P$11</definedName>
    <definedName name="______MIX1580" localSheetId="0">'[4]Mix Design'!#REF!</definedName>
    <definedName name="______MIX1580">'[4]Mix Design'!#REF!</definedName>
    <definedName name="______MIX2">'[5]Mix Design'!$P$12</definedName>
    <definedName name="______MIX20" localSheetId="0">#REF!</definedName>
    <definedName name="______MIX20">#REF!</definedName>
    <definedName name="______MIX2020">'[4]Mix Design'!$P$12</definedName>
    <definedName name="______MIX2040">'[4]Mix Design'!$P$13</definedName>
    <definedName name="______MIX25" localSheetId="0">#REF!</definedName>
    <definedName name="______MIX25">#REF!</definedName>
    <definedName name="______MIX2540">'[4]Mix Design'!$P$15</definedName>
    <definedName name="______Mix255">'[6]Mix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'[4]Mix Design'!#REF!</definedName>
    <definedName name="______MIX45">'[4]Mix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'[28]ANAL-PIPE LINE'!#REF!</definedName>
    <definedName name="______SLV10025">'[28]ANAL-PIPE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[13]ANAL!#REF!</definedName>
    <definedName name="_____ash1">[13]ANAL!#REF!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[14]PROCTOR!#REF!</definedName>
    <definedName name="_____CAN458">[14]PROCTOR!#REF!</definedName>
    <definedName name="_____CAN486" localSheetId="0">[14]PROCTOR!#REF!</definedName>
    <definedName name="_____CAN486">[14]PROCTOR!#REF!</definedName>
    <definedName name="_____CAN487" localSheetId="0">[14]PROCTOR!#REF!</definedName>
    <definedName name="_____CAN487">[14]PROCTOR!#REF!</definedName>
    <definedName name="_____CAN488" localSheetId="0">[14]PROCTOR!#REF!</definedName>
    <definedName name="_____CAN488">[14]PROCTOR!#REF!</definedName>
    <definedName name="_____CAN489" localSheetId="0">[14]PROCTOR!#REF!</definedName>
    <definedName name="_____CAN489">[14]PROCTOR!#REF!</definedName>
    <definedName name="_____CAN490" localSheetId="0">[14]PROCTOR!#REF!</definedName>
    <definedName name="_____CAN490">[14]PROCTOR!#REF!</definedName>
    <definedName name="_____CAN491" localSheetId="0">[14]PROCTOR!#REF!</definedName>
    <definedName name="_____CAN491">[14]PROCTOR!#REF!</definedName>
    <definedName name="_____CAN492" localSheetId="0">[14]PROCTOR!#REF!</definedName>
    <definedName name="_____CAN492">[14]PROCTOR!#REF!</definedName>
    <definedName name="_____CAN493" localSheetId="0">[14]PROCTOR!#REF!</definedName>
    <definedName name="_____CAN493">[14]PROCTOR!#REF!</definedName>
    <definedName name="_____CAN494" localSheetId="0">[14]PROCTOR!#REF!</definedName>
    <definedName name="_____CAN494">[14]PROCTOR!#REF!</definedName>
    <definedName name="_____CAN495" localSheetId="0">[14]PROCTOR!#REF!</definedName>
    <definedName name="_____CAN495">[14]PROCTOR!#REF!</definedName>
    <definedName name="_____CAN496" localSheetId="0">[14]PROCTOR!#REF!</definedName>
    <definedName name="_____CAN496">[14]PROCTOR!#REF!</definedName>
    <definedName name="_____CAN497" localSheetId="0">[14]PROCTOR!#REF!</definedName>
    <definedName name="_____CAN497">[14]PROCTOR!#REF!</definedName>
    <definedName name="_____CAN498" localSheetId="0">[14]PROCTOR!#REF!</definedName>
    <definedName name="_____CAN498">[14]PROCTOR!#REF!</definedName>
    <definedName name="_____CAN499" localSheetId="0">[14]PROCTOR!#REF!</definedName>
    <definedName name="_____CAN499">[14]PROCTOR!#REF!</definedName>
    <definedName name="_____CAN500" localSheetId="0">[14]PROCTOR!#REF!</definedName>
    <definedName name="_____CAN500">[14]PROCTOR!#REF!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'[23]21-Rate Analysis-1'!$E$53</definedName>
    <definedName name="_____EXC20">'[27]21-Rate Analysis '!$E$50</definedName>
    <definedName name="_____EXC7">'[23]21-Rate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'[4]Mix Design'!#REF!</definedName>
    <definedName name="_____MIX15150">'[4]Mix Design'!#REF!</definedName>
    <definedName name="_____MIX1540">'[4]Mix Design'!$P$11</definedName>
    <definedName name="_____MIX1580" localSheetId="0">'[4]Mix Design'!#REF!</definedName>
    <definedName name="_____MIX1580">'[4]Mix Design'!#REF!</definedName>
    <definedName name="_____MIX2">'[5]Mix Design'!$P$12</definedName>
    <definedName name="_____MIX20" localSheetId="0">#REF!</definedName>
    <definedName name="_____MIX20">#REF!</definedName>
    <definedName name="_____MIX2020">'[4]Mix Design'!$P$12</definedName>
    <definedName name="_____MIX2040">'[4]Mix Design'!$P$13</definedName>
    <definedName name="_____MIX25" localSheetId="0">#REF!</definedName>
    <definedName name="_____MIX25">#REF!</definedName>
    <definedName name="_____MIX2540">'[4]Mix Design'!$P$15</definedName>
    <definedName name="_____Mix255">'[6]Mix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'[4]Mix Design'!#REF!</definedName>
    <definedName name="_____MIX45">'[4]Mix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[13]ANAL!#REF!</definedName>
    <definedName name="____ash1">[13]ANAL!#REF!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[14]PROCTOR!#REF!</definedName>
    <definedName name="____CAN458">[14]PROCTOR!#REF!</definedName>
    <definedName name="____CAN486" localSheetId="0">[14]PROCTOR!#REF!</definedName>
    <definedName name="____CAN486">[14]PROCTOR!#REF!</definedName>
    <definedName name="____CAN487" localSheetId="0">[14]PROCTOR!#REF!</definedName>
    <definedName name="____CAN487">[14]PROCTOR!#REF!</definedName>
    <definedName name="____CAN488" localSheetId="0">[14]PROCTOR!#REF!</definedName>
    <definedName name="____CAN488">[14]PROCTOR!#REF!</definedName>
    <definedName name="____CAN489" localSheetId="0">[14]PROCTOR!#REF!</definedName>
    <definedName name="____CAN489">[14]PROCTOR!#REF!</definedName>
    <definedName name="____CAN490" localSheetId="0">[14]PROCTOR!#REF!</definedName>
    <definedName name="____CAN490">[14]PROCTOR!#REF!</definedName>
    <definedName name="____CAN491" localSheetId="0">[14]PROCTOR!#REF!</definedName>
    <definedName name="____CAN491">[14]PROCTOR!#REF!</definedName>
    <definedName name="____CAN492" localSheetId="0">[14]PROCTOR!#REF!</definedName>
    <definedName name="____CAN492">[14]PROCTOR!#REF!</definedName>
    <definedName name="____CAN493" localSheetId="0">[14]PROCTOR!#REF!</definedName>
    <definedName name="____CAN493">[14]PROCTOR!#REF!</definedName>
    <definedName name="____CAN494" localSheetId="0">[14]PROCTOR!#REF!</definedName>
    <definedName name="____CAN494">[14]PROCTOR!#REF!</definedName>
    <definedName name="____CAN495" localSheetId="0">[14]PROCTOR!#REF!</definedName>
    <definedName name="____CAN495">[14]PROCTOR!#REF!</definedName>
    <definedName name="____CAN496" localSheetId="0">[14]PROCTOR!#REF!</definedName>
    <definedName name="____CAN496">[14]PROCTOR!#REF!</definedName>
    <definedName name="____CAN497" localSheetId="0">[14]PROCTOR!#REF!</definedName>
    <definedName name="____CAN497">[14]PROCTOR!#REF!</definedName>
    <definedName name="____CAN498" localSheetId="0">[14]PROCTOR!#REF!</definedName>
    <definedName name="____CAN498">[14]PROCTOR!#REF!</definedName>
    <definedName name="____CAN499" localSheetId="0">[14]PROCTOR!#REF!</definedName>
    <definedName name="____CAN499">[14]PROCTOR!#REF!</definedName>
    <definedName name="____CAN500" localSheetId="0">[14]PROCTOR!#REF!</definedName>
    <definedName name="____CAN500">[14]PROCTOR!#REF!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'[23]21-Rate Analysis-1'!$E$53</definedName>
    <definedName name="____EXC20">'[29]21-Rate Analysis-1'!$E$50</definedName>
    <definedName name="____EXC7">'[23]21-Rate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'[4]Mix Design'!#REF!</definedName>
    <definedName name="____MIX15150">'[4]Mix Design'!#REF!</definedName>
    <definedName name="____MIX1540">'[4]Mix Design'!$P$11</definedName>
    <definedName name="____MIX1580" localSheetId="0">'[4]Mix Design'!#REF!</definedName>
    <definedName name="____MIX1580">'[4]Mix Design'!#REF!</definedName>
    <definedName name="____MIX2">'[5]Mix Design'!$P$12</definedName>
    <definedName name="____MIX20" localSheetId="0">#REF!</definedName>
    <definedName name="____MIX20">#REF!</definedName>
    <definedName name="____MIX2020">'[4]Mix Design'!$P$12</definedName>
    <definedName name="____MIX2040">'[4]Mix Design'!$P$13</definedName>
    <definedName name="____MIX25" localSheetId="0">#REF!</definedName>
    <definedName name="____MIX25">#REF!</definedName>
    <definedName name="____MIX2540">'[4]Mix Design'!$P$15</definedName>
    <definedName name="____Mix255">'[6]Mix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'[4]Mix Design'!#REF!</definedName>
    <definedName name="____MIX45">'[4]Mix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[13]ANAL!#REF!</definedName>
    <definedName name="___ash1">[13]ANAL!#REF!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[14]PROCTOR!#REF!</definedName>
    <definedName name="___CAN458">[14]PROCTOR!#REF!</definedName>
    <definedName name="___CAN486" localSheetId="0">[14]PROCTOR!#REF!</definedName>
    <definedName name="___CAN486">[14]PROCTOR!#REF!</definedName>
    <definedName name="___CAN487" localSheetId="0">[14]PROCTOR!#REF!</definedName>
    <definedName name="___CAN487">[14]PROCTOR!#REF!</definedName>
    <definedName name="___CAN488" localSheetId="0">[14]PROCTOR!#REF!</definedName>
    <definedName name="___CAN488">[14]PROCTOR!#REF!</definedName>
    <definedName name="___CAN489" localSheetId="0">[14]PROCTOR!#REF!</definedName>
    <definedName name="___CAN489">[14]PROCTOR!#REF!</definedName>
    <definedName name="___CAN490" localSheetId="0">[14]PROCTOR!#REF!</definedName>
    <definedName name="___CAN490">[14]PROCTOR!#REF!</definedName>
    <definedName name="___CAN491" localSheetId="0">[14]PROCTOR!#REF!</definedName>
    <definedName name="___CAN491">[14]PROCTOR!#REF!</definedName>
    <definedName name="___CAN492" localSheetId="0">[14]PROCTOR!#REF!</definedName>
    <definedName name="___CAN492">[14]PROCTOR!#REF!</definedName>
    <definedName name="___CAN493" localSheetId="0">[14]PROCTOR!#REF!</definedName>
    <definedName name="___CAN493">[14]PROCTOR!#REF!</definedName>
    <definedName name="___CAN494" localSheetId="0">[14]PROCTOR!#REF!</definedName>
    <definedName name="___CAN494">[14]PROCTOR!#REF!</definedName>
    <definedName name="___CAN495" localSheetId="0">[14]PROCTOR!#REF!</definedName>
    <definedName name="___CAN495">[14]PROCTOR!#REF!</definedName>
    <definedName name="___CAN496" localSheetId="0">[14]PROCTOR!#REF!</definedName>
    <definedName name="___CAN496">[14]PROCTOR!#REF!</definedName>
    <definedName name="___CAN497" localSheetId="0">[14]PROCTOR!#REF!</definedName>
    <definedName name="___CAN497">[14]PROCTOR!#REF!</definedName>
    <definedName name="___CAN498" localSheetId="0">[14]PROCTOR!#REF!</definedName>
    <definedName name="___CAN498">[14]PROCTOR!#REF!</definedName>
    <definedName name="___CAN499" localSheetId="0">[14]PROCTOR!#REF!</definedName>
    <definedName name="___CAN499">[14]PROCTOR!#REF!</definedName>
    <definedName name="___CAN500" localSheetId="0">[14]PROCTOR!#REF!</definedName>
    <definedName name="___CAN500">[14]PROCTOR!#REF!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'[23]21-Rate Analysis-1'!$E$53</definedName>
    <definedName name="___EXC20">'[23]21-Rate Analysis-1'!$E$51</definedName>
    <definedName name="___EXC7">'[23]21-Rate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'[4]Mix Design'!#REF!</definedName>
    <definedName name="___MIX15150">'[4]Mix Design'!#REF!</definedName>
    <definedName name="___MIX1540">'[4]Mix Design'!$P$11</definedName>
    <definedName name="___MIX1580" localSheetId="0">'[4]Mix Design'!#REF!</definedName>
    <definedName name="___MIX1580">'[4]Mix Design'!#REF!</definedName>
    <definedName name="___MIX2">'[5]Mix Design'!$P$12</definedName>
    <definedName name="___MIX20" localSheetId="0">#REF!</definedName>
    <definedName name="___MIX20">#REF!</definedName>
    <definedName name="___MIX2020">'[4]Mix Design'!$P$12</definedName>
    <definedName name="___MIX2040">'[4]Mix Design'!$P$13</definedName>
    <definedName name="___MIX25" localSheetId="0">#REF!</definedName>
    <definedName name="___MIX25">#REF!</definedName>
    <definedName name="___MIX2540">'[4]Mix Design'!$P$15</definedName>
    <definedName name="___Mix255">'[6]Mix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'[4]Mix Design'!#REF!</definedName>
    <definedName name="___MIX45">'[4]Mix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[30]TTL!$G$31:$AU$31</definedName>
    <definedName name="__123Graph_B" localSheetId="0" hidden="1">'[31]P-Ins &amp; Bonds'!#REF!</definedName>
    <definedName name="__123Graph_B" hidden="1">'[31]P-Ins &amp; Bonds'!#REF!</definedName>
    <definedName name="__123Graph_C" hidden="1">[30]TTL!$G$37:$AU$37</definedName>
    <definedName name="__123Graph_D" localSheetId="0" hidden="1">'[31]P-Ins &amp; Bonds'!#REF!</definedName>
    <definedName name="__123Graph_D" hidden="1">'[31]P-Ins &amp; Bonds'!#REF!</definedName>
    <definedName name="__123Graph_E" localSheetId="0" hidden="1">'[31]P-Ins &amp; Bonds'!#REF!</definedName>
    <definedName name="__123Graph_E" hidden="1">'[31]P-Ins &amp; Bonds'!#REF!</definedName>
    <definedName name="__123Graph_F" localSheetId="0" hidden="1">'[31]P-Ins &amp; Bonds'!#REF!</definedName>
    <definedName name="__123Graph_F" hidden="1">'[31]P-Ins &amp; Bonds'!#REF!</definedName>
    <definedName name="__123Graph_X" hidden="1">[30]TTL!$G$6:$AU$6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[13]ANAL!#REF!</definedName>
    <definedName name="__ash1">[13]ANAL!#REF!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[14]PROCTOR!#REF!</definedName>
    <definedName name="__CAN458">[14]PROCTOR!#REF!</definedName>
    <definedName name="__CAN486" localSheetId="0">[14]PROCTOR!#REF!</definedName>
    <definedName name="__CAN486">[14]PROCTOR!#REF!</definedName>
    <definedName name="__CAN487" localSheetId="0">[14]PROCTOR!#REF!</definedName>
    <definedName name="__CAN487">[14]PROCTOR!#REF!</definedName>
    <definedName name="__CAN488" localSheetId="0">[14]PROCTOR!#REF!</definedName>
    <definedName name="__CAN488">[14]PROCTOR!#REF!</definedName>
    <definedName name="__CAN489" localSheetId="0">[14]PROCTOR!#REF!</definedName>
    <definedName name="__CAN489">[14]PROCTOR!#REF!</definedName>
    <definedName name="__CAN490" localSheetId="0">[14]PROCTOR!#REF!</definedName>
    <definedName name="__CAN490">[14]PROCTOR!#REF!</definedName>
    <definedName name="__CAN491" localSheetId="0">[14]PROCTOR!#REF!</definedName>
    <definedName name="__CAN491">[14]PROCTOR!#REF!</definedName>
    <definedName name="__CAN492" localSheetId="0">[14]PROCTOR!#REF!</definedName>
    <definedName name="__CAN492">[14]PROCTOR!#REF!</definedName>
    <definedName name="__CAN493" localSheetId="0">[14]PROCTOR!#REF!</definedName>
    <definedName name="__CAN493">[14]PROCTOR!#REF!</definedName>
    <definedName name="__CAN494" localSheetId="0">[14]PROCTOR!#REF!</definedName>
    <definedName name="__CAN494">[14]PROCTOR!#REF!</definedName>
    <definedName name="__CAN495" localSheetId="0">[14]PROCTOR!#REF!</definedName>
    <definedName name="__CAN495">[14]PROCTOR!#REF!</definedName>
    <definedName name="__CAN496" localSheetId="0">[14]PROCTOR!#REF!</definedName>
    <definedName name="__CAN496">[14]PROCTOR!#REF!</definedName>
    <definedName name="__CAN497" localSheetId="0">[14]PROCTOR!#REF!</definedName>
    <definedName name="__CAN497">[14]PROCTOR!#REF!</definedName>
    <definedName name="__CAN498" localSheetId="0">[14]PROCTOR!#REF!</definedName>
    <definedName name="__CAN498">[14]PROCTOR!#REF!</definedName>
    <definedName name="__CAN499" localSheetId="0">[14]PROCTOR!#REF!</definedName>
    <definedName name="__CAN499">[14]PROCTOR!#REF!</definedName>
    <definedName name="__CAN500" localSheetId="0">[14]PROCTOR!#REF!</definedName>
    <definedName name="__CAN500">[14]PROCTOR!#REF!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'[32]Rate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'[4]Mix Design'!#REF!</definedName>
    <definedName name="__MIX15150">'[4]Mix Design'!#REF!</definedName>
    <definedName name="__MIX1540">'[4]Mix Design'!$P$11</definedName>
    <definedName name="__MIX1580" localSheetId="0">'[4]Mix Design'!#REF!</definedName>
    <definedName name="__MIX1580">'[4]Mix Design'!#REF!</definedName>
    <definedName name="__MIX2">'[5]Mix Design'!$P$12</definedName>
    <definedName name="__MIX20" localSheetId="0">#REF!</definedName>
    <definedName name="__MIX20">#REF!</definedName>
    <definedName name="__MIX2020">'[4]Mix Design'!$P$12</definedName>
    <definedName name="__MIX2040">'[4]Mix Design'!$P$13</definedName>
    <definedName name="__MIX25" localSheetId="0">#REF!</definedName>
    <definedName name="__MIX25">#REF!</definedName>
    <definedName name="__MIX2540">'[4]Mix Design'!$P$15</definedName>
    <definedName name="__Mix255">'[6]Mix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'[4]Mix Design'!#REF!</definedName>
    <definedName name="__MIX45">'[4]Mix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[36]당초!#REF!</definedName>
    <definedName name="_1">[36]당초!#REF!</definedName>
    <definedName name="_1_" localSheetId="0">[37]예가표!#REF!</definedName>
    <definedName name="_1_">[37]예가표!#REF!</definedName>
    <definedName name="_10__123Graph_DCHART_1" hidden="1">[38]Cash2!$K$16:$K$36</definedName>
    <definedName name="_11">#N/A</definedName>
    <definedName name="_11F" localSheetId="0" hidden="1">[39]산근!#REF!</definedName>
    <definedName name="_11F" hidden="1">[39]산근!#REF!</definedName>
    <definedName name="_12_0" localSheetId="0">[37]예가표!#REF!</definedName>
    <definedName name="_12_0">[37]예가표!#REF!</definedName>
    <definedName name="_13_0\LA" localSheetId="0">[40]공문!#REF!</definedName>
    <definedName name="_13_0\LA">[40]공문!#REF!</definedName>
    <definedName name="_13_ページング_電話関係" localSheetId="0">#REF!</definedName>
    <definedName name="_13_ページング_電話関係">#REF!</definedName>
    <definedName name="_14_0\MID" localSheetId="0">[40]공문!#REF!</definedName>
    <definedName name="_14_0\MID">[40]공문!#REF!</definedName>
    <definedName name="_15_0\SM" localSheetId="0">[40]공문!#REF!</definedName>
    <definedName name="_15_0\SM">[40]공문!#REF!</definedName>
    <definedName name="_16_0_0__123Grap" localSheetId="0" hidden="1">[41]공문!#REF!</definedName>
    <definedName name="_16_0_0__123Grap" hidden="1">[41]공문!#REF!</definedName>
    <definedName name="_17_0_0_F" localSheetId="0" hidden="1">#REF!</definedName>
    <definedName name="_17_0_0_F" hidden="1">#REF!</definedName>
    <definedName name="_18_0ME" localSheetId="0">[40]공문!#REF!</definedName>
    <definedName name="_18_0ME">[40]공문!#REF!</definedName>
    <definedName name="_19_0ME" localSheetId="0">[40]공문!#REF!</definedName>
    <definedName name="_19_0ME">[40]공문!#REF!</definedName>
    <definedName name="_2" localSheetId="0">[36]당초!#REF!</definedName>
    <definedName name="_2">[36]당초!#REF!</definedName>
    <definedName name="_2\LA" localSheetId="0">[40]공문!#REF!</definedName>
    <definedName name="_2\LA">[40]공문!#REF!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'[31]P-Site fac'!#REF!</definedName>
    <definedName name="_2A1">'[31]P-Site fac'!#REF!</definedName>
    <definedName name="_2A3" localSheetId="0">'[31]P-Site fac'!#REF!</definedName>
    <definedName name="_2A3">'[31]P-Site fac'!#REF!</definedName>
    <definedName name="_2A4" localSheetId="0">'[31]P-Site fac'!#REF!</definedName>
    <definedName name="_2A4">'[31]P-Site fac'!#REF!</definedName>
    <definedName name="_3" localSheetId="0">#REF!</definedName>
    <definedName name="_3">#REF!</definedName>
    <definedName name="_3\MID" localSheetId="0">[40]공문!#REF!</definedName>
    <definedName name="_3\MID">[40]공문!#REF!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[40]공문!#REF!</definedName>
    <definedName name="_35ME">[40]공문!#REF!</definedName>
    <definedName name="_36ME" localSheetId="0">[40]공문!#REF!</definedName>
    <definedName name="_36ME">[40]공문!#REF!</definedName>
    <definedName name="_37Y_0Crite" localSheetId="0">[42]jobhist!#REF!</definedName>
    <definedName name="_37Y_0Crite">[42]jobhist!#REF!</definedName>
    <definedName name="_38Y_0Extr" localSheetId="0">[42]jobhist!#REF!</definedName>
    <definedName name="_38Y_0Extr">[42]jobhist!#REF!</definedName>
    <definedName name="_3B1" localSheetId="0">'[31]P-Ins &amp; Bonds'!#REF!</definedName>
    <definedName name="_3B1">'[31]P-Ins &amp; Bonds'!#REF!</definedName>
    <definedName name="_3B2" localSheetId="0">'[31]P-Ins &amp; Bonds'!#REF!</definedName>
    <definedName name="_3B2">'[31]P-Ins &amp; Bonds'!#REF!</definedName>
    <definedName name="_3B3">[43]PRELIM5!$F$17</definedName>
    <definedName name="_4" localSheetId="0">#REF!</definedName>
    <definedName name="_4">#REF!</definedName>
    <definedName name="_4\SM" localSheetId="0">[40]공문!#REF!</definedName>
    <definedName name="_4\SM">[40]공문!#REF!</definedName>
    <definedName name="_5.0_Hire_and_running_charges_of_winch___grab" localSheetId="0">[44]SOR!#REF!</definedName>
    <definedName name="_5.0_Hire_and_running_charges_of_winch___grab">[44]SOR!#REF!</definedName>
    <definedName name="_5_123Grap" localSheetId="0" hidden="1">[41]공문!#REF!</definedName>
    <definedName name="_5_123Grap" hidden="1">[41]공문!#REF!</definedName>
    <definedName name="_5B5" localSheetId="0">'[31]P-Clients fac'!#REF!</definedName>
    <definedName name="_5B5">'[31]P-Clients fac'!#REF!</definedName>
    <definedName name="_5B6" localSheetId="0">'[31]P-Clients fac'!#REF!</definedName>
    <definedName name="_5B6">'[31]P-Clients fac'!#REF!</definedName>
    <definedName name="_5B7" localSheetId="0">'[31]P-Clients fac'!#REF!</definedName>
    <definedName name="_5B7">'[31]P-Clients fac'!#REF!</definedName>
    <definedName name="_6__123Graph_ACHART_1" hidden="1">[38]Cash2!$G$16:$G$31</definedName>
    <definedName name="_6B8" localSheetId="0">#REF!</definedName>
    <definedName name="_6B8">#REF!</definedName>
    <definedName name="_6B9" localSheetId="0">#REF!</definedName>
    <definedName name="_6B9">#REF!</definedName>
    <definedName name="_7__123Graph_ACHART_2" hidden="1">[38]Z!$T$179:$AH$179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[38]Z!$T$180:$AH$180</definedName>
    <definedName name="_9__123Graph_CCHART_1" hidden="1">[38]Cash2!$J$16:$J$36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[13]ANAL!#REF!</definedName>
    <definedName name="_ash1">[13]ANAL!#REF!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[14]PROCTOR!#REF!</definedName>
    <definedName name="_CAN458">[14]PROCTOR!#REF!</definedName>
    <definedName name="_CAN486" localSheetId="0">[14]PROCTOR!#REF!</definedName>
    <definedName name="_CAN486">[14]PROCTOR!#REF!</definedName>
    <definedName name="_CAN487" localSheetId="0">[14]PROCTOR!#REF!</definedName>
    <definedName name="_CAN487">[14]PROCTOR!#REF!</definedName>
    <definedName name="_CAN488" localSheetId="0">[14]PROCTOR!#REF!</definedName>
    <definedName name="_CAN488">[14]PROCTOR!#REF!</definedName>
    <definedName name="_CAN489" localSheetId="0">[14]PROCTOR!#REF!</definedName>
    <definedName name="_CAN489">[14]PROCTOR!#REF!</definedName>
    <definedName name="_CAN490" localSheetId="0">[14]PROCTOR!#REF!</definedName>
    <definedName name="_CAN490">[14]PROCTOR!#REF!</definedName>
    <definedName name="_CAN491" localSheetId="0">[14]PROCTOR!#REF!</definedName>
    <definedName name="_CAN491">[14]PROCTOR!#REF!</definedName>
    <definedName name="_CAN492" localSheetId="0">[14]PROCTOR!#REF!</definedName>
    <definedName name="_CAN492">[14]PROCTOR!#REF!</definedName>
    <definedName name="_CAN493" localSheetId="0">[14]PROCTOR!#REF!</definedName>
    <definedName name="_CAN493">[14]PROCTOR!#REF!</definedName>
    <definedName name="_CAN494" localSheetId="0">[14]PROCTOR!#REF!</definedName>
    <definedName name="_CAN494">[14]PROCTOR!#REF!</definedName>
    <definedName name="_CAN495" localSheetId="0">[14]PROCTOR!#REF!</definedName>
    <definedName name="_CAN495">[14]PROCTOR!#REF!</definedName>
    <definedName name="_CAN496" localSheetId="0">[14]PROCTOR!#REF!</definedName>
    <definedName name="_CAN496">[14]PROCTOR!#REF!</definedName>
    <definedName name="_CAN497" localSheetId="0">[14]PROCTOR!#REF!</definedName>
    <definedName name="_CAN497">[14]PROCTOR!#REF!</definedName>
    <definedName name="_CAN498" localSheetId="0">[14]PROCTOR!#REF!</definedName>
    <definedName name="_CAN498">[14]PROCTOR!#REF!</definedName>
    <definedName name="_CAN499" localSheetId="0">[14]PROCTOR!#REF!</definedName>
    <definedName name="_CAN499">[14]PROCTOR!#REF!</definedName>
    <definedName name="_CAN500" localSheetId="0">[14]PROCTOR!#REF!</definedName>
    <definedName name="_CAN500">[14]PROCTOR!#REF!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'[45]dongia (2)'!#REF!</definedName>
    <definedName name="_CT250">'[45]dongia (2)'!#REF!</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'[46]RA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[47]BHANDUP!#REF!</definedName>
    <definedName name="_Fill" hidden="1">[47]BHANDUP!#REF!</definedName>
    <definedName name="_Fill1" localSheetId="0" hidden="1">[47]BHANDUP!#REF!</definedName>
    <definedName name="_Fill1" hidden="1">[47]BHANDUP!#REF!</definedName>
    <definedName name="_xlnm._FilterDatabase" localSheetId="2" hidden="1">'ATTARASAND AGS'!$B$5:$P$24</definedName>
    <definedName name="_xlnm._FilterDatabase" localSheetId="0" hidden="1">'aurangabad (2)'!$B$12:$S$81</definedName>
    <definedName name="_xlnm._FilterDatabase" localSheetId="7" hidden="1">Barasarai!$C$4:$D$4</definedName>
    <definedName name="_xlnm._FilterDatabase" localSheetId="6" hidden="1">Choumari!$E$5:$E$29</definedName>
    <definedName name="_xlnm._FilterDatabase" localSheetId="5" hidden="1">'Dharouli(lauli)'!$F$126:$F$143</definedName>
    <definedName name="_xlnm._FilterDatabase" localSheetId="9" hidden="1">Malak!$B$4:$M$53</definedName>
    <definedName name="_xlnm._FilterDatabase" localSheetId="8" hidden="1">PADAMPUR!$E$4:$E$40</definedName>
    <definedName name="_xlnm._FilterDatabase" localSheetId="3" hidden="1">'PURBHIKA AND RAIGARH'!$C$4:$D$42</definedName>
    <definedName name="_xlnm._FilterDatabase" localSheetId="12" hidden="1">Puremanikanth!$B$3:$O$57</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[48]설산1.나!$A$8:$J$53</definedName>
    <definedName name="_hh2">[48]본사S!$B$10:$P$103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[49]PIPING!$AJ$7:$AJ$221</definedName>
    <definedName name="_Mat2">[49]PIPING!$AK$7:$AK$221</definedName>
    <definedName name="_MIX10" localSheetId="0">#REF!</definedName>
    <definedName name="_MIX10">#REF!</definedName>
    <definedName name="_MIX15" localSheetId="0">#REF!</definedName>
    <definedName name="_MIX15">#REF!</definedName>
    <definedName name="_MIX15150" localSheetId="0">'[4]Mix Design'!#REF!</definedName>
    <definedName name="_MIX15150">'[4]Mix Design'!#REF!</definedName>
    <definedName name="_MIX1540">'[4]Mix Design'!$P$11</definedName>
    <definedName name="_MIX1580" localSheetId="0">'[4]Mix Design'!#REF!</definedName>
    <definedName name="_MIX1580">'[4]Mix Design'!#REF!</definedName>
    <definedName name="_MIX2">'[5]Mix Design'!$P$12</definedName>
    <definedName name="_MIX20" localSheetId="0">#REF!</definedName>
    <definedName name="_MIX20">#REF!</definedName>
    <definedName name="_MIX2020">'[4]Mix Design'!$P$12</definedName>
    <definedName name="_MIX2040">'[4]Mix Design'!$P$13</definedName>
    <definedName name="_MIX25" localSheetId="0">#REF!</definedName>
    <definedName name="_MIX25">#REF!</definedName>
    <definedName name="_MIX2540">'[4]Mix Design'!$P$15</definedName>
    <definedName name="_Mix255">'[6]Mix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'[4]Mix Design'!#REF!</definedName>
    <definedName name="_MIX45">'[4]Mix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[50]Original!$V$8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[51]갑지!#REF!</definedName>
    <definedName name="_Parse_Out" hidden="1">[51]갑지!#REF!</definedName>
    <definedName name="_PB1" localSheetId="0">#REF!</definedName>
    <definedName name="_PB1">#REF!</definedName>
    <definedName name="_PIN1" localSheetId="0">#REF!</definedName>
    <definedName name="_PIN1">#REF!</definedName>
    <definedName name="_PPC53">'[46]RA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0">'[52]ANAL-PIPE LINE'!#REF!</definedName>
    <definedName name="_SLV10025">'[52]ANAL-PIPE LINE'!#REF!</definedName>
    <definedName name="_SMG1">#N/A</definedName>
    <definedName name="_SMG2">#N/A</definedName>
    <definedName name="_Sort" localSheetId="0" hidden="1">#REF!</definedName>
    <definedName name="_Sort" hidden="1">#REF!</definedName>
    <definedName name="_ssr1" localSheetId="0">'[53]scour depth'!#REF!</definedName>
    <definedName name="_ssr1">'[53]scour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[54]Voucher!$B$1</definedName>
    <definedName name="_V2">[54]Voucher!$R$1</definedName>
    <definedName name="√">"SQRT"</definedName>
    <definedName name="◈002MONO현황" localSheetId="0">#REF!</definedName>
    <definedName name="◈002MONO현황">#REF!</definedName>
    <definedName name="a">[55]Culvert!$H$112</definedName>
    <definedName name="a._Trimmer" localSheetId="0">[44]SOR!#REF!</definedName>
    <definedName name="a._Trimmer">[44]SOR!#REF!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[44]SOR!#REF!</definedName>
    <definedName name="a__Labour_charges_for_cutting_bending__welding_including_materials.">[44]SOR!#REF!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[56]PROCTOR!#REF!</definedName>
    <definedName name="AAA">[56]PROCTOR!#REF!</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0" hidden="1">{"'Sheet1'!$A$4386:$N$4591"}</definedName>
    <definedName name="AD" hidden="1">{"'Sheet1'!$A$4386:$N$4591"}</definedName>
    <definedName name="adfsdf" localSheetId="0">#REF!</definedName>
    <definedName name="adfsdf">#REF!</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'[57]Cost of O &amp; O'!$F$13</definedName>
    <definedName name="ae" localSheetId="0">#REF!</definedName>
    <definedName name="ae">#REF!</definedName>
    <definedName name="AEA">[58]ANALYSIS!$C$18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[59]ANAL!#REF!</definedName>
    <definedName name="AGG">[59]ANAL!#REF!</definedName>
    <definedName name="AGGT">[59]ANAL!$E$14</definedName>
    <definedName name="AGGT1012">'[52]ANAL-PIPE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[60]CABLERET!$B$10</definedName>
    <definedName name="alfa" localSheetId="0">#REF!</definedName>
    <definedName name="alfa">#REF!</definedName>
    <definedName name="alfa1" localSheetId="0">#REF!</definedName>
    <definedName name="alfa1">#REF!</definedName>
    <definedName name="alload">[60]CABLERET!$D$13:$D$128</definedName>
    <definedName name="ALMARGIN">[60]CABLERET!$D$7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[61]ANALYSER!#REF!</definedName>
    <definedName name="ar">[61]ANALYSER!#REF!</definedName>
    <definedName name="Architect" localSheetId="0">#REF!</definedName>
    <definedName name="Architect">#REF!</definedName>
    <definedName name="area" localSheetId="0">[62]MixBed!#REF!</definedName>
    <definedName name="area">[62]MixBed!#REF!</definedName>
    <definedName name="AREA_CODE" localSheetId="0">#REF!</definedName>
    <definedName name="AREA_CODE">#REF!</definedName>
    <definedName name="area1" localSheetId="0">[62]MixBed!#REF!</definedName>
    <definedName name="area1">[62]MixBed!#REF!</definedName>
    <definedName name="ARGON">[49]PIPING!$U$6:$U$105</definedName>
    <definedName name="arunan">#N/A</definedName>
    <definedName name="asd" localSheetId="0">#REF!</definedName>
    <definedName name="asd">#REF!</definedName>
    <definedName name="asdf" localSheetId="0">[37]예가표!#REF!</definedName>
    <definedName name="asdf">[37]예가표!#REF!</definedName>
    <definedName name="asdfs" hidden="1">[38]Cash2!$G$16:$G$31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[38]Z!$T$179:$AH$179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'[57]Cost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[63]FINOLEX!$W$17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[44]SOR!#REF!</definedName>
    <definedName name="Batching_hot_mix_plant">[44]SOR!#REF!</definedName>
    <definedName name="BBOF" localSheetId="0">#REF!</definedName>
    <definedName name="BBOF">#REF!</definedName>
    <definedName name="BC" localSheetId="0">#REF!</definedName>
    <definedName name="BC">#REF!</definedName>
    <definedName name="bcc" localSheetId="0">[13]ANAL!#REF!</definedName>
    <definedName name="bcc">[13]ANAL!#REF!</definedName>
    <definedName name="Bcw">[64]basdat!$D$5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 localSheetId="0">OR(N([65]Cont!#REF!)=0,N([65]Cont!$G1)=0)</definedName>
    <definedName name="Blank19">OR(N([65]Cont!#REF!)=0,N([65]Cont!$G1)=0)</definedName>
    <definedName name="Blank20" localSheetId="0">OR(N([65]Cont!#REF!)=0,N([65]Cont!$M1)=0)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 localSheetId="0">OR(N([65]Cont!#REF!)=0,N([65]Cont!$P1)=0)</definedName>
    <definedName name="Blank25">OR(N([65]Cont!#REF!)=0,N([65]Cont!$P1)=0)</definedName>
    <definedName name="Block01_1" localSheetId="0">#REF!</definedName>
    <definedName name="Block01_1">#REF!</definedName>
    <definedName name="Block02" localSheetId="0">'[66]form-c4'!#REF!</definedName>
    <definedName name="Block02">'[66]form-c4'!#REF!</definedName>
    <definedName name="Block13">OR(ISBLANK('[65]Civil 2'!$D1),ISBLANK('[65]Civil 2'!$K1))</definedName>
    <definedName name="bm" localSheetId="0" hidden="1">{"'Sheet1'!$L$16"}</definedName>
    <definedName name="bm" hidden="1">{"'Sheet1'!$L$16"}</definedName>
    <definedName name="bn" localSheetId="0" hidden="1">{"'Sheet1'!$L$16"}</definedName>
    <definedName name="bn" hidden="1">{"'Sheet1'!$L$16"}</definedName>
    <definedName name="bol" localSheetId="0">#REF!</definedName>
    <definedName name="bol">#REF!</definedName>
    <definedName name="Bold">'[46]RA Civil'!$E$30</definedName>
    <definedName name="BOLT" localSheetId="0">#REF!</definedName>
    <definedName name="BOLT">#REF!</definedName>
    <definedName name="boml" localSheetId="0">#REF!</definedName>
    <definedName name="boml">#REF!</definedName>
    <definedName name="Bonus_E" localSheetId="0">'[67]SITE OVERHEADS'!#REF!</definedName>
    <definedName name="Bonus_E">'[67]SITE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[68]BP!#REF!</definedName>
    <definedName name="bp">[68]BP!#REF!</definedName>
    <definedName name="Breaks" localSheetId="0">#REF!</definedName>
    <definedName name="Breaks">#REF!</definedName>
    <definedName name="BRIBAT">'[46]RA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'[69]DETAILED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[70]procurement!#REF!</definedName>
    <definedName name="BuiltIn_Print_Area___0___0___0___0___0">[70]procurement!#REF!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[71]INPUT!$G$127*1.5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[60]CABLERET!$B$13:$B$128</definedName>
    <definedName name="CABLE_A">'[72]LOCAL RATES'!$B$5:$G$19</definedName>
    <definedName name="CABLE_G">'[72]LOCAL RATES'!$A$5:$H$18</definedName>
    <definedName name="CABLE1" localSheetId="0">#REF!</definedName>
    <definedName name="CABLE1">#REF!</definedName>
    <definedName name="CalcAgencyPrice" localSheetId="0">#REF!</definedName>
    <definedName name="CalcAgencyPrice">#REF!</definedName>
    <definedName name="cant" localSheetId="0">'[73]Staff Acco.'!#REF!</definedName>
    <definedName name="cant">'[73]Staff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0" hidden="1">{"'Sheet1'!$A$4386:$N$4591"}</definedName>
    <definedName name="cash" hidden="1">{"'Sheet1'!$A$4386:$N$4591"}</definedName>
    <definedName name="cc">'[74]purpose&amp;input'!$E$143:'[74]purpose&amp;input'!$F$143</definedName>
    <definedName name="CCBP" localSheetId="0">#REF!</definedName>
    <definedName name="CCBP">#REF!</definedName>
    <definedName name="cccc">'[46]RA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[75]csdim!$A$2:$A$1375</definedName>
    <definedName name="cdsloadrange">[75]cdsload!$A$3:$A$70</definedName>
    <definedName name="CDT" localSheetId="0">#REF!</definedName>
    <definedName name="CDT">#REF!</definedName>
    <definedName name="CDWSSM">[76]R2!$H$21:$H$27</definedName>
    <definedName name="CDWSSP">[76]R2!$I$21:$I$27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'[46]RA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[77]HYDRAULICS!$H$2</definedName>
    <definedName name="Chandramauli" localSheetId="0">#REF!</definedName>
    <definedName name="Chandramauli">#REF!</definedName>
    <definedName name="chandramauli1" localSheetId="0">#REF!</definedName>
    <definedName name="chandramauli1">#REF!</definedName>
    <definedName name="CHANDRAMAULI2" localSheetId="0">[78]FACE!#REF!</definedName>
    <definedName name="CHANDRAMAULI2">[78]FACE!#REF!</definedName>
    <definedName name="chandramauli3" localSheetId="0">#REF!</definedName>
    <definedName name="chandramauli3">#REF!</definedName>
    <definedName name="Charges_of_road_roller" localSheetId="0">[44]SOR!#REF!</definedName>
    <definedName name="Charges_of_road_roller">[44]SOR!#REF!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[75]csdim!$A$1376:$A$2509</definedName>
    <definedName name="chsloadrange">[75]chsload!$A$3:$A$62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[65]Ranges!#REF!</definedName>
    <definedName name="Class_end">[65]Ranges!#REF!</definedName>
    <definedName name="Class_start" localSheetId="0">[65]Ranges!#REF!</definedName>
    <definedName name="Class_start">[65]Ranges!#REF!</definedName>
    <definedName name="CLAY" localSheetId="0">#REF!</definedName>
    <definedName name="CLAY">#REF!</definedName>
    <definedName name="CLEAR">[79]!CLEAR</definedName>
    <definedName name="clearspan1" localSheetId="0">[78]FACE!#REF!</definedName>
    <definedName name="clearspan1">[78]FACE!#REF!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'[22]Rates Basic'!$D$21</definedName>
    <definedName name="CmpJakOpo" localSheetId="0">#REF!</definedName>
    <definedName name="CmpJakOpo">#REF!</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[49]PIPING!$AI$7:$AI$221</definedName>
    <definedName name="CODES">[76]R2!$C$39:$C$86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[65]User!#REF!</definedName>
    <definedName name="Collaborator">[65]User!#REF!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[75]CLAMP!$A$2:$D$605</definedName>
    <definedName name="COMP" localSheetId="0">#REF!</definedName>
    <definedName name="COMP">#REF!</definedName>
    <definedName name="Company" localSheetId="0">#REF!</definedName>
    <definedName name="Company">#REF!</definedName>
    <definedName name="COMPARISON" localSheetId="0">{#N/A,#N/A,FALSE,"mpph1";#N/A,#N/A,FALSE,"mpmseb";#N/A,#N/A,FALSE,"mpph2"}</definedName>
    <definedName name="COMPARISON">{#N/A,#N/A,FALSE,"mpph1";#N/A,#N/A,FALSE,"mpmseb";#N/A,#N/A,FALSE,"mpph2"}</definedName>
    <definedName name="ConBlks">'[80]RA Civil'!$E$39</definedName>
    <definedName name="conc_dens" localSheetId="0">#REF!</definedName>
    <definedName name="conc_dens">#REF!</definedName>
    <definedName name="conden" localSheetId="0">#REF!</definedName>
    <definedName name="conden">#REF!</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[44]SOR!#REF!</definedName>
    <definedName name="Cost_for_10_Hp_Hr.">[44]SOR!#REF!</definedName>
    <definedName name="Cost_of_water_including_filling_the_tanker" localSheetId="0">[44]SOR!#REF!</definedName>
    <definedName name="Cost_of_water_including_filling_the_tanker">[44]SOR!#REF!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'[81]GM 000'!$I$4</definedName>
    <definedName name="Cover_blocks" localSheetId="0">[44]SOR!#REF!</definedName>
    <definedName name="Cover_blocks">[44]SOR!#REF!</definedName>
    <definedName name="CPFM" localSheetId="0">#REF!</definedName>
    <definedName name="CPFM">#REF!</definedName>
    <definedName name="CPFS" localSheetId="0">#REF!</definedName>
    <definedName name="CPFS">#REF!</definedName>
    <definedName name="CPHEEO" localSheetId="0">'[82]boq ht'!#REF!</definedName>
    <definedName name="CPHEEO">'[82]boq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[83]八幡!$L$200</definedName>
    <definedName name="Criteria_MI" localSheetId="0">[84]estm_mech!#REF!</definedName>
    <definedName name="Criteria_MI">[84]estm_mech!#REF!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[60]CABLERET!$B$9</definedName>
    <definedName name="cuload">[60]CABLERET!$E$13:$E$128</definedName>
    <definedName name="CUMARGIN">[60]CABLERET!$E$7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[75]csdim!$A$2510:$A$3147</definedName>
    <definedName name="cvsloadrange">[75]cvsload!$A$3:$A$66</definedName>
    <definedName name="cw">20</definedName>
    <definedName name="CWMM" localSheetId="0">#REF!</definedName>
    <definedName name="CWMM">#REF!</definedName>
    <definedName name="CWTi">'[46]RA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[44]SOR!#REF!</definedName>
    <definedName name="d._Staging_to_keep_deflactometer___hire_charges_of_deflectometer">[44]SOR!#REF!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0" hidden="1">{"'Sheet1'!$A$4386:$N$4591"}</definedName>
    <definedName name="d_jp" hidden="1">{"'Sheet1'!$A$4386:$N$4591"}</definedName>
    <definedName name="D_T">'[85]Discom Details'!$F$721</definedName>
    <definedName name="D65536A1" localSheetId="0">#REF!</definedName>
    <definedName name="D65536A1">#REF!</definedName>
    <definedName name="DA">[49]PIPING!$W$6:$W$105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[84]estm_mech!#REF!</definedName>
    <definedName name="Database_MI">[84]estm_mech!#REF!</definedName>
    <definedName name="databaseii">[88]대비내역!$A$2:$G$1137</definedName>
    <definedName name="datalist" localSheetId="0">#REF!</definedName>
    <definedName name="datalist">#REF!</definedName>
    <definedName name="date">[89]Cover!$D$22</definedName>
    <definedName name="dates" localSheetId="0">'[90]ETC Plant Cost'!#REF!</definedName>
    <definedName name="dates">'[90]ETC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[55]Culvert!$H$112</definedName>
    <definedName name="dceff" localSheetId="0">#REF!</definedName>
    <definedName name="dceff">#REF!</definedName>
    <definedName name="DCLAY">'[4]Cost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[91]Analysis!$C$9</definedName>
    <definedName name="DDD" localSheetId="0">#REF!</definedName>
    <definedName name="DDD">#REF!</definedName>
    <definedName name="DDDD" localSheetId="0" hidden="1">{"form-D1",#N/A,FALSE,"FORM-D1";"form-D1_amt",#N/A,FALSE,"FORM-D1"}</definedName>
    <definedName name="DDDD" hidden="1">{"form-D1",#N/A,FALSE,"FORM-D1";"form-D1_amt",#N/A,FALSE,"FORM-D1"}</definedName>
    <definedName name="DDDDDD">[79]!CLEAR</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[79]!CLEAR</definedName>
    <definedName name="dfgddz" localSheetId="0">#REF!</definedName>
    <definedName name="dfgddz">#REF!</definedName>
    <definedName name="dfghs" localSheetId="0">#REF!</definedName>
    <definedName name="dfghs">#REF!</definedName>
    <definedName name="DFINE">'[4]Cost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'[92]SITE OVERHEADS'!#REF!</definedName>
    <definedName name="Disclocation_C">'[92]SITE OVERHEADS'!#REF!</definedName>
    <definedName name="DISCOUNTAL">[60]CABLERET!$D$3</definedName>
    <definedName name="DISCOUNTCU">[60]CABLERET!$E$3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'[4]Cost of O &amp; O'!$F$17</definedName>
    <definedName name="DMUR" localSheetId="0">#REF!</definedName>
    <definedName name="DMUR">#REF!</definedName>
    <definedName name="Do" localSheetId="0">#REF!</definedName>
    <definedName name="Do">#REF!</definedName>
    <definedName name="DOC_Title">'[81]GM 000'!$C$1</definedName>
    <definedName name="docu" localSheetId="0">#REF!</definedName>
    <definedName name="docu">#REF!</definedName>
    <definedName name="DOW_CORNING_789_SILICONE_SEALANT" localSheetId="0">#REF!</definedName>
    <definedName name="DOW_CORNING_789_SILICONE_SEALANT">#REF!</definedName>
    <definedName name="down" localSheetId="0">'[93]6-2차'!#REF!</definedName>
    <definedName name="down">'[93]6-2차'!#REF!</definedName>
    <definedName name="DOZ" localSheetId="0">#REF!</definedName>
    <definedName name="DOZ">#REF!</definedName>
    <definedName name="dozer">'[94]Cost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'[4]Cost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'[95]PRECAST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'[46]RA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[78]FACE!#REF!</definedName>
    <definedName name="effectivespan1">[78]FACE!#REF!</definedName>
    <definedName name="EFINE">'[4]Cost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[96]Sheet1!$C$400:$F$409</definedName>
    <definedName name="EMUCK">'[4]Cost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[97]A!#REF!</definedName>
    <definedName name="eq.">[97]A!#REF!</definedName>
    <definedName name="eq_index" localSheetId="0">#REF!</definedName>
    <definedName name="eq_index">#REF!</definedName>
    <definedName name="EQ_JTS">[49]PIPING!$AA$6:$AA$105</definedName>
    <definedName name="eq_name">[98]eq_data!$C$5:$C$54</definedName>
    <definedName name="EQMOB" localSheetId="0">#REF!</definedName>
    <definedName name="EQMOB">#REF!</definedName>
    <definedName name="equip" localSheetId="0">[94]Analysis!#REF!</definedName>
    <definedName name="equip">[94]Analysis!#REF!</definedName>
    <definedName name="equip." localSheetId="0">[97]A!#REF!</definedName>
    <definedName name="equip.">[97]A!#REF!</definedName>
    <definedName name="EQUIPLIST" localSheetId="0">#REF!</definedName>
    <definedName name="EQUIPLIST">#REF!</definedName>
    <definedName name="ERECT" localSheetId="0">#REF!</definedName>
    <definedName name="ERECT">#REF!</definedName>
    <definedName name="ERIP">'[4]Cost of O &amp; O'!$F$10</definedName>
    <definedName name="EROCK" localSheetId="0">#REF!</definedName>
    <definedName name="EROCK">#REF!</definedName>
    <definedName name="ErrName162821590" hidden="1">[38]Cash2!$K$16:$K$36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0">#REF!</definedName>
    <definedName name="excavcl">#REF!</definedName>
    <definedName name="EXICEAL">[60]CABLERET!$D$2</definedName>
    <definedName name="EXICECU">[60]CABLERET!$E$2</definedName>
    <definedName name="_xlnm.Extract" localSheetId="0">#REF!</definedName>
    <definedName name="_xlnm.Extract">#REF!</definedName>
    <definedName name="Extract_MI" localSheetId="0">[84]estm_mech!#REF!</definedName>
    <definedName name="Extract_MI">[84]estm_mech!#REF!</definedName>
    <definedName name="EXTRW">[76]R2!$C$20</definedName>
    <definedName name="EXW">[99]SUMMARY!$F$137:$F$140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[78]FACE!#REF!</definedName>
    <definedName name="FBLclearspan">[78]FACE!#REF!</definedName>
    <definedName name="FBLclearspan11" localSheetId="0">#REF!</definedName>
    <definedName name="FBLclearspan11">#REF!</definedName>
    <definedName name="FBLeffectivespan" localSheetId="0">[78]FACE!#REF!</definedName>
    <definedName name="FBLeffectivespan">[78]FACE!#REF!</definedName>
    <definedName name="FBLeffectivespan12" localSheetId="0">#REF!</definedName>
    <definedName name="FBLeffectivespan12">#REF!</definedName>
    <definedName name="FBLoverallspan" localSheetId="0">[78]FACE!#REF!</definedName>
    <definedName name="FBLoverallspan">[78]FACE!#REF!</definedName>
    <definedName name="FBLoverallspan13" localSheetId="0">#REF!</definedName>
    <definedName name="FBLoverallspan13">#REF!</definedName>
    <definedName name="fc" localSheetId="0">#REF!</definedName>
    <definedName name="fc">#REF!</definedName>
    <definedName name="FCK">[100]Below_Earth!$H$12</definedName>
    <definedName name="FCON" localSheetId="0">#REF!</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'[101]scour depth'!#REF!</definedName>
    <definedName name="fff">'[101]scour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'[46]RA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[99]SUMMARY!$F$73:$F$82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'[102]Boiler&amp;TG'!#REF!</definedName>
    <definedName name="fp">'[102]Boiler&amp;TG'!#REF!</definedName>
    <definedName name="francis" localSheetId="0">#REF!</definedName>
    <definedName name="francis">#REF!</definedName>
    <definedName name="FROM__BUSAN_KOREA" localSheetId="0">#REF!</definedName>
    <definedName name="FROM__BUSAN_KOREA">#REF!</definedName>
    <definedName name="fs" localSheetId="0" hidden="1">{"'Sheet1'!$L$16"}</definedName>
    <definedName name="fs" hidden="1">{"'Sheet1'!$L$16"}</definedName>
    <definedName name="FSLbearing14" localSheetId="0">#REF!</definedName>
    <definedName name="FSLbearing14">#REF!</definedName>
    <definedName name="FSLclearspan" localSheetId="0">[78]FACE!#REF!</definedName>
    <definedName name="FSLclearspan">[78]FACE!#REF!</definedName>
    <definedName name="FSLclearspan11" localSheetId="0">#REF!</definedName>
    <definedName name="FSLclearspan11">#REF!</definedName>
    <definedName name="FSLeffectivespan" localSheetId="0">[78]FACE!#REF!</definedName>
    <definedName name="FSLeffectivespan">[78]FACE!#REF!</definedName>
    <definedName name="FSLeffectivespan12" localSheetId="0">#REF!</definedName>
    <definedName name="FSLeffectivespan12">#REF!</definedName>
    <definedName name="FSLoverallspan" localSheetId="0">[78]FACE!#REF!</definedName>
    <definedName name="FSLoverallspan">[78]FACE!#REF!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0" hidden="1">{"'Sheet1'!$A$4386:$N$4591"}</definedName>
    <definedName name="funds" hidden="1">{"'Sheet1'!$A$4386:$N$4591"}</definedName>
    <definedName name="fv" localSheetId="0">#REF!</definedName>
    <definedName name="fv">#REF!</definedName>
    <definedName name="FW_AMT">[49]PIPING!$P$6:$P$105</definedName>
    <definedName name="FW_QTY">[49]PIPING!$N$6:$N$105</definedName>
    <definedName name="FW_RATE">[49]PIPING!$AR$7:$AS$30</definedName>
    <definedName name="FW_SPEC">[49]PIPING!$M$6:$M$105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[76]R2!$F$21:$F$32</definedName>
    <definedName name="gdfg" hidden="1">[38]Z!$T$180:$AH$180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'[4]Cost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0" hidden="1">{#N/A,#N/A,FALSE,"CCTV"}</definedName>
    <definedName name="GV" hidden="1">{#N/A,#N/A,FALSE,"CCTV"}</definedName>
    <definedName name="H" localSheetId="0">[103]TOEC!#REF!</definedName>
    <definedName name="H">[103]TOEC!#REF!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'[104]purpose&amp;input'!#REF!</definedName>
    <definedName name="Hcbdw">'[104]purpose&amp;input'!#REF!</definedName>
    <definedName name="Hcw" localSheetId="0">'[104]purpose&amp;input'!#REF!</definedName>
    <definedName name="Hcw">'[104]purpose&amp;input'!#REF!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[105]ABSTRACT!$G$4</definedName>
    <definedName name="hf" localSheetId="0">#REF!</definedName>
    <definedName name="hf">#REF!</definedName>
    <definedName name="HFOHSD">'[35]Executive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'[104]purpose&amp;input'!#REF!</definedName>
    <definedName name="Hhpc">'[104]purpose&amp;input'!#REF!</definedName>
    <definedName name="hhr" localSheetId="0">'[106]Pier Design(with offset)'!#REF!</definedName>
    <definedName name="hhr">'[106]Pier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'[104]purpose&amp;input'!#REF!</definedName>
    <definedName name="Hipc">'[104]purpose&amp;input'!#REF!</definedName>
    <definedName name="Hiway">[54]Voucher!$R$1</definedName>
    <definedName name="hj" localSheetId="0" hidden="1">{"'Sheet1'!$L$16"}</definedName>
    <definedName name="hj" hidden="1">{"'Sheet1'!$L$16"}</definedName>
    <definedName name="HJK">[107]DETAILED!$J$6</definedName>
    <definedName name="Hlp" localSheetId="0">'[104]purpose&amp;input'!#REF!</definedName>
    <definedName name="Hlp">'[104]purpose&amp;input'!#REF!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'[106]Pier Design(with offset)'!#REF!</definedName>
    <definedName name="hr">'[106]Pier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'[108]purpose&amp;input'!#REF!</definedName>
    <definedName name="Hs_atm">'[108]purpose&amp;input'!#REF!</definedName>
    <definedName name="HSD">'[46]RA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'[109]Pier Design(with offset)'!#REF!</definedName>
    <definedName name="htr">'[109]Pier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'[104]purpose&amp;input'!#REF!</definedName>
    <definedName name="Hw_atm">'[104]purpose&amp;input'!#REF!</definedName>
    <definedName name="hxb" localSheetId="0">#REF!</definedName>
    <definedName name="hxb">#REF!</definedName>
    <definedName name="hxi" localSheetId="0">#REF!</definedName>
    <definedName name="hxi">#REF!</definedName>
    <definedName name="HYSD">'[110]LOCAL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0" hidden="1">{#N/A,#N/A,FALSE,"CCTV"}</definedName>
    <definedName name="ii" hidden="1">{#N/A,#N/A,FALSE,"CCTV"}</definedName>
    <definedName name="INCH_DIA">[49]PIPING!$I$6:$I$105</definedName>
    <definedName name="Index">[111]FIRST!$H$1</definedName>
    <definedName name="INPUT_VALVE" localSheetId="0">#REF!</definedName>
    <definedName name="INPUT_VALVE">#REF!</definedName>
    <definedName name="InputData">[112]Testing!$E$8:$E$12,[112]Testing!$E$15:$E$18,[112]Testing!$E$21:$E$23,[112]Testing!$E$26:$E$27,[112]Testing!$E$30:$E$33,[112]Testing!$E$35:$E$37,[112]Testing!$D$43:$F$47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0" hidden="1">{"'Sheet1'!$L$16"}</definedName>
    <definedName name="is" hidden="1">{"'Sheet1'!$L$16"}</definedName>
    <definedName name="issue_summ">'[113]water prop.'!$A$1</definedName>
    <definedName name="issue_summary1" localSheetId="0">'[114]purpose&amp;input'!#REF!</definedName>
    <definedName name="issue_summary1">'[114]purpose&amp;input'!#REF!</definedName>
    <definedName name="it" localSheetId="0" hidden="1">{"'Sheet1'!$L$16"}</definedName>
    <definedName name="it" hidden="1">{"'Sheet1'!$L$16"}</definedName>
    <definedName name="ITEM" localSheetId="0">#REF!</definedName>
    <definedName name="ITEM">#REF!</definedName>
    <definedName name="iteration">[115]!iteration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'[4]Cost of O &amp; O'!$F$32</definedName>
    <definedName name="jartj" localSheetId="0">#REF!</definedName>
    <definedName name="jartj">#REF!</definedName>
    <definedName name="JCB" localSheetId="0">#REF!</definedName>
    <definedName name="JCB">#REF!</definedName>
    <definedName name="JCBPOL">'[46]RA Civil'!$F$48</definedName>
    <definedName name="jdrjd" localSheetId="0">#REF!</definedName>
    <definedName name="jdrjd">#REF!</definedName>
    <definedName name="JDTRH">[116]DETAILED!$J$6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[117]FORM7!$R$3:$S$7</definedName>
    <definedName name="JOI_RATE" localSheetId="0">#REF!</definedName>
    <definedName name="JOI_RATE">#REF!</definedName>
    <definedName name="js" localSheetId="0">#REF!</definedName>
    <definedName name="js">#REF!</definedName>
    <definedName name="JUMBO">'[4]Cost of O &amp; O'!$F$39</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'[35]Executive Summary -Thermal'!$H$4:$I$31</definedName>
    <definedName name="KEIIU">'[35]Executive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'[46]RA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[118]S2groupcode!$G$2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[119]PLAN_FEB97!$A$2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'[120]steam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[64]basdat!$D$4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'[4]Cost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'[106]Pier Design(with offset)'!#REF!</definedName>
    <definedName name="lt">'[106]Pier Design(with offset)'!#REF!</definedName>
    <definedName name="ltr" localSheetId="0">'[109]Pier Design(with offset)'!#REF!</definedName>
    <definedName name="ltr">'[109]Pier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[121]!LWHの送信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'[4]Mix Design'!#REF!</definedName>
    <definedName name="M35PILE">'[4]Mix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'[104]purpose&amp;input'!#REF!</definedName>
    <definedName name="Ma">'[104]purpose&amp;input'!#REF!</definedName>
    <definedName name="Ma_v" localSheetId="0">'[104]purpose&amp;input'!#REF!</definedName>
    <definedName name="Ma_v">'[104]purpose&amp;input'!#REF!</definedName>
    <definedName name="mac">75</definedName>
    <definedName name="machinery">[91]Analysis!$C$18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[49]PIPING!$L$6:$L$105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'[82]boq ht'!#REF!</definedName>
    <definedName name="marjin">'[82]boq ht'!#REF!</definedName>
    <definedName name="mason">'[22]Rates Basic'!$D$3</definedName>
    <definedName name="materials" localSheetId="0">#REF!</definedName>
    <definedName name="materials">#REF!</definedName>
    <definedName name="MATL">[49]PIPING!$AL$7:$AN$221</definedName>
    <definedName name="MATL_CLASS">[49]PIPING!$AC$6:$AC$105</definedName>
    <definedName name="MATL1">'[34]CODE-STR'!$A$3:$B$40</definedName>
    <definedName name="MaxSNo">[54]Data!$J$3</definedName>
    <definedName name="MAZ" localSheetId="0">#REF!</definedName>
    <definedName name="MAZ">#REF!</definedName>
    <definedName name="Mb" localSheetId="0">'[104]purpose&amp;input'!#REF!</definedName>
    <definedName name="Mb">'[104]purpose&amp;input'!#REF!</definedName>
    <definedName name="Mb_v" localSheetId="0">'[104]purpose&amp;input'!#REF!</definedName>
    <definedName name="Mb_v">'[104]purpose&amp;input'!#REF!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'[4]Cost of O &amp; O'!$F$41</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[58]ANALYSIS!$C$9</definedName>
    <definedName name="METAL" localSheetId="0">#REF!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0">'[123]scour depth'!#REF!</definedName>
    <definedName name="MF">'[123]scour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[124]MFG_TAG!$A$1:$X$27</definedName>
    <definedName name="MFG_TAG">[125]Sheet1!$A$1:$X$27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'[104]purpose&amp;input'!#REF!:'[104]purpose&amp;input'!#REF!</definedName>
    <definedName name="Mhpc">'[104]purpose&amp;input'!#REF!:'[104]purpose&amp;input'!#REF!</definedName>
    <definedName name="Mhpipd" localSheetId="0">'[104]purpose&amp;input'!#REF!</definedName>
    <definedName name="Mhpipd">'[104]purpose&amp;input'!#REF!</definedName>
    <definedName name="Mhps" localSheetId="0">'[104]purpose&amp;input'!#REF!</definedName>
    <definedName name="Mhps">'[104]purpose&amp;input'!#REF!</definedName>
    <definedName name="MILD" localSheetId="0">#REF!</definedName>
    <definedName name="MILD">#REF!</definedName>
    <definedName name="MinSNo">[54]Data!$J$2</definedName>
    <definedName name="Mipc" localSheetId="0">'[104]purpose&amp;input'!#REF!:'[104]purpose&amp;input'!#REF!</definedName>
    <definedName name="Mipc">'[104]purpose&amp;input'!#REF!:'[104]purpose&amp;input'!#REF!</definedName>
    <definedName name="Mips" localSheetId="0">'[104]purpose&amp;input'!#REF!</definedName>
    <definedName name="Mips">'[104]purpose&amp;input'!#REF!</definedName>
    <definedName name="MISADN">[76]R2!$C$14</definedName>
    <definedName name="MIST" localSheetId="0">#REF!</definedName>
    <definedName name="MIST">#REF!</definedName>
    <definedName name="MIX" localSheetId="0">#REF!</definedName>
    <definedName name="MIX">#REF!</definedName>
    <definedName name="Mix_15">'[6]Mix Design'!$P$11</definedName>
    <definedName name="Mix_30">'[6]Mix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0" hidden="1">{"'장비'!$A$3:$M$12"}</definedName>
    <definedName name="ml" hidden="1">{"'장비'!$A$3:$M$12"}</definedName>
    <definedName name="MLDPLT" localSheetId="0">#REF!</definedName>
    <definedName name="MLDPLT">#REF!</definedName>
    <definedName name="Mlpc" localSheetId="0">'[104]purpose&amp;input'!#REF!</definedName>
    <definedName name="Mlpc">'[104]purpose&amp;input'!#REF!</definedName>
    <definedName name="Mlpd" localSheetId="0">'[104]purpose&amp;input'!#REF!</definedName>
    <definedName name="Mlpd">'[104]purpose&amp;input'!#REF!</definedName>
    <definedName name="Mlps" localSheetId="0">'[104]purpose&amp;input'!#REF!</definedName>
    <definedName name="Mlps">'[104]purpose&amp;input'!#REF!</definedName>
    <definedName name="mm">'[22]Rates Basic'!$D$2</definedName>
    <definedName name="MMAZ" localSheetId="0">#REF!</definedName>
    <definedName name="MMAZ">#REF!</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'[46]RA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[14]PROCTOR!#REF!</definedName>
    <definedName name="N">[14]PROCTOR!#REF!</definedName>
    <definedName name="N___0" localSheetId="0">#REF!</definedName>
    <definedName name="N___0">#REF!</definedName>
    <definedName name="N___13" localSheetId="0">#REF!</definedName>
    <definedName name="N___13">#REF!</definedName>
    <definedName name="Name">[118]Index!$C$2</definedName>
    <definedName name="NEED" localSheetId="0">#REF!</definedName>
    <definedName name="NEED">#REF!</definedName>
    <definedName name="needle" localSheetId="0">#REF!</definedName>
    <definedName name="needle">#REF!</definedName>
    <definedName name="NET_TAX">[60]CABLERET!$D$6</definedName>
    <definedName name="new">[50]Original!$T$8</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[49]PIPING!$G$6:$G$105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0" hidden="1">{"'Sheet1'!$L$16"}</definedName>
    <definedName name="o" hidden="1">{"'Sheet1'!$L$16"}</definedName>
    <definedName name="O_2">[49]PIPING!$V$6:$V$105</definedName>
    <definedName name="O11FAC">[76]R2!$C$6</definedName>
    <definedName name="O11SUM">[76]R2!$C$7</definedName>
    <definedName name="O12SUM">[76]R2!$C$9</definedName>
    <definedName name="O1SPFAC" localSheetId="0">[76]R2!#REF!</definedName>
    <definedName name="O1SPFAC">[76]R2!#REF!</definedName>
    <definedName name="O1SPMGN">[76]R2!$C$12</definedName>
    <definedName name="O2FAC">[76]R2!$C$11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[60]CABLERET!$D$5</definedName>
    <definedName name="ODH" localSheetId="0" hidden="1">#REF!</definedName>
    <definedName name="ODH" hidden="1">#REF!</definedName>
    <definedName name="OH_PM" localSheetId="0">#REF!</definedName>
    <definedName name="OH_PM">#REF!</definedName>
    <definedName name="olct" localSheetId="0">'[109]Pier Design(with offset)'!#REF!</definedName>
    <definedName name="olct">'[109]Pier Design(with offset)'!#REF!</definedName>
    <definedName name="olt" localSheetId="0">'[106]Pier Design(with offset)'!#REF!</definedName>
    <definedName name="olt">'[106]Pier Design(with offset)'!#REF!</definedName>
    <definedName name="OMAS" localSheetId="0">#REF!</definedName>
    <definedName name="OMAS">#REF!</definedName>
    <definedName name="OPC">'[126]Rate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[78]FACE!#REF!</definedName>
    <definedName name="overallspan1">[78]FACE!#REF!</definedName>
    <definedName name="overallspan13">'[127]SLAB DESIGN'!$E$41</definedName>
    <definedName name="OVERHEADS" localSheetId="0">#REF!</definedName>
    <definedName name="OVERHEADS">#REF!</definedName>
    <definedName name="OVRFAC">[76]R2!$C$16</definedName>
    <definedName name="Owner" localSheetId="0">#REF!</definedName>
    <definedName name="Owner">#REF!</definedName>
    <definedName name="p">[107]DETAILED!$J$6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[34]Tables!$H$10:$H$45</definedName>
    <definedName name="P_SYS" localSheetId="0">#REF!</definedName>
    <definedName name="P_SYS">#REF!</definedName>
    <definedName name="p_w_sizes">[34]Tables!$H$10:$J$45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[49]PAINTING!$B$241:$N$264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'[4]Cost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[75]pipe!$A$3:$A$33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[34]Tables!$AE$8:$AE$43</definedName>
    <definedName name="pm_w_size">[34]Tables!$AA$8:$AF$43</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'[128]RATE-ANAY.'!$A$152:$H$756</definedName>
    <definedName name="PriceCode" localSheetId="0">#REF!</definedName>
    <definedName name="PriceCode">#REF!</definedName>
    <definedName name="_xlnm.Print_Area" localSheetId="0">#REF!</definedName>
    <definedName name="_xlnm.Print_Area" localSheetId="6">Choumari!$B$4:$M$37</definedName>
    <definedName name="_xlnm.Print_Area" localSheetId="3">'PURBHIKA AND RAIGARH'!$B$3:$H$44</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[129]Cul_detail!$A$2:$IV$5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'[130]Project Management Main'!$D$9</definedName>
    <definedName name="proj_mgr">'[130]Project Management Main'!$D$12</definedName>
    <definedName name="proj_nm">'[130]Project Management Main'!$D$10</definedName>
    <definedName name="project" localSheetId="0">#REF!</definedName>
    <definedName name="project">#REF!</definedName>
    <definedName name="Project_Name">'[81]GM 000'!$I$2</definedName>
    <definedName name="projecttitle" localSheetId="0">'[131]CABLE BULK'!#REF!</definedName>
    <definedName name="projecttitle">'[131]CABLE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'[4]Cost of O &amp; O'!$F$27</definedName>
    <definedName name="Q" localSheetId="0">'[132]FORM-W3'!#REF!</definedName>
    <definedName name="Q">'[132]FORM-W3'!#REF!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[76]R2!$D$39:$D$86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'[90]ETC Plant Cost'!#REF!</definedName>
    <definedName name="r_date">'[90]ETC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'[133]Rate Ana'!$A$6:$D$392</definedName>
    <definedName name="rate0">[134]SUMMARY!$A$3:$E$1159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'[135]LOCAL RATES'!#REF!</definedName>
    <definedName name="RCCpipe300">'[135]LOCAL RATES'!#REF!</definedName>
    <definedName name="RCCpipe600" localSheetId="0">'[135]LOCAL RATES'!#REF!</definedName>
    <definedName name="RCCpipe600">'[135]LOCAL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'[67]SITE OVERHEADS'!#REF!</definedName>
    <definedName name="RentSubsidy_B">'[67]SITE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0" hidden="1">{#N/A,#N/A,FALSE,"CCTV"}</definedName>
    <definedName name="RF" hidden="1">{#N/A,#N/A,FALSE,"CCTV"}</definedName>
    <definedName name="ric" localSheetId="0">#REF!</definedName>
    <definedName name="ric">#REF!</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[94]Analysis!#REF!</definedName>
    <definedName name="rockk">[94]Analysis!#REF!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'[4]Cost of O &amp; O'!$F$28</definedName>
    <definedName name="rout_t" localSheetId="0">#REF!</definedName>
    <definedName name="rout_t">#REF!</definedName>
    <definedName name="row">'[34]Valve Cl'!$AC$8:$AC$32</definedName>
    <definedName name="ROW_STRESS">'[34]CODE-STR'!$Z$3:$Z$21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[136]dummy!$A$2:$I$48</definedName>
    <definedName name="saf" localSheetId="0">[37]예가표!#REF!</definedName>
    <definedName name="saf">[37]예가표!#REF!</definedName>
    <definedName name="Salaries1010" localSheetId="0">'[67]SITE OVERHEADS'!#REF!</definedName>
    <definedName name="Salaries1010">'[67]SITE OVERHEADS'!#REF!</definedName>
    <definedName name="Salaries1010_A" localSheetId="0">'[67]SITE OVERHEADS'!#REF!</definedName>
    <definedName name="Salaries1010_A">'[67]SITE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[59]ANAL!$E$17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[137]!scaffolding</definedName>
    <definedName name="scale" localSheetId="0">#REF!</definedName>
    <definedName name="scale">#REF!</definedName>
    <definedName name="scbc" localSheetId="0">#REF!</definedName>
    <definedName name="scbc">#REF!</definedName>
    <definedName name="SCH">[34]Tables!$A$10:$D$377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[103]TOEC!#REF!</definedName>
    <definedName name="SCHEDULE">[103]TOEC!#REF!</definedName>
    <definedName name="schedules">[34]Tables!$H$51:$I$66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'[46]RA Civil'!$E$12</definedName>
    <definedName name="Sdate" localSheetId="0">#REF!</definedName>
    <definedName name="Sdate">#REF!</definedName>
    <definedName name="SDEPTH" localSheetId="0">#REF!</definedName>
    <definedName name="SDEPTH">#REF!</definedName>
    <definedName name="sdfg" hidden="1">[38]Cash2!$J$16:$J$36</definedName>
    <definedName name="sdfwdd" localSheetId="0">'[114]purpose&amp;input'!#REF!</definedName>
    <definedName name="sdfwdd">'[114]purpose&amp;input'!#REF!</definedName>
    <definedName name="SDMLPW" localSheetId="0">#REF!</definedName>
    <definedName name="SDMLPW">#REF!</definedName>
    <definedName name="SDXAS" localSheetId="0">'[138]scour depth'!#REF!</definedName>
    <definedName name="SDXAS">'[138]scour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[50]Original!$T$8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[103]TOEC!#REF!</definedName>
    <definedName name="SFDASDASFD">[103]TOEC!#REF!</definedName>
    <definedName name="sgsgbsbgg" localSheetId="0">#REF!</definedName>
    <definedName name="sgsgbsbgg">#REF!</definedName>
    <definedName name="SH" localSheetId="0">#REF!</definedName>
    <definedName name="SH">#REF!</definedName>
    <definedName name="shaeff">'[4]Cost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[136]dummy!$A$51:$G$74</definedName>
    <definedName name="SHM" localSheetId="0">#REF!</definedName>
    <definedName name="SHM">#REF!</definedName>
    <definedName name="SHOT">'[4]Cost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0">#REF!</definedName>
    <definedName name="SIZEC">#REF!</definedName>
    <definedName name="skilled" localSheetId="0">#REF!</definedName>
    <definedName name="skilled">#REF!</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'[94]Cost of O &amp; O'!#REF!</definedName>
    <definedName name="SLIPFORM">'[94]Cost of O &amp; O'!#REF!</definedName>
    <definedName name="slope" localSheetId="0">#REF!</definedName>
    <definedName name="slope">#REF!</definedName>
    <definedName name="SLSAMT">[76]R2!$I$39:$I$86</definedName>
    <definedName name="SLSRT">[76]R2!$H$39:$H$86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 localSheetId="0">#REF!</definedName>
    <definedName name="SPEC2">#REF!</definedName>
    <definedName name="SPECI" localSheetId="0">#REF!</definedName>
    <definedName name="SPECI">#REF!</definedName>
    <definedName name="SPFAC">[76]R2!$G$21:$G$32</definedName>
    <definedName name="SPFIN">[76]R2!$C$15</definedName>
    <definedName name="SPINK" localSheetId="0">#REF!</definedName>
    <definedName name="SPINK">#REF!</definedName>
    <definedName name="SPRINK">'[4]Cost of O &amp; O'!$F$23</definedName>
    <definedName name="SPSUM">[76]R2!$C$13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'[110]LOCAL RATES'!$H$38</definedName>
    <definedName name="SSR" localSheetId="0">'[140]scour depth'!#REF!</definedName>
    <definedName name="SSR">'[140]scour depth'!#REF!</definedName>
    <definedName name="SSSS" localSheetId="0">[56]PROCTOR!#REF!</definedName>
    <definedName name="SSSS">[56]PROCTOR!#REF!</definedName>
    <definedName name="SSSSSS" localSheetId="0">[56]PROCTOR!#REF!</definedName>
    <definedName name="SSSSSS">[56]PROCTOR!#REF!</definedName>
    <definedName name="sst" localSheetId="0">#REF!</definedName>
    <definedName name="sst">#REF!</definedName>
    <definedName name="STAADappslabthk">'[141]ABUT MASTER'!$K$57</definedName>
    <definedName name="StaffApr_D" localSheetId="0">'[92]SITE OVERHEADS'!#REF!</definedName>
    <definedName name="StaffApr_D">'[92]SITE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0">#REF!</definedName>
    <definedName name="Start27">#REF!</definedName>
    <definedName name="Start28" localSheetId="0">#REF!</definedName>
    <definedName name="Start28">#REF!</definedName>
    <definedName name="Start29" localSheetId="0">[142]Sheet11!#REF!</definedName>
    <definedName name="Start29">[142]Sheet11!#REF!</definedName>
    <definedName name="Start3" localSheetId="0">'[143]0+655'!#REF!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'[34]CODE-STR'!$A$3:$V$40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'[131]CABLE BULK'!#REF!</definedName>
    <definedName name="subjectname">'[131]CABLE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'[145]ASME B 36.10 M'!$D$3:$W$48</definedName>
    <definedName name="Table">[54]Cal!$P$2:$Q$28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[146]Calc1!$B$63:$G$97</definedName>
    <definedName name="TABLE4">[146]Calc1!$C$103:$E$139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'[106]Pier Design(with offset)'!#REF!</definedName>
    <definedName name="tc">'[106]Pier Design(with offset)'!#REF!</definedName>
    <definedName name="TCJH">'[46]RA Civil'!$E$56</definedName>
    <definedName name="TCJHPOL">'[46]RA Civil'!$F$56</definedName>
    <definedName name="TCON" localSheetId="0">#REF!</definedName>
    <definedName name="TCON">#REF!</definedName>
    <definedName name="tcr" localSheetId="0">#REF!</definedName>
    <definedName name="tcr">#REF!</definedName>
    <definedName name="tct" localSheetId="0">'[109]Pier Design(with offset)'!#REF!</definedName>
    <definedName name="tct">'[109]Pier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'[34]CODE-STR'!$AA$3:$AA$21</definedName>
    <definedName name="temp1" localSheetId="0">#REF!</definedName>
    <definedName name="temp1">#REF!</definedName>
    <definedName name="Ten" localSheetId="0">#REF!</definedName>
    <definedName name="Ten">#REF!</definedName>
    <definedName name="TENDERING">[125]Sheet1!$A$9:$L$32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0" hidden="1">{"'Sheet1'!$L$16"}</definedName>
    <definedName name="tidf" hidden="1">{"'Sheet1'!$L$16"}</definedName>
    <definedName name="TIP">'[46]RA Civil'!$E$54</definedName>
    <definedName name="TIPPOL">'[46]RA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'[82]boq ht'!#REF!</definedName>
    <definedName name="TOTAL">'[82]boq ht'!#REF!</definedName>
    <definedName name="TOTAL_NO_OF_MH" localSheetId="0">#REF!</definedName>
    <definedName name="TOTAL_NO_OF_MH">#REF!</definedName>
    <definedName name="TOTCDWSSM">[76]R2!$H$33</definedName>
    <definedName name="TOTCDWSSP">[76]R2!$I$33</definedName>
    <definedName name="TOWER">'[4]Cost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'[46]RA Civil'!$F$55</definedName>
    <definedName name="Transport" localSheetId="0">#REF!</definedName>
    <definedName name="Transport">#REF!</definedName>
    <definedName name="TRBPOL">'[46]RA Civil'!$F$57</definedName>
    <definedName name="TRI">'[81]GM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'[81]GM 000'!$I$3</definedName>
    <definedName name="Type1" localSheetId="0">#REF!</definedName>
    <definedName name="Type1">#REF!</definedName>
    <definedName name="Type2" localSheetId="0">#REF!</definedName>
    <definedName name="Type2">#REF!</definedName>
    <definedName name="U" localSheetId="0">[103]TOEC!#REF!</definedName>
    <definedName name="U">[103]TOEC!#REF!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[59]ANAL!$E$8</definedName>
    <definedName name="USLM">[59]ANAL!$E$7</definedName>
    <definedName name="Ut" localSheetId="0">#REF!</definedName>
    <definedName name="Ut">#REF!</definedName>
    <definedName name="V">#N/A</definedName>
    <definedName name="v1o" localSheetId="0">'[109]Pier Design(with offset)'!#REF!</definedName>
    <definedName name="v1o">'[109]Pier Design(with offset)'!#REF!</definedName>
    <definedName name="v1oo" localSheetId="0">'[106]Pier Design(with offset)'!#REF!</definedName>
    <definedName name="v1oo">'[106]Pier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[62]CondPol!$F$69</definedName>
    <definedName name="VANDEMATARAM" localSheetId="0">#REF!</definedName>
    <definedName name="VANDEMATARAM">#REF!</definedName>
    <definedName name="vani" localSheetId="0">[62]MixBed!#REF!</definedName>
    <definedName name="vani">[62]MixBed!#REF!</definedName>
    <definedName name="vani1" localSheetId="0">[62]MixBed!#REF!</definedName>
    <definedName name="vani1">[62]MixBed!#REF!</definedName>
    <definedName name="VB" localSheetId="0">#REF!</definedName>
    <definedName name="VB">#REF!</definedName>
    <definedName name="vbzxcbd" localSheetId="0">#REF!</definedName>
    <definedName name="vbzxcbd">#REF!</definedName>
    <definedName name="vcat">[62]CondPol!$F$68</definedName>
    <definedName name="vcati" localSheetId="0">[62]MixBed!#REF!</definedName>
    <definedName name="vcati">[62]MixBed!#REF!</definedName>
    <definedName name="vcati1" localSheetId="0">[62]MixBed!#REF!</definedName>
    <definedName name="vcati1">[62]MixBed!#REF!</definedName>
    <definedName name="VD" localSheetId="0">#REF!</definedName>
    <definedName name="VD">#REF!</definedName>
    <definedName name="velocity1">[34]FLUID_INFO!$A$4:$H$14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[62]CondPol!$F$70</definedName>
    <definedName name="Viscosity" localSheetId="0">#REF!</definedName>
    <definedName name="Viscosity">#REF!</definedName>
    <definedName name="VIVEKANANDA" localSheetId="0">#REF!</definedName>
    <definedName name="VIVEKANANDA">#REF!</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[62]CondPol!$F$71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'[106]Pier Design(with offset)'!#REF!</definedName>
    <definedName name="wc">'[106]Pier Design(with offset)'!#REF!</definedName>
    <definedName name="wct" localSheetId="0">'[109]Pier Design(with offset)'!#REF!</definedName>
    <definedName name="wct">'[109]Pier Design(with offset)'!#REF!</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[64]basdat!$D$8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[72]Sheet1!$A$50:$C$161</definedName>
    <definedName name="work" localSheetId="0">#REF!</definedName>
    <definedName name="work">#REF!</definedName>
    <definedName name="WP" localSheetId="0">#REF!</definedName>
    <definedName name="WP">#REF!</definedName>
    <definedName name="WPcomp">'[147]21-Rate Analysis-1'!$E$29</definedName>
    <definedName name="wr" localSheetId="0">'[106]Pier Design(with offset)'!#REF!</definedName>
    <definedName name="wr">'[106]Pier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'[109]Pier Design(with offset)'!#REF!</definedName>
    <definedName name="wtr">'[109]Pier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IF('[65]Engg-Exec-2'!#REF!&gt;=[65]User!$AS$8,4,IF('[65]Engg-Exec-2'!#REF!&gt;=[65]User!$AR$8,3,IF('[65]Engg-Exec-2'!#REF!&gt;=[65]User!$AQ$8,2,1)))</definedName>
    <definedName name="Year_no">IF('[65]Engg-Exec-2'!#REF!&gt;=[65]User!$AS$8,4,IF('[65]Engg-Exec-2'!#REF!&gt;=[65]User!$AR$8,3,IF('[65]Engg-Exec-2'!#REF!&gt;=[65]User!$AQ$8,2,1)))</definedName>
    <definedName name="YG" localSheetId="0">#REF!</definedName>
    <definedName name="YG">#REF!</definedName>
    <definedName name="yi" localSheetId="0" hidden="1">{"'Sheet1'!$L$16"}</definedName>
    <definedName name="yi" hidden="1">{"'Sheet1'!$L$16"}</definedName>
    <definedName name="yRNG">[34]Tables!$U$8:$W$13</definedName>
    <definedName name="yRNG1">[34]Tables!$T$8:$W$13</definedName>
    <definedName name="yy" localSheetId="0">#REF!</definedName>
    <definedName name="yy">#REF!</definedName>
    <definedName name="z" localSheetId="0">'[148]Analy_7-10'!#REF!</definedName>
    <definedName name="z">'[148]Analy_7-10'!#REF!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[79]!モドス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[149]코드관리!$V$4:$V$103</definedName>
    <definedName name="기타" localSheetId="0">[150]당초!#REF!</definedName>
    <definedName name="기타">[150]당초!#REF!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[151]LAB!#REF!</definedName>
    <definedName name="ㅂㅂ">[151]LAB!#REF!</definedName>
    <definedName name="ㅂㅈㅂㅈ" localSheetId="0">[151]LAB!#REF!</definedName>
    <definedName name="ㅂㅈㅂㅈ">[151]LAB!#REF!</definedName>
    <definedName name="배관" localSheetId="0">#REF!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0" hidden="1">{"'Sheet1'!$A$1:$E$59"}</definedName>
    <definedName name="전기" hidden="1">{"'Sheet1'!$A$1:$E$59"}</definedName>
    <definedName name="전기계장" localSheetId="0">#REF!</definedName>
    <definedName name="전기계장">#REF!</definedName>
    <definedName name="조직도" localSheetId="0">[151]LAB!#REF!</definedName>
    <definedName name="조직도">[151]LAB!#REF!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[152]당초!#REF!</definedName>
    <definedName name="집계SHEET">[152]당초!#REF!</definedName>
    <definedName name="철구사업본부" localSheetId="0">#REF!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 localSheetId="0">#REF!</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7" l="1"/>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6" i="7"/>
  <c r="B104" i="10" l="1"/>
  <c r="B105" i="10" s="1"/>
  <c r="B106" i="10" s="1"/>
  <c r="B79" i="16" l="1"/>
  <c r="B15" i="16"/>
  <c r="B16" i="16" s="1"/>
  <c r="B17" i="16" s="1"/>
  <c r="P79" i="16"/>
  <c r="L79" i="16"/>
  <c r="O79" i="16" s="1"/>
  <c r="P78" i="16"/>
  <c r="L78" i="16"/>
  <c r="O78" i="16" s="1"/>
  <c r="M76" i="16"/>
  <c r="P76" i="16" s="1"/>
  <c r="L76" i="16"/>
  <c r="O76" i="16" s="1"/>
  <c r="M75" i="16"/>
  <c r="P75" i="16" s="1"/>
  <c r="L75" i="16"/>
  <c r="O75" i="16" s="1"/>
  <c r="Q75" i="16" s="1"/>
  <c r="M74" i="16"/>
  <c r="P74" i="16" s="1"/>
  <c r="L74" i="16"/>
  <c r="O74" i="16" s="1"/>
  <c r="M73" i="16"/>
  <c r="P73" i="16" s="1"/>
  <c r="L73" i="16"/>
  <c r="M72" i="16"/>
  <c r="P72" i="16" s="1"/>
  <c r="L72" i="16"/>
  <c r="O72" i="16" s="1"/>
  <c r="M71" i="16"/>
  <c r="P71" i="16" s="1"/>
  <c r="L71" i="16"/>
  <c r="O71" i="16" s="1"/>
  <c r="P70" i="16"/>
  <c r="L70" i="16"/>
  <c r="O70" i="16" s="1"/>
  <c r="Q70" i="16" s="1"/>
  <c r="M69" i="16"/>
  <c r="P69" i="16" s="1"/>
  <c r="L69" i="16"/>
  <c r="O69" i="16" s="1"/>
  <c r="M68" i="16"/>
  <c r="P68" i="16" s="1"/>
  <c r="L68" i="16"/>
  <c r="O68" i="16" s="1"/>
  <c r="P67" i="16"/>
  <c r="L67" i="16"/>
  <c r="N67" i="16" s="1"/>
  <c r="M66" i="16"/>
  <c r="P66" i="16" s="1"/>
  <c r="L66" i="16"/>
  <c r="N66" i="16" s="1"/>
  <c r="M65" i="16"/>
  <c r="P65" i="16" s="1"/>
  <c r="L65" i="16"/>
  <c r="M64" i="16"/>
  <c r="P64" i="16" s="1"/>
  <c r="L64" i="16"/>
  <c r="P63" i="16"/>
  <c r="L63" i="16"/>
  <c r="N63" i="16" s="1"/>
  <c r="M62" i="16"/>
  <c r="L62" i="16"/>
  <c r="O62" i="16" s="1"/>
  <c r="M61" i="16"/>
  <c r="P61" i="16" s="1"/>
  <c r="L61" i="16"/>
  <c r="M60" i="16"/>
  <c r="P60" i="16" s="1"/>
  <c r="L60" i="16"/>
  <c r="N60" i="16" s="1"/>
  <c r="M59" i="16"/>
  <c r="P59" i="16" s="1"/>
  <c r="L59" i="16"/>
  <c r="N59" i="16" s="1"/>
  <c r="M58" i="16"/>
  <c r="L58" i="16"/>
  <c r="O58" i="16" s="1"/>
  <c r="M57" i="16"/>
  <c r="L57" i="16"/>
  <c r="O57" i="16" s="1"/>
  <c r="M56" i="16"/>
  <c r="P56" i="16" s="1"/>
  <c r="L56" i="16"/>
  <c r="O56" i="16" s="1"/>
  <c r="Q56" i="16" s="1"/>
  <c r="P55" i="16"/>
  <c r="L55" i="16"/>
  <c r="O55" i="16" s="1"/>
  <c r="Q55" i="16" s="1"/>
  <c r="M54" i="16"/>
  <c r="P54" i="16" s="1"/>
  <c r="L54" i="16"/>
  <c r="O54" i="16" s="1"/>
  <c r="Q54" i="16" s="1"/>
  <c r="M53" i="16"/>
  <c r="P53" i="16" s="1"/>
  <c r="L53" i="16"/>
  <c r="O53" i="16" s="1"/>
  <c r="M52" i="16"/>
  <c r="P52" i="16" s="1"/>
  <c r="L52" i="16"/>
  <c r="N52" i="16" s="1"/>
  <c r="M51" i="16"/>
  <c r="P51" i="16" s="1"/>
  <c r="L51" i="16"/>
  <c r="O51" i="16" s="1"/>
  <c r="M50" i="16"/>
  <c r="P50" i="16" s="1"/>
  <c r="L50" i="16"/>
  <c r="M49" i="16"/>
  <c r="P49" i="16" s="1"/>
  <c r="L49" i="16"/>
  <c r="M48" i="16"/>
  <c r="P48" i="16" s="1"/>
  <c r="L48" i="16"/>
  <c r="O48" i="16" s="1"/>
  <c r="M47" i="16"/>
  <c r="P47" i="16" s="1"/>
  <c r="L47" i="16"/>
  <c r="O47" i="16" s="1"/>
  <c r="P46" i="16"/>
  <c r="L46" i="16"/>
  <c r="N46" i="16" s="1"/>
  <c r="M45" i="16"/>
  <c r="L45" i="16"/>
  <c r="O45" i="16" s="1"/>
  <c r="G80" i="16"/>
  <c r="P44" i="16"/>
  <c r="L44" i="16"/>
  <c r="O44" i="16" s="1"/>
  <c r="Q44" i="16" s="1"/>
  <c r="M42" i="16"/>
  <c r="L42" i="16"/>
  <c r="O42" i="16" s="1"/>
  <c r="M41" i="16"/>
  <c r="P41" i="16" s="1"/>
  <c r="L41" i="16"/>
  <c r="M40" i="16"/>
  <c r="P40" i="16" s="1"/>
  <c r="L40" i="16"/>
  <c r="O40" i="16" s="1"/>
  <c r="M39" i="16"/>
  <c r="P39" i="16" s="1"/>
  <c r="L39" i="16"/>
  <c r="O39" i="16" s="1"/>
  <c r="M38" i="16"/>
  <c r="L38" i="16"/>
  <c r="O38" i="16" s="1"/>
  <c r="M37" i="16"/>
  <c r="P37" i="16" s="1"/>
  <c r="L37" i="16"/>
  <c r="O37" i="16" s="1"/>
  <c r="P35" i="16"/>
  <c r="L35" i="16"/>
  <c r="N35" i="16" s="1"/>
  <c r="M33" i="16"/>
  <c r="P33" i="16" s="1"/>
  <c r="L33" i="16"/>
  <c r="O33" i="16" s="1"/>
  <c r="M32" i="16"/>
  <c r="P32" i="16" s="1"/>
  <c r="L32" i="16"/>
  <c r="N32" i="16" s="1"/>
  <c r="M31" i="16"/>
  <c r="P31" i="16" s="1"/>
  <c r="L31" i="16"/>
  <c r="O31" i="16" s="1"/>
  <c r="M30" i="16"/>
  <c r="P30" i="16" s="1"/>
  <c r="L30" i="16"/>
  <c r="O30" i="16" s="1"/>
  <c r="M29" i="16"/>
  <c r="P29" i="16" s="1"/>
  <c r="L29" i="16"/>
  <c r="O29" i="16" s="1"/>
  <c r="M28" i="16"/>
  <c r="P28" i="16" s="1"/>
  <c r="L28" i="16"/>
  <c r="N28" i="16" s="1"/>
  <c r="M27" i="16"/>
  <c r="P27" i="16" s="1"/>
  <c r="L27" i="16"/>
  <c r="P26" i="16"/>
  <c r="L26" i="16"/>
  <c r="O26" i="16" s="1"/>
  <c r="M25" i="16"/>
  <c r="P25" i="16" s="1"/>
  <c r="L25" i="16"/>
  <c r="O25" i="16" s="1"/>
  <c r="Q25" i="16" s="1"/>
  <c r="M24" i="16"/>
  <c r="P24" i="16" s="1"/>
  <c r="L24" i="16"/>
  <c r="O24" i="16" s="1"/>
  <c r="M23" i="16"/>
  <c r="P23" i="16" s="1"/>
  <c r="L23" i="16"/>
  <c r="O23" i="16" s="1"/>
  <c r="M22" i="16"/>
  <c r="P22" i="16" s="1"/>
  <c r="L22" i="16"/>
  <c r="O22" i="16" s="1"/>
  <c r="P21" i="16"/>
  <c r="L21" i="16"/>
  <c r="O21" i="16" s="1"/>
  <c r="Q21" i="16" s="1"/>
  <c r="M20" i="16"/>
  <c r="P20" i="16" s="1"/>
  <c r="L20" i="16"/>
  <c r="O20" i="16" s="1"/>
  <c r="M19" i="16"/>
  <c r="P19" i="16" s="1"/>
  <c r="L19" i="16"/>
  <c r="O19" i="16" s="1"/>
  <c r="P17" i="16"/>
  <c r="L17" i="16"/>
  <c r="O17" i="16" s="1"/>
  <c r="Q17" i="16" s="1"/>
  <c r="M16" i="16"/>
  <c r="P16" i="16" s="1"/>
  <c r="L16" i="16"/>
  <c r="O16" i="16" s="1"/>
  <c r="Q16" i="16" s="1"/>
  <c r="P15" i="16"/>
  <c r="L15" i="16"/>
  <c r="N15" i="16" s="1"/>
  <c r="P14" i="16"/>
  <c r="L14" i="16"/>
  <c r="O14" i="16" s="1"/>
  <c r="P13" i="16"/>
  <c r="L13" i="16"/>
  <c r="O13" i="16" s="1"/>
  <c r="B14" i="16"/>
  <c r="N49" i="16" l="1"/>
  <c r="Q53" i="16"/>
  <c r="N61" i="16"/>
  <c r="N65" i="16"/>
  <c r="Q78" i="16"/>
  <c r="Q14" i="16"/>
  <c r="B18" i="16"/>
  <c r="N41" i="16"/>
  <c r="N64" i="16"/>
  <c r="O35" i="16"/>
  <c r="Q35" i="16" s="1"/>
  <c r="Q39" i="16"/>
  <c r="N45" i="16"/>
  <c r="O65" i="16"/>
  <c r="Q65" i="16" s="1"/>
  <c r="Q76" i="16"/>
  <c r="Q19" i="16"/>
  <c r="O59" i="16"/>
  <c r="Q59" i="16" s="1"/>
  <c r="O15" i="16"/>
  <c r="Q15" i="16" s="1"/>
  <c r="N13" i="16"/>
  <c r="Q40" i="16"/>
  <c r="N40" i="16"/>
  <c r="O67" i="16"/>
  <c r="Q67" i="16" s="1"/>
  <c r="N42" i="16"/>
  <c r="N19" i="16"/>
  <c r="Q79" i="16"/>
  <c r="Q48" i="16"/>
  <c r="N57" i="16"/>
  <c r="O63" i="16"/>
  <c r="Q63" i="16" s="1"/>
  <c r="N68" i="16"/>
  <c r="N70" i="16"/>
  <c r="N14" i="16"/>
  <c r="Q37" i="16"/>
  <c r="Q51" i="16"/>
  <c r="O61" i="16"/>
  <c r="Q61" i="16" s="1"/>
  <c r="Q68" i="16"/>
  <c r="N72" i="16"/>
  <c r="N30" i="16"/>
  <c r="N39" i="16"/>
  <c r="N44" i="16"/>
  <c r="O46" i="16"/>
  <c r="Q46" i="16" s="1"/>
  <c r="O66" i="16"/>
  <c r="Q66" i="16" s="1"/>
  <c r="N78" i="16"/>
  <c r="Q72" i="16"/>
  <c r="Q13" i="16"/>
  <c r="Q22" i="16"/>
  <c r="O28" i="16"/>
  <c r="Q33" i="16"/>
  <c r="N37" i="16"/>
  <c r="O41" i="16"/>
  <c r="Q41" i="16" s="1"/>
  <c r="N53" i="16"/>
  <c r="N58" i="16"/>
  <c r="Q69" i="16"/>
  <c r="N73" i="16"/>
  <c r="Q26" i="16"/>
  <c r="Q29" i="16"/>
  <c r="Q31" i="16"/>
  <c r="Q49" i="16"/>
  <c r="O60" i="16"/>
  <c r="Q60" i="16" s="1"/>
  <c r="Q47" i="16"/>
  <c r="O49" i="16"/>
  <c r="N62" i="16"/>
  <c r="N69" i="16"/>
  <c r="N71" i="16"/>
  <c r="O73" i="16"/>
  <c r="Q73" i="16" s="1"/>
  <c r="N76" i="16"/>
  <c r="N79" i="16"/>
  <c r="Q20" i="16"/>
  <c r="N27" i="16"/>
  <c r="N29" i="16"/>
  <c r="N31" i="16"/>
  <c r="N38" i="16"/>
  <c r="N50" i="16"/>
  <c r="O52" i="16"/>
  <c r="Q52" i="16" s="1"/>
  <c r="N54" i="16"/>
  <c r="N74" i="16"/>
  <c r="Q24" i="16"/>
  <c r="Q74" i="16"/>
  <c r="Q28" i="16"/>
  <c r="Q30" i="16"/>
  <c r="Q23" i="16"/>
  <c r="Q62" i="16"/>
  <c r="Q71" i="16"/>
  <c r="P38" i="16"/>
  <c r="Q38" i="16" s="1"/>
  <c r="P42" i="16"/>
  <c r="Q42" i="16" s="1"/>
  <c r="P45" i="16"/>
  <c r="Q45" i="16" s="1"/>
  <c r="P57" i="16"/>
  <c r="Q57" i="16" s="1"/>
  <c r="P58" i="16"/>
  <c r="Q58" i="16" s="1"/>
  <c r="P62" i="16"/>
  <c r="N24" i="16"/>
  <c r="N26" i="16"/>
  <c r="O27" i="16"/>
  <c r="Q27" i="16" s="1"/>
  <c r="O32" i="16"/>
  <c r="Q32" i="16" s="1"/>
  <c r="O50" i="16"/>
  <c r="Q50" i="16" s="1"/>
  <c r="N55" i="16"/>
  <c r="N56" i="16"/>
  <c r="O64" i="16"/>
  <c r="Q64" i="16" s="1"/>
  <c r="N75" i="16"/>
  <c r="N25" i="16"/>
  <c r="N33" i="16"/>
  <c r="N47" i="16"/>
  <c r="N48" i="16"/>
  <c r="N51" i="16"/>
  <c r="N16" i="16"/>
  <c r="N17" i="16"/>
  <c r="N23" i="16"/>
  <c r="N20" i="16"/>
  <c r="N21" i="16"/>
  <c r="N22" i="16"/>
  <c r="C6" i="14"/>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5" i="14"/>
  <c r="B34" i="16" l="1"/>
  <c r="B36" i="16" s="1"/>
  <c r="B39" i="16" s="1"/>
  <c r="B40" i="16" s="1"/>
  <c r="B41" i="16" s="1"/>
  <c r="B42" i="16" s="1"/>
  <c r="B19" i="16"/>
  <c r="B20" i="16" s="1"/>
  <c r="B21" i="16" s="1"/>
  <c r="B22" i="16" s="1"/>
  <c r="B23" i="16" s="1"/>
  <c r="B24" i="16" s="1"/>
  <c r="B25" i="16" s="1"/>
  <c r="B26" i="16" s="1"/>
  <c r="B27" i="16" s="1"/>
  <c r="B28" i="16" s="1"/>
  <c r="B29" i="16" s="1"/>
  <c r="B30" i="16" s="1"/>
  <c r="B31" i="16" s="1"/>
  <c r="B32" i="16" s="1"/>
  <c r="B33" i="16" s="1"/>
  <c r="Q80" i="16"/>
  <c r="N80" i="16"/>
  <c r="B7" i="1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43" i="16" l="1"/>
  <c r="C63" i="7"/>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58" i="7"/>
  <c r="C59" i="7"/>
  <c r="C60" i="7" s="1"/>
  <c r="C57" i="7"/>
  <c r="B5" i="10"/>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44" i="16" l="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c r="B68" i="10"/>
  <c r="B69" i="10" l="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G47" i="9"/>
  <c r="C61" i="7" l="1"/>
  <c r="C62" i="7" s="1"/>
  <c r="C128" i="7"/>
  <c r="C129" i="7" s="1"/>
  <c r="C130" i="7" s="1"/>
  <c r="C131" i="7" s="1"/>
  <c r="C132" i="7" s="1"/>
  <c r="C133" i="7" s="1"/>
  <c r="C134" i="7" s="1"/>
  <c r="C135" i="7" s="1"/>
  <c r="C136" i="7" s="1"/>
  <c r="C137" i="7" s="1"/>
  <c r="C138" i="7" s="1"/>
  <c r="C139" i="7" s="1"/>
  <c r="C140" i="7" s="1"/>
  <c r="C141" i="7" s="1"/>
  <c r="C142" i="7" s="1"/>
  <c r="G46" i="9" l="1"/>
  <c r="G45" i="9"/>
  <c r="G44" i="9"/>
  <c r="G41" i="9"/>
  <c r="G40" i="9"/>
  <c r="G39" i="9"/>
  <c r="G38" i="9"/>
  <c r="G37" i="9"/>
  <c r="G36" i="9"/>
  <c r="G35" i="9"/>
  <c r="G34" i="9"/>
  <c r="G33" i="9"/>
  <c r="G29" i="9"/>
  <c r="G28" i="9"/>
  <c r="G27" i="9"/>
  <c r="G26" i="9"/>
  <c r="G25" i="9"/>
  <c r="G24" i="9"/>
  <c r="G23" i="9"/>
  <c r="G22" i="9"/>
  <c r="G21" i="9"/>
  <c r="G20" i="9"/>
  <c r="G19" i="9"/>
  <c r="G16" i="9"/>
  <c r="G15" i="9"/>
  <c r="G14" i="9"/>
  <c r="G13" i="9"/>
  <c r="G12" i="9"/>
  <c r="G10" i="9"/>
  <c r="G9" i="9"/>
  <c r="G7" i="9"/>
  <c r="G6" i="9"/>
  <c r="C6" i="9"/>
  <c r="G5" i="9"/>
  <c r="B7" i="8"/>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6" i="8"/>
  <c r="H28" i="5"/>
  <c r="B6" i="5"/>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J58" i="2"/>
  <c r="J57" i="2"/>
  <c r="J56" i="2"/>
  <c r="J55" i="2"/>
  <c r="J54" i="2"/>
  <c r="J52" i="2"/>
  <c r="J53" i="2" s="1"/>
  <c r="J51" i="2"/>
  <c r="J50" i="2"/>
  <c r="J49" i="2"/>
  <c r="J48" i="2"/>
  <c r="J47" i="2"/>
  <c r="J46" i="2"/>
  <c r="J45" i="2"/>
  <c r="J44" i="2"/>
  <c r="J43" i="2"/>
  <c r="J42" i="2"/>
  <c r="J41" i="2"/>
  <c r="J40" i="2"/>
  <c r="J39" i="2"/>
  <c r="J37" i="2"/>
  <c r="J38" i="2" s="1"/>
  <c r="J36" i="2"/>
  <c r="J34" i="2"/>
  <c r="J35" i="2" s="1"/>
  <c r="J33" i="2"/>
  <c r="J31" i="2"/>
  <c r="J32" i="2" s="1"/>
  <c r="J27" i="2"/>
  <c r="J28" i="2" s="1"/>
  <c r="J29" i="2" s="1"/>
  <c r="J30" i="2" s="1"/>
  <c r="J26" i="2"/>
  <c r="J24" i="2"/>
  <c r="J25" i="2" s="1"/>
  <c r="J23" i="2"/>
  <c r="J22" i="2"/>
  <c r="J21" i="2"/>
  <c r="J20" i="2"/>
  <c r="J18" i="2"/>
  <c r="J19" i="2" s="1"/>
  <c r="J16" i="2"/>
  <c r="J17" i="2" s="1"/>
  <c r="J15" i="2"/>
  <c r="J11" i="2"/>
  <c r="J12" i="2" s="1"/>
  <c r="J13" i="2" s="1"/>
  <c r="J14" i="2" s="1"/>
  <c r="J9" i="2"/>
  <c r="J10" i="2" s="1"/>
  <c r="J8" i="2"/>
  <c r="J7" i="2"/>
  <c r="J6"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J5" i="2"/>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47" i="6"/>
  <c r="B48" i="6" s="1"/>
  <c r="B49" i="6" s="1"/>
  <c r="B50" i="6" s="1"/>
  <c r="B51" i="6" s="1"/>
  <c r="B52" i="6" s="1"/>
  <c r="B53" i="6" s="1"/>
  <c r="B54" i="6" s="1"/>
  <c r="B55" i="6" s="1"/>
  <c r="B56" i="6" s="1"/>
  <c r="B57" i="6" s="1"/>
  <c r="B58" i="6" s="1"/>
  <c r="B59" i="6" s="1"/>
  <c r="B60" i="6" s="1"/>
  <c r="B61" i="6" s="1"/>
  <c r="B62" i="6" s="1"/>
  <c r="B63" i="6" s="1"/>
  <c r="B64" i="6" s="1"/>
  <c r="B5" i="6"/>
  <c r="B6" i="6" s="1"/>
  <c r="B7" i="6" s="1"/>
  <c r="B8" i="6" s="1"/>
  <c r="B9" i="6" s="1"/>
  <c r="B10" i="6" s="1"/>
  <c r="B11" i="6" s="1"/>
  <c r="B12" i="6" s="1"/>
  <c r="B13" i="6" s="1"/>
  <c r="B14" i="6" s="1"/>
  <c r="B15" i="6" s="1"/>
  <c r="B16" i="6" s="1"/>
  <c r="B17" i="6" s="1"/>
  <c r="B18" i="6" s="1"/>
  <c r="B19" i="6" s="1"/>
  <c r="B20" i="6" s="1"/>
  <c r="B21" i="6" s="1"/>
  <c r="B22" i="6" s="1"/>
  <c r="B23" i="6" s="1"/>
  <c r="B24" i="6" s="1"/>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K32" i="4"/>
  <c r="N24" i="4"/>
  <c r="N22" i="4"/>
  <c r="N23" i="4" s="1"/>
  <c r="N21" i="4"/>
  <c r="N19" i="4"/>
  <c r="N20" i="4" s="1"/>
  <c r="N18" i="4"/>
  <c r="N16" i="4"/>
  <c r="N17" i="4" s="1"/>
  <c r="N14" i="4"/>
  <c r="N15" i="4" s="1"/>
  <c r="N13" i="4"/>
  <c r="N9" i="4"/>
  <c r="N10" i="4" s="1"/>
  <c r="N11" i="4" s="1"/>
  <c r="N12" i="4" s="1"/>
  <c r="N7" i="4"/>
  <c r="N8" i="4" s="1"/>
  <c r="B7" i="4"/>
  <c r="B8" i="4" s="1"/>
  <c r="B9" i="4" s="1"/>
  <c r="B10" i="4" s="1"/>
  <c r="B11" i="4" s="1"/>
  <c r="B12" i="4" s="1"/>
  <c r="B13" i="4" s="1"/>
  <c r="B14" i="4" s="1"/>
  <c r="B15" i="4" s="1"/>
  <c r="B16" i="4" s="1"/>
  <c r="B17" i="4" s="1"/>
  <c r="B18" i="4" s="1"/>
  <c r="B19" i="4" s="1"/>
  <c r="B20" i="4" s="1"/>
  <c r="B21" i="4" s="1"/>
  <c r="B22" i="4" s="1"/>
  <c r="B23" i="4" s="1"/>
  <c r="B24" i="4" s="1"/>
  <c r="N6" i="4"/>
  <c r="C7" i="9" l="1"/>
  <c r="C8" i="9" s="1"/>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B25" i="6"/>
  <c r="B26" i="6" s="1"/>
  <c r="B27" i="6" s="1"/>
  <c r="B28" i="6" s="1"/>
  <c r="B29" i="6" s="1"/>
  <c r="B30" i="6" s="1"/>
  <c r="B31" i="6"/>
</calcChain>
</file>

<file path=xl/sharedStrings.xml><?xml version="1.0" encoding="utf-8"?>
<sst xmlns="http://schemas.openxmlformats.org/spreadsheetml/2006/main" count="2060" uniqueCount="517">
  <si>
    <t>ATTARSAND AND PARASPUR(RESTORATION)</t>
  </si>
  <si>
    <t>Sl.No</t>
  </si>
  <si>
    <t>Start Node</t>
  </si>
  <si>
    <t>End Node</t>
  </si>
  <si>
    <t>Type of Road</t>
  </si>
  <si>
    <t>WIDTH OF DISMATLING</t>
  </si>
  <si>
    <t>Dia of pipe</t>
  </si>
  <si>
    <t>Pipe Length (M)</t>
  </si>
  <si>
    <t>CUMMULATIVE</t>
  </si>
  <si>
    <t>RESTORATION</t>
  </si>
  <si>
    <t>75mm</t>
  </si>
  <si>
    <t>90mm</t>
  </si>
  <si>
    <t xml:space="preserve">110mm </t>
  </si>
  <si>
    <t>160mm</t>
  </si>
  <si>
    <t>200mm</t>
  </si>
  <si>
    <t>j735</t>
  </si>
  <si>
    <t>j708</t>
  </si>
  <si>
    <t>brick road</t>
  </si>
  <si>
    <t>j97</t>
  </si>
  <si>
    <t>j274</t>
  </si>
  <si>
    <t>j378</t>
  </si>
  <si>
    <t>j694</t>
  </si>
  <si>
    <t>j700</t>
  </si>
  <si>
    <t>j301</t>
  </si>
  <si>
    <t>j604</t>
  </si>
  <si>
    <t>j505</t>
  </si>
  <si>
    <t>J58</t>
  </si>
  <si>
    <t>J92</t>
  </si>
  <si>
    <t>INTERLOCKING</t>
  </si>
  <si>
    <t>j170</t>
  </si>
  <si>
    <t>j252</t>
  </si>
  <si>
    <t>j725</t>
  </si>
  <si>
    <t>j340</t>
  </si>
  <si>
    <t>j474</t>
  </si>
  <si>
    <t>j499</t>
  </si>
  <si>
    <t>j158</t>
  </si>
  <si>
    <t>j488</t>
  </si>
  <si>
    <t>J99</t>
  </si>
  <si>
    <t>J75</t>
  </si>
  <si>
    <t>j373</t>
  </si>
  <si>
    <t>j723</t>
  </si>
  <si>
    <t>MEDHAJ CONSULTANCY (THIRD PARTY INS.)</t>
  </si>
  <si>
    <t>UTTAR PRADESH JAL NIGAM(RURAL)-CLIENT.</t>
  </si>
  <si>
    <t xml:space="preserve">DESIGNATION </t>
  </si>
  <si>
    <t>NAME</t>
  </si>
  <si>
    <t>SIGN.with date</t>
  </si>
  <si>
    <t>PUREBHIKA AND RAIGARH(RESTORATION)</t>
  </si>
  <si>
    <t>Pipe Length (M) AS PER SITE</t>
  </si>
  <si>
    <t>J60</t>
  </si>
  <si>
    <t>J66</t>
  </si>
  <si>
    <t>BRICK ROAD</t>
  </si>
  <si>
    <t>J242</t>
  </si>
  <si>
    <t>J180</t>
  </si>
  <si>
    <t>J167</t>
  </si>
  <si>
    <t>J171</t>
  </si>
  <si>
    <t>J235</t>
  </si>
  <si>
    <t>J218</t>
  </si>
  <si>
    <t>J208</t>
  </si>
  <si>
    <t>J306</t>
  </si>
  <si>
    <t>J305</t>
  </si>
  <si>
    <t>J340</t>
  </si>
  <si>
    <t>J335</t>
  </si>
  <si>
    <t>J311</t>
  </si>
  <si>
    <t>J347</t>
  </si>
  <si>
    <t>J370</t>
  </si>
  <si>
    <t>J365</t>
  </si>
  <si>
    <t>J286</t>
  </si>
  <si>
    <t>J277</t>
  </si>
  <si>
    <t>J273</t>
  </si>
  <si>
    <t>J293</t>
  </si>
  <si>
    <t>J196</t>
  </si>
  <si>
    <t>J303</t>
  </si>
  <si>
    <t>J285</t>
  </si>
  <si>
    <t>J299</t>
  </si>
  <si>
    <t>J150</t>
  </si>
  <si>
    <t>B.T ROAD</t>
  </si>
  <si>
    <t>J246</t>
  </si>
  <si>
    <t>J227</t>
  </si>
  <si>
    <t>j161</t>
  </si>
  <si>
    <t>j166</t>
  </si>
  <si>
    <t>j174</t>
  </si>
  <si>
    <t>j221</t>
  </si>
  <si>
    <t>j247</t>
  </si>
  <si>
    <t>j257</t>
  </si>
  <si>
    <t>b.t road</t>
  </si>
  <si>
    <t>j253</t>
  </si>
  <si>
    <t>j248</t>
  </si>
  <si>
    <t>j270</t>
  </si>
  <si>
    <t>J270</t>
  </si>
  <si>
    <t>J278</t>
  </si>
  <si>
    <t>J248</t>
  </si>
  <si>
    <t>J226</t>
  </si>
  <si>
    <t>J33</t>
  </si>
  <si>
    <t>J11</t>
  </si>
  <si>
    <t>J354</t>
  </si>
  <si>
    <t>J371</t>
  </si>
  <si>
    <t>J297</t>
  </si>
  <si>
    <t>J292</t>
  </si>
  <si>
    <t>J339</t>
  </si>
  <si>
    <t>J343</t>
  </si>
  <si>
    <t>J333</t>
  </si>
  <si>
    <t>J358</t>
  </si>
  <si>
    <t>j227</t>
  </si>
  <si>
    <t>j101</t>
  </si>
  <si>
    <t>j179</t>
  </si>
  <si>
    <t>J69</t>
  </si>
  <si>
    <t>J70</t>
  </si>
  <si>
    <t>POWER MECH PROJECT LIMITED -BRCPCL(JV).</t>
  </si>
  <si>
    <t>KANSAPATTI(RESTORATION)</t>
  </si>
  <si>
    <t>J4</t>
  </si>
  <si>
    <t>J132</t>
  </si>
  <si>
    <t>B.T. ROAD</t>
  </si>
  <si>
    <t>J5</t>
  </si>
  <si>
    <t>J6</t>
  </si>
  <si>
    <t>J8</t>
  </si>
  <si>
    <t>J16</t>
  </si>
  <si>
    <t>J13</t>
  </si>
  <si>
    <t>J14</t>
  </si>
  <si>
    <t>J12</t>
  </si>
  <si>
    <t>J74</t>
  </si>
  <si>
    <t>J76</t>
  </si>
  <si>
    <t>J76A</t>
  </si>
  <si>
    <t>J79</t>
  </si>
  <si>
    <t>J84</t>
  </si>
  <si>
    <t>J87</t>
  </si>
  <si>
    <t>J89</t>
  </si>
  <si>
    <t>J89A</t>
  </si>
  <si>
    <t>J89B</t>
  </si>
  <si>
    <t>J103</t>
  </si>
  <si>
    <t>J89C</t>
  </si>
  <si>
    <t>J89E</t>
  </si>
  <si>
    <t>J115</t>
  </si>
  <si>
    <t>J119</t>
  </si>
  <si>
    <t>J116</t>
  </si>
  <si>
    <t>J85</t>
  </si>
  <si>
    <t>J115A</t>
  </si>
  <si>
    <t>J57</t>
  </si>
  <si>
    <t>J62</t>
  </si>
  <si>
    <t>J51</t>
  </si>
  <si>
    <t>J48</t>
  </si>
  <si>
    <t>J50</t>
  </si>
  <si>
    <t>J45</t>
  </si>
  <si>
    <t>J19</t>
  </si>
  <si>
    <t>J70B</t>
  </si>
  <si>
    <t>J94</t>
  </si>
  <si>
    <t>DHAROULI(RESTORATION)</t>
  </si>
  <si>
    <t>J184</t>
  </si>
  <si>
    <t>BOE</t>
  </si>
  <si>
    <t>B.T</t>
  </si>
  <si>
    <t>J165</t>
  </si>
  <si>
    <t>J161</t>
  </si>
  <si>
    <t>J201</t>
  </si>
  <si>
    <t>Lauli Pokhtakham(RESTORATION)</t>
  </si>
  <si>
    <t>J296</t>
  </si>
  <si>
    <t>J296A</t>
  </si>
  <si>
    <t>J296B</t>
  </si>
  <si>
    <t>J116A</t>
  </si>
  <si>
    <t>J97</t>
  </si>
  <si>
    <t>J71</t>
  </si>
  <si>
    <t>J136A</t>
  </si>
  <si>
    <t>J39A</t>
  </si>
  <si>
    <t>J39B</t>
  </si>
  <si>
    <t>J127</t>
  </si>
  <si>
    <t>J126</t>
  </si>
  <si>
    <t>J118</t>
  </si>
  <si>
    <t>J147</t>
  </si>
  <si>
    <t>J143A</t>
  </si>
  <si>
    <t>J143B</t>
  </si>
  <si>
    <t>J253</t>
  </si>
  <si>
    <t>J166</t>
  </si>
  <si>
    <t>J265</t>
  </si>
  <si>
    <t>J157</t>
  </si>
  <si>
    <t>J289</t>
  </si>
  <si>
    <t>J295</t>
  </si>
  <si>
    <t>J152A</t>
  </si>
  <si>
    <t xml:space="preserve">J152 </t>
  </si>
  <si>
    <t>J152B</t>
  </si>
  <si>
    <t>J187</t>
  </si>
  <si>
    <t>J261</t>
  </si>
  <si>
    <t>J271</t>
  </si>
  <si>
    <t>J96</t>
  </si>
  <si>
    <t>J170</t>
  </si>
  <si>
    <t>J152</t>
  </si>
  <si>
    <t>J247</t>
  </si>
  <si>
    <t>J251</t>
  </si>
  <si>
    <t>J262</t>
  </si>
  <si>
    <t>J199</t>
  </si>
  <si>
    <t>J222A</t>
  </si>
  <si>
    <t>J222</t>
  </si>
  <si>
    <t xml:space="preserve">J222 </t>
  </si>
  <si>
    <t>J203</t>
  </si>
  <si>
    <t>J186</t>
  </si>
  <si>
    <t>J193</t>
  </si>
  <si>
    <t>J210</t>
  </si>
  <si>
    <t>J236</t>
  </si>
  <si>
    <t>J238</t>
  </si>
  <si>
    <t>J240</t>
  </si>
  <si>
    <t>J257</t>
  </si>
  <si>
    <t>J224</t>
  </si>
  <si>
    <t>J224A</t>
  </si>
  <si>
    <t>J174</t>
  </si>
  <si>
    <t>J195</t>
  </si>
  <si>
    <t>J46</t>
  </si>
  <si>
    <t>J18</t>
  </si>
  <si>
    <t>J31</t>
  </si>
  <si>
    <t>J15</t>
  </si>
  <si>
    <t>J21</t>
  </si>
  <si>
    <t>J70(1)</t>
  </si>
  <si>
    <t>J65(1)</t>
  </si>
  <si>
    <t>J49</t>
  </si>
  <si>
    <t>J55</t>
  </si>
  <si>
    <t>J24</t>
  </si>
  <si>
    <t>J56</t>
  </si>
  <si>
    <t>J88</t>
  </si>
  <si>
    <t>J225</t>
  </si>
  <si>
    <t>J169</t>
  </si>
  <si>
    <t>J206</t>
  </si>
  <si>
    <t>J168</t>
  </si>
  <si>
    <t>BARASARAI(JMR RESTORATION)</t>
  </si>
  <si>
    <t>Remark</t>
  </si>
  <si>
    <t>As per dpr</t>
  </si>
  <si>
    <t>J22</t>
  </si>
  <si>
    <t>J23</t>
  </si>
  <si>
    <t>J39</t>
  </si>
  <si>
    <t>J52</t>
  </si>
  <si>
    <t>J68</t>
  </si>
  <si>
    <t>J38</t>
  </si>
  <si>
    <t>J37</t>
  </si>
  <si>
    <t>J43</t>
  </si>
  <si>
    <t>J44</t>
  </si>
  <si>
    <t>J73</t>
  </si>
  <si>
    <t>J90</t>
  </si>
  <si>
    <t>J80</t>
  </si>
  <si>
    <t>J86</t>
  </si>
  <si>
    <t>J81</t>
  </si>
  <si>
    <t>J32</t>
  </si>
  <si>
    <t>J30</t>
  </si>
  <si>
    <t>J133</t>
  </si>
  <si>
    <t>J140</t>
  </si>
  <si>
    <t>J54</t>
  </si>
  <si>
    <t>J61</t>
  </si>
  <si>
    <t>J63</t>
  </si>
  <si>
    <t>J213</t>
  </si>
  <si>
    <t>J217</t>
  </si>
  <si>
    <t>J210A</t>
  </si>
  <si>
    <t>J212</t>
  </si>
  <si>
    <t>J216</t>
  </si>
  <si>
    <t>J215</t>
  </si>
  <si>
    <t>J223</t>
  </si>
  <si>
    <t>J233</t>
  </si>
  <si>
    <t>J233A</t>
  </si>
  <si>
    <t>J234</t>
  </si>
  <si>
    <t>J254</t>
  </si>
  <si>
    <t>J255</t>
  </si>
  <si>
    <t>J252</t>
  </si>
  <si>
    <t>J249</t>
  </si>
  <si>
    <t>J232</t>
  </si>
  <si>
    <t>J114</t>
  </si>
  <si>
    <t>J117</t>
  </si>
  <si>
    <t>J177</t>
  </si>
  <si>
    <t>J185</t>
  </si>
  <si>
    <t>J91</t>
  </si>
  <si>
    <t>J98</t>
  </si>
  <si>
    <t>J10</t>
  </si>
  <si>
    <t>J209</t>
  </si>
  <si>
    <t>J198</t>
  </si>
  <si>
    <t>J204</t>
  </si>
  <si>
    <t>J197</t>
  </si>
  <si>
    <t>J192</t>
  </si>
  <si>
    <t>J124</t>
  </si>
  <si>
    <t>J113</t>
  </si>
  <si>
    <t>PADAMPUR(JMR)</t>
  </si>
  <si>
    <t>REMARKS</t>
  </si>
  <si>
    <t>J105</t>
  </si>
  <si>
    <t>J83</t>
  </si>
  <si>
    <t>J129</t>
  </si>
  <si>
    <t>J135</t>
  </si>
  <si>
    <t>J140A</t>
  </si>
  <si>
    <t>J27</t>
  </si>
  <si>
    <t>cc road</t>
  </si>
  <si>
    <t>J35</t>
  </si>
  <si>
    <t>J28</t>
  </si>
  <si>
    <t>j35</t>
  </si>
  <si>
    <t>j36</t>
  </si>
  <si>
    <t>interlocking</t>
  </si>
  <si>
    <t>J42</t>
  </si>
  <si>
    <t>J34</t>
  </si>
  <si>
    <t>J64</t>
  </si>
  <si>
    <t>j131</t>
  </si>
  <si>
    <t>j143</t>
  </si>
  <si>
    <t>j149</t>
  </si>
  <si>
    <t>j120</t>
  </si>
  <si>
    <t>j8</t>
  </si>
  <si>
    <t>j26</t>
  </si>
  <si>
    <t>j25</t>
  </si>
  <si>
    <t>J9</t>
  </si>
  <si>
    <t>j117</t>
  </si>
  <si>
    <t>j113</t>
  </si>
  <si>
    <t>j110</t>
  </si>
  <si>
    <t>j128</t>
  </si>
  <si>
    <t>Malak(RESTORATION)</t>
  </si>
  <si>
    <t>j123</t>
  </si>
  <si>
    <t>j71</t>
  </si>
  <si>
    <t>j29</t>
  </si>
  <si>
    <t>j20</t>
  </si>
  <si>
    <t>j2</t>
  </si>
  <si>
    <t>j24</t>
  </si>
  <si>
    <t>j70</t>
  </si>
  <si>
    <t>j44</t>
  </si>
  <si>
    <t>j37</t>
  </si>
  <si>
    <t>j19</t>
  </si>
  <si>
    <t>j61</t>
  </si>
  <si>
    <t>j68</t>
  </si>
  <si>
    <t>j82</t>
  </si>
  <si>
    <t>j94</t>
  </si>
  <si>
    <t>j32</t>
  </si>
  <si>
    <t>j81</t>
  </si>
  <si>
    <t>j95</t>
  </si>
  <si>
    <t>j96</t>
  </si>
  <si>
    <t>brickroad</t>
  </si>
  <si>
    <t>j133</t>
  </si>
  <si>
    <t>j48</t>
  </si>
  <si>
    <t>j57</t>
  </si>
  <si>
    <t>j77</t>
  </si>
  <si>
    <t>j27</t>
  </si>
  <si>
    <t>j11</t>
  </si>
  <si>
    <t>j10</t>
  </si>
  <si>
    <t>j5</t>
  </si>
  <si>
    <t>j9</t>
  </si>
  <si>
    <t>j147</t>
  </si>
  <si>
    <t>j119</t>
  </si>
  <si>
    <t>j116</t>
  </si>
  <si>
    <t>j116a</t>
  </si>
  <si>
    <t>j21</t>
  </si>
  <si>
    <t>j219</t>
  </si>
  <si>
    <t>j240</t>
  </si>
  <si>
    <t>j223</t>
  </si>
  <si>
    <t>j238</t>
  </si>
  <si>
    <t>j201</t>
  </si>
  <si>
    <t>j217</t>
  </si>
  <si>
    <t>j213</t>
  </si>
  <si>
    <t>j220</t>
  </si>
  <si>
    <t>j191</t>
  </si>
  <si>
    <t>j223a</t>
  </si>
  <si>
    <t>j189</t>
  </si>
  <si>
    <t>j225</t>
  </si>
  <si>
    <t>j224</t>
  </si>
  <si>
    <t>j195</t>
  </si>
  <si>
    <t>j141</t>
  </si>
  <si>
    <t>j100</t>
  </si>
  <si>
    <t>j163</t>
  </si>
  <si>
    <t>j153</t>
  </si>
  <si>
    <t>j160</t>
  </si>
  <si>
    <t>j169</t>
  </si>
  <si>
    <t>j125</t>
  </si>
  <si>
    <t>j135</t>
  </si>
  <si>
    <t>j172</t>
  </si>
  <si>
    <t>j175</t>
  </si>
  <si>
    <t>J131A</t>
  </si>
  <si>
    <t>J131B</t>
  </si>
  <si>
    <t>J125</t>
  </si>
  <si>
    <t>J142</t>
  </si>
  <si>
    <t>j130</t>
  </si>
  <si>
    <t>j91</t>
  </si>
  <si>
    <t>j86</t>
  </si>
  <si>
    <t>j104</t>
  </si>
  <si>
    <t>Shivpur khurd(RESTORATION)</t>
  </si>
  <si>
    <t>J75(A)</t>
  </si>
  <si>
    <t>J75(B)</t>
  </si>
  <si>
    <t>J3</t>
  </si>
  <si>
    <t>J67(A)</t>
  </si>
  <si>
    <t>J40</t>
  </si>
  <si>
    <t>j45</t>
  </si>
  <si>
    <t>j53</t>
  </si>
  <si>
    <t>j49</t>
  </si>
  <si>
    <t>j58</t>
  </si>
  <si>
    <t>j58(1)</t>
  </si>
  <si>
    <t>j64a</t>
  </si>
  <si>
    <t>j64</t>
  </si>
  <si>
    <t>j65</t>
  </si>
  <si>
    <t>j60</t>
  </si>
  <si>
    <t>j35a</t>
  </si>
  <si>
    <t>j35b</t>
  </si>
  <si>
    <t>j30a</t>
  </si>
  <si>
    <t>j30</t>
  </si>
  <si>
    <t>j72</t>
  </si>
  <si>
    <t>j74</t>
  </si>
  <si>
    <t>j69</t>
  </si>
  <si>
    <t>j99</t>
  </si>
  <si>
    <t>j99a</t>
  </si>
  <si>
    <t>j99b</t>
  </si>
  <si>
    <t>j99(a)</t>
  </si>
  <si>
    <t>j102</t>
  </si>
  <si>
    <t>j106</t>
  </si>
  <si>
    <t>j112</t>
  </si>
  <si>
    <t>j115</t>
  </si>
  <si>
    <t>j33</t>
  </si>
  <si>
    <t>ccroad</t>
  </si>
  <si>
    <t>j17a</t>
  </si>
  <si>
    <t>j75a</t>
  </si>
  <si>
    <t>PUREMANIKANTH(RESTORATION)</t>
  </si>
  <si>
    <t>J41</t>
  </si>
  <si>
    <t>J72</t>
  </si>
  <si>
    <t>J29C</t>
  </si>
  <si>
    <t>J29D</t>
  </si>
  <si>
    <t>J29E</t>
  </si>
  <si>
    <t>J78</t>
  </si>
  <si>
    <t>J106</t>
  </si>
  <si>
    <t>J138</t>
  </si>
  <si>
    <t>J95</t>
  </si>
  <si>
    <t>J111</t>
  </si>
  <si>
    <t>C.C. ROAD</t>
  </si>
  <si>
    <t>J143</t>
  </si>
  <si>
    <t>J74A</t>
  </si>
  <si>
    <t>J74B</t>
  </si>
  <si>
    <t>J25</t>
  </si>
  <si>
    <t>J17</t>
  </si>
  <si>
    <t>J17A</t>
  </si>
  <si>
    <t>J104</t>
  </si>
  <si>
    <t>J122</t>
  </si>
  <si>
    <t>J141</t>
  </si>
  <si>
    <t>J136</t>
  </si>
  <si>
    <t>J134</t>
  </si>
  <si>
    <t>J128</t>
  </si>
  <si>
    <t>J79A</t>
  </si>
  <si>
    <t>J79B</t>
  </si>
  <si>
    <t>J36</t>
  </si>
  <si>
    <t>J56C</t>
  </si>
  <si>
    <t>J56D</t>
  </si>
  <si>
    <t>J5A</t>
  </si>
  <si>
    <t>J5B</t>
  </si>
  <si>
    <t>J2</t>
  </si>
  <si>
    <t xml:space="preserve">J74 </t>
  </si>
  <si>
    <t>J82</t>
  </si>
  <si>
    <t>J100</t>
  </si>
  <si>
    <t>J108</t>
  </si>
  <si>
    <t>J20</t>
  </si>
  <si>
    <t>J67</t>
  </si>
  <si>
    <t>j73a</t>
  </si>
  <si>
    <t>j73b</t>
  </si>
  <si>
    <t>j76</t>
  </si>
  <si>
    <t>j43</t>
  </si>
  <si>
    <t>j17</t>
  </si>
  <si>
    <t>J29</t>
  </si>
  <si>
    <t xml:space="preserve">J22 </t>
  </si>
  <si>
    <t>J175</t>
  </si>
  <si>
    <t>CHOUMARI(RESTORATION)</t>
  </si>
  <si>
    <t>J156A</t>
  </si>
  <si>
    <t>J156B</t>
  </si>
  <si>
    <t>J132A</t>
  </si>
  <si>
    <t>J132B</t>
  </si>
  <si>
    <t>J132C</t>
  </si>
  <si>
    <t>J132G</t>
  </si>
  <si>
    <t>J131</t>
  </si>
  <si>
    <t>J123</t>
  </si>
  <si>
    <t>J112</t>
  </si>
  <si>
    <t>J130</t>
  </si>
  <si>
    <t>j52</t>
  </si>
  <si>
    <t>j31</t>
  </si>
  <si>
    <t>J29A</t>
  </si>
  <si>
    <t>J29B</t>
  </si>
  <si>
    <t>J90A</t>
  </si>
  <si>
    <t>J26</t>
  </si>
  <si>
    <t>J77</t>
  </si>
  <si>
    <t>J92A</t>
  </si>
  <si>
    <t>J92B</t>
  </si>
  <si>
    <t>C.C.</t>
  </si>
  <si>
    <t>BT.ROAD</t>
  </si>
  <si>
    <t>persanda (RESTORATION)</t>
  </si>
  <si>
    <t>575.9J4:K28</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</si>
  <si>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</si>
  <si>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</si>
  <si>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</si>
  <si>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</si>
  <si>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</si>
  <si>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</si>
  <si>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Block</t>
  </si>
  <si>
    <t>: Mangraura</t>
  </si>
  <si>
    <t>Total Scope</t>
  </si>
  <si>
    <t>:</t>
  </si>
  <si>
    <t>JMR No.</t>
  </si>
  <si>
    <t>: 1</t>
  </si>
  <si>
    <t>Date of JMR</t>
  </si>
  <si>
    <t>Sr. No.</t>
  </si>
  <si>
    <t xml:space="preserve">Start Node </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</si>
  <si>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</si>
  <si>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</si>
  <si>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</si>
  <si>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</si>
  <si>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</si>
  <si>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</si>
  <si>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</si>
  <si>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</si>
  <si>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</si>
  <si>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</si>
  <si>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</si>
  <si>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</si>
  <si>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</si>
  <si>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</si>
  <si>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135a</t>
  </si>
  <si>
    <t>135b</t>
  </si>
  <si>
    <t>culvert</t>
  </si>
  <si>
    <t>b.t road crossing</t>
  </si>
  <si>
    <t>b.t crossing</t>
  </si>
  <si>
    <t>interlockng</t>
  </si>
  <si>
    <t>Representative
PMPL - BRCCPL (JV)
Pratapgarh</t>
  </si>
  <si>
    <t>Representative
Medhaj Techno Concept Pvt Ltd (TPI)
Pratapgarh</t>
  </si>
  <si>
    <t>Representative
UP Jal Nigam (Rural)
Pratapgarh</t>
  </si>
  <si>
    <t>:ROAD RESTORATION</t>
  </si>
  <si>
    <t>:AURANGABAD</t>
  </si>
  <si>
    <t>j118</t>
  </si>
  <si>
    <t>j131a</t>
  </si>
  <si>
    <t>j154</t>
  </si>
  <si>
    <t>j85</t>
  </si>
  <si>
    <t>j84</t>
  </si>
  <si>
    <t>J228</t>
  </si>
  <si>
    <t>ATTARSAND AND PRASPUR(ROAD RESTORATION)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</si>
</sst>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
  </numFmts>
  <fonts count="12">
    <font>
      <sz val="11"/>
      <color theme="1"/>
      <name val="Calibri"/>
      <charset val="134"/>
      <scheme val="minor"/>
    </font>
    <font>
      <b/>
      <sz val="14"/>
      <color theme="1"/>
      <name val="Calibri"/>
      <charset val="134"/>
      <scheme val="minor"/>
    </font>
    <font>
      <b/>
      <sz val="12"/>
      <color theme="1"/>
      <name val="Cambria"/>
      <charset val="134"/>
      <scheme val="major"/>
    </font>
    <font>
      <sz val="12"/>
      <color theme="1"/>
      <name val="Calibri"/>
      <charset val="134"/>
      <scheme val="minor"/>
    </font>
    <font>
      <b/>
      <sz val="11"/>
      <color theme="1"/>
      <name val="Calibri"/>
      <charset val="134"/>
      <scheme val="minor"/>
    </font>
    <font>
      <b/>
      <sz val="12"/>
      <color theme="1"/>
      <name val="Calibri"/>
      <charset val="134"/>
      <scheme val="minor"/>
    </font>
    <font>
      <b/>
      <sz val="12"/>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39991454817346722"/>
        <bgColor indexed="64"/>
      </patternFill>
    </fill>
    <fill>
      <patternFill patternType="solid">
        <fgColor theme="5" tint="0.3999145481734672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theme="4"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9" fillId="0" borderId="0"/>
  </cellStyleXfs>
  <cellXfs count="150">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2" xfId="0" applyFont="1" applyBorder="1" applyAlignment="1">
      <alignment horizontal="center" vertical="center"/>
    </xf>
    <xf numFmtId="0" fontId="0" fillId="0" borderId="1" xfId="0" applyBorder="1" applyAlignment="1">
      <alignment horizontal="center"/>
    </xf>
    <xf numFmtId="0" fontId="3" fillId="0" borderId="1" xfId="0" applyFont="1" applyBorder="1"/>
    <xf numFmtId="0" fontId="0" fillId="0" borderId="1" xfId="0" applyBorder="1"/>
    <xf numFmtId="0" fontId="0" fillId="0" borderId="4" xfId="0" applyBorder="1" applyAlignment="1">
      <alignment horizontal="center"/>
    </xf>
    <xf numFmtId="0" fontId="0" fillId="0" borderId="2" xfId="0" applyBorder="1" applyAlignment="1"/>
    <xf numFmtId="0" fontId="0" fillId="0" borderId="3" xfId="0" applyBorder="1" applyAlignment="1"/>
    <xf numFmtId="0" fontId="0" fillId="0" borderId="4" xfId="0" applyBorder="1" applyAlignment="1"/>
    <xf numFmtId="0" fontId="0" fillId="0" borderId="1" xfId="0" applyFont="1" applyFill="1" applyBorder="1" applyAlignment="1">
      <alignment horizontal="center"/>
    </xf>
    <xf numFmtId="164" fontId="0" fillId="0" borderId="1" xfId="0" applyNumberFormat="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0" fillId="2" borderId="1" xfId="0" applyFill="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2" borderId="1" xfId="0" applyFill="1" applyBorder="1" applyAlignment="1">
      <alignment horizontal="center" vertical="center"/>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0" fillId="0" borderId="16" xfId="0" applyBorder="1"/>
    <xf numFmtId="0" fontId="0" fillId="0" borderId="3" xfId="0" applyBorder="1"/>
    <xf numFmtId="0" fontId="0" fillId="0" borderId="4" xfId="0" applyBorder="1"/>
    <xf numFmtId="2" fontId="0" fillId="0" borderId="1" xfId="0" applyNumberFormat="1" applyBorder="1" applyAlignment="1">
      <alignment horizontal="center"/>
    </xf>
    <xf numFmtId="0" fontId="0" fillId="0" borderId="0" xfId="0" applyBorder="1"/>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vertical="center"/>
    </xf>
    <xf numFmtId="0" fontId="3" fillId="0" borderId="0" xfId="0" applyFont="1" applyBorder="1"/>
    <xf numFmtId="0" fontId="0" fillId="0" borderId="0" xfId="0" applyBorder="1" applyAlignment="1"/>
    <xf numFmtId="0" fontId="0" fillId="0" borderId="1" xfId="0" applyBorder="1" applyAlignment="1"/>
    <xf numFmtId="0" fontId="0" fillId="0" borderId="0" xfId="0" applyAlignment="1">
      <alignment horizontal="center" vertical="center"/>
    </xf>
    <xf numFmtId="0" fontId="1" fillId="0" borderId="1" xfId="0" applyFont="1" applyBorder="1"/>
    <xf numFmtId="0" fontId="3" fillId="0" borderId="1" xfId="0" applyFont="1" applyBorder="1" applyAlignment="1">
      <alignment horizontal="center" vertical="center"/>
    </xf>
    <xf numFmtId="0" fontId="1" fillId="0" borderId="4" xfId="0" applyFont="1" applyBorder="1"/>
    <xf numFmtId="0" fontId="1" fillId="0" borderId="1" xfId="0" applyFont="1" applyBorder="1" applyAlignment="1">
      <alignment horizontal="center" vertical="center" wrapText="1"/>
    </xf>
    <xf numFmtId="0" fontId="5" fillId="0" borderId="20" xfId="0" applyFont="1" applyBorder="1" applyAlignment="1">
      <alignment vertical="center"/>
    </xf>
    <xf numFmtId="0" fontId="5" fillId="0" borderId="21" xfId="0" applyFont="1" applyBorder="1" applyAlignment="1">
      <alignment vertical="center"/>
    </xf>
    <xf numFmtId="0" fontId="6" fillId="3" borderId="22"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horizontal="center"/>
    </xf>
    <xf numFmtId="0" fontId="0" fillId="3"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xf>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0" borderId="1" xfId="0" applyBorder="1" applyAlignment="1">
      <alignment horizontal="center" vertical="center"/>
    </xf>
    <xf numFmtId="2" fontId="0" fillId="2" borderId="1" xfId="0" applyNumberFormat="1" applyFill="1" applyBorder="1" applyAlignment="1">
      <alignment horizontal="center"/>
    </xf>
    <xf numFmtId="0" fontId="7" fillId="2" borderId="0" xfId="0" applyFont="1" applyFill="1" applyAlignment="1">
      <alignment horizontal="center" vertical="center"/>
    </xf>
    <xf numFmtId="0" fontId="7" fillId="2" borderId="0" xfId="0" applyFont="1" applyFill="1" applyAlignment="1">
      <alignment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vertical="center" wrapText="1"/>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xf>
    <xf numFmtId="0" fontId="0" fillId="0" borderId="0" xfId="0"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8" fillId="2" borderId="0" xfId="0" applyFont="1" applyFill="1"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left" vertical="center" wrapText="1"/>
    </xf>
    <xf numFmtId="0" fontId="8" fillId="2" borderId="0" xfId="1" applyFont="1" applyFill="1" applyAlignment="1">
      <alignment horizontal="left"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11" fillId="2" borderId="0" xfId="0" applyFont="1" applyFill="1" applyAlignment="1">
      <alignment horizontal="left" vertical="center"/>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1" fillId="0" borderId="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1" xfId="0" applyFont="1" applyBorder="1" applyAlignment="1">
      <alignment horizontal="left"/>
    </xf>
    <xf numFmtId="0" fontId="0" fillId="0" borderId="1" xfId="0" applyBorder="1" applyAlignment="1">
      <alignment horizontal="left"/>
    </xf>
    <xf numFmtId="0" fontId="0" fillId="0" borderId="0" xfId="0" applyBorder="1" applyAlignment="1">
      <alignment horizontal="center"/>
    </xf>
    <xf numFmtId="0" fontId="3"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center"/>
    </xf>
    <xf numFmtId="0" fontId="1" fillId="0" borderId="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0" fillId="0" borderId="17" xfId="0"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6" borderId="17" xfId="0" applyFill="1" applyBorder="1" applyAlignment="1">
      <alignment horizontal="center"/>
    </xf>
    <xf numFmtId="0" fontId="0" fillId="8" borderId="17" xfId="0" applyFill="1" applyBorder="1" applyAlignment="1">
      <alignment horizontal="center"/>
    </xf>
    <xf numFmtId="0" fontId="0" fillId="6"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3" xfId="0" applyFont="1" applyBorder="1" applyAlignment="1">
      <alignment horizontal="center"/>
    </xf>
    <xf numFmtId="0" fontId="0" fillId="0" borderId="1" xfId="0"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0" fillId="0" borderId="1" xfId="0" applyBorder="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cellXfs>
  <cellStyles count="2">
    <cellStyle name="Normal" xfId="0" builtinId="0"/>
    <cellStyle name="Normal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63" Type="http://schemas.openxmlformats.org/officeDocument/2006/relationships/externalLink" Target="externalLinks/externalLink49.xml"/><Relationship Id="rId84" Type="http://schemas.openxmlformats.org/officeDocument/2006/relationships/externalLink" Target="externalLinks/externalLink70.xml"/><Relationship Id="rId138" Type="http://schemas.openxmlformats.org/officeDocument/2006/relationships/externalLink" Target="externalLinks/externalLink124.xml"/><Relationship Id="rId159" Type="http://schemas.openxmlformats.org/officeDocument/2006/relationships/externalLink" Target="externalLinks/externalLink145.xml"/><Relationship Id="rId170" Type="http://schemas.openxmlformats.org/officeDocument/2006/relationships/calcChain" Target="calcChain.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53" Type="http://schemas.openxmlformats.org/officeDocument/2006/relationships/externalLink" Target="externalLinks/externalLink39.xml"/><Relationship Id="rId74" Type="http://schemas.openxmlformats.org/officeDocument/2006/relationships/externalLink" Target="externalLinks/externalLink60.xml"/><Relationship Id="rId128" Type="http://schemas.openxmlformats.org/officeDocument/2006/relationships/externalLink" Target="externalLinks/externalLink114.xml"/><Relationship Id="rId149" Type="http://schemas.openxmlformats.org/officeDocument/2006/relationships/externalLink" Target="externalLinks/externalLink135.xml"/><Relationship Id="rId5" Type="http://schemas.openxmlformats.org/officeDocument/2006/relationships/worksheet" Target="worksheets/sheet5.xml"/><Relationship Id="rId95" Type="http://schemas.openxmlformats.org/officeDocument/2006/relationships/externalLink" Target="externalLinks/externalLink81.xml"/><Relationship Id="rId160" Type="http://schemas.openxmlformats.org/officeDocument/2006/relationships/externalLink" Target="externalLinks/externalLink146.xml"/><Relationship Id="rId22" Type="http://schemas.openxmlformats.org/officeDocument/2006/relationships/externalLink" Target="externalLinks/externalLink8.xml"/><Relationship Id="rId43" Type="http://schemas.openxmlformats.org/officeDocument/2006/relationships/externalLink" Target="externalLinks/externalLink29.xml"/><Relationship Id="rId64" Type="http://schemas.openxmlformats.org/officeDocument/2006/relationships/externalLink" Target="externalLinks/externalLink50.xml"/><Relationship Id="rId118" Type="http://schemas.openxmlformats.org/officeDocument/2006/relationships/externalLink" Target="externalLinks/externalLink104.xml"/><Relationship Id="rId139" Type="http://schemas.openxmlformats.org/officeDocument/2006/relationships/externalLink" Target="externalLinks/externalLink125.xml"/><Relationship Id="rId85" Type="http://schemas.openxmlformats.org/officeDocument/2006/relationships/externalLink" Target="externalLinks/externalLink71.xml"/><Relationship Id="rId150" Type="http://schemas.openxmlformats.org/officeDocument/2006/relationships/externalLink" Target="externalLinks/externalLink136.xml"/><Relationship Id="rId12" Type="http://schemas.openxmlformats.org/officeDocument/2006/relationships/worksheet" Target="worksheets/sheet12.xml"/><Relationship Id="rId33" Type="http://schemas.openxmlformats.org/officeDocument/2006/relationships/externalLink" Target="externalLinks/externalLink19.xml"/><Relationship Id="rId108" Type="http://schemas.openxmlformats.org/officeDocument/2006/relationships/externalLink" Target="externalLinks/externalLink94.xml"/><Relationship Id="rId129" Type="http://schemas.openxmlformats.org/officeDocument/2006/relationships/externalLink" Target="externalLinks/externalLink115.xml"/><Relationship Id="rId54" Type="http://schemas.openxmlformats.org/officeDocument/2006/relationships/externalLink" Target="externalLinks/externalLink40.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40" Type="http://schemas.openxmlformats.org/officeDocument/2006/relationships/externalLink" Target="externalLinks/externalLink126.xml"/><Relationship Id="rId145" Type="http://schemas.openxmlformats.org/officeDocument/2006/relationships/externalLink" Target="externalLinks/externalLink131.xml"/><Relationship Id="rId161" Type="http://schemas.openxmlformats.org/officeDocument/2006/relationships/externalLink" Target="externalLinks/externalLink147.xml"/><Relationship Id="rId166" Type="http://schemas.openxmlformats.org/officeDocument/2006/relationships/externalLink" Target="externalLinks/externalLink15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49" Type="http://schemas.openxmlformats.org/officeDocument/2006/relationships/externalLink" Target="externalLinks/externalLink35.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44" Type="http://schemas.openxmlformats.org/officeDocument/2006/relationships/externalLink" Target="externalLinks/externalLink30.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130" Type="http://schemas.openxmlformats.org/officeDocument/2006/relationships/externalLink" Target="externalLinks/externalLink116.xml"/><Relationship Id="rId135" Type="http://schemas.openxmlformats.org/officeDocument/2006/relationships/externalLink" Target="externalLinks/externalLink121.xml"/><Relationship Id="rId151" Type="http://schemas.openxmlformats.org/officeDocument/2006/relationships/externalLink" Target="externalLinks/externalLink137.xml"/><Relationship Id="rId156" Type="http://schemas.openxmlformats.org/officeDocument/2006/relationships/externalLink" Target="externalLinks/externalLink142.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externalLink" Target="externalLinks/externalLink111.xml"/><Relationship Id="rId141" Type="http://schemas.openxmlformats.org/officeDocument/2006/relationships/externalLink" Target="externalLinks/externalLink127.xml"/><Relationship Id="rId146" Type="http://schemas.openxmlformats.org/officeDocument/2006/relationships/externalLink" Target="externalLinks/externalLink132.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162" Type="http://schemas.openxmlformats.org/officeDocument/2006/relationships/externalLink" Target="externalLinks/externalLink14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131" Type="http://schemas.openxmlformats.org/officeDocument/2006/relationships/externalLink" Target="externalLinks/externalLink117.xml"/><Relationship Id="rId136" Type="http://schemas.openxmlformats.org/officeDocument/2006/relationships/externalLink" Target="externalLinks/externalLink122.xml"/><Relationship Id="rId157" Type="http://schemas.openxmlformats.org/officeDocument/2006/relationships/externalLink" Target="externalLinks/externalLink14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52" Type="http://schemas.openxmlformats.org/officeDocument/2006/relationships/externalLink" Target="externalLinks/externalLink13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externalLink" Target="externalLinks/externalLink112.xml"/><Relationship Id="rId147" Type="http://schemas.openxmlformats.org/officeDocument/2006/relationships/externalLink" Target="externalLinks/externalLink133.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142" Type="http://schemas.openxmlformats.org/officeDocument/2006/relationships/externalLink" Target="externalLinks/externalLink128.xml"/><Relationship Id="rId163" Type="http://schemas.openxmlformats.org/officeDocument/2006/relationships/externalLink" Target="externalLinks/externalLink149.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116" Type="http://schemas.openxmlformats.org/officeDocument/2006/relationships/externalLink" Target="externalLinks/externalLink102.xml"/><Relationship Id="rId137" Type="http://schemas.openxmlformats.org/officeDocument/2006/relationships/externalLink" Target="externalLinks/externalLink123.xml"/><Relationship Id="rId158" Type="http://schemas.openxmlformats.org/officeDocument/2006/relationships/externalLink" Target="externalLinks/externalLink144.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62" Type="http://schemas.openxmlformats.org/officeDocument/2006/relationships/externalLink" Target="externalLinks/externalLink48.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111" Type="http://schemas.openxmlformats.org/officeDocument/2006/relationships/externalLink" Target="externalLinks/externalLink97.xml"/><Relationship Id="rId132" Type="http://schemas.openxmlformats.org/officeDocument/2006/relationships/externalLink" Target="externalLinks/externalLink118.xml"/><Relationship Id="rId153" Type="http://schemas.openxmlformats.org/officeDocument/2006/relationships/externalLink" Target="externalLinks/externalLink139.xml"/><Relationship Id="rId15" Type="http://schemas.openxmlformats.org/officeDocument/2006/relationships/externalLink" Target="externalLinks/externalLink1.xml"/><Relationship Id="rId36" Type="http://schemas.openxmlformats.org/officeDocument/2006/relationships/externalLink" Target="externalLinks/externalLink22.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27" Type="http://schemas.openxmlformats.org/officeDocument/2006/relationships/externalLink" Target="externalLinks/externalLink113.xml"/><Relationship Id="rId10" Type="http://schemas.openxmlformats.org/officeDocument/2006/relationships/worksheet" Target="worksheets/sheet10.xml"/><Relationship Id="rId31" Type="http://schemas.openxmlformats.org/officeDocument/2006/relationships/externalLink" Target="externalLinks/externalLink17.xml"/><Relationship Id="rId52" Type="http://schemas.openxmlformats.org/officeDocument/2006/relationships/externalLink" Target="externalLinks/externalLink38.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143" Type="http://schemas.openxmlformats.org/officeDocument/2006/relationships/externalLink" Target="externalLinks/externalLink129.xml"/><Relationship Id="rId148" Type="http://schemas.openxmlformats.org/officeDocument/2006/relationships/externalLink" Target="externalLinks/externalLink134.xml"/><Relationship Id="rId164" Type="http://schemas.openxmlformats.org/officeDocument/2006/relationships/externalLink" Target="externalLinks/externalLink150.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2.xml"/><Relationship Id="rId47" Type="http://schemas.openxmlformats.org/officeDocument/2006/relationships/externalLink" Target="externalLinks/externalLink33.xml"/><Relationship Id="rId68" Type="http://schemas.openxmlformats.org/officeDocument/2006/relationships/externalLink" Target="externalLinks/externalLink54.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33" Type="http://schemas.openxmlformats.org/officeDocument/2006/relationships/externalLink" Target="externalLinks/externalLink119.xml"/><Relationship Id="rId154" Type="http://schemas.openxmlformats.org/officeDocument/2006/relationships/externalLink" Target="externalLinks/externalLink140.xml"/><Relationship Id="rId16" Type="http://schemas.openxmlformats.org/officeDocument/2006/relationships/externalLink" Target="externalLinks/externalLink2.xml"/><Relationship Id="rId37" Type="http://schemas.openxmlformats.org/officeDocument/2006/relationships/externalLink" Target="externalLinks/externalLink23.xml"/><Relationship Id="rId58" Type="http://schemas.openxmlformats.org/officeDocument/2006/relationships/externalLink" Target="externalLinks/externalLink44.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144" Type="http://schemas.openxmlformats.org/officeDocument/2006/relationships/externalLink" Target="externalLinks/externalLink130.xml"/><Relationship Id="rId90" Type="http://schemas.openxmlformats.org/officeDocument/2006/relationships/externalLink" Target="externalLinks/externalLink76.xml"/><Relationship Id="rId165" Type="http://schemas.openxmlformats.org/officeDocument/2006/relationships/externalLink" Target="externalLinks/externalLink151.xml"/><Relationship Id="rId27" Type="http://schemas.openxmlformats.org/officeDocument/2006/relationships/externalLink" Target="externalLinks/externalLink13.xml"/><Relationship Id="rId48" Type="http://schemas.openxmlformats.org/officeDocument/2006/relationships/externalLink" Target="externalLinks/externalLink34.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34" Type="http://schemas.openxmlformats.org/officeDocument/2006/relationships/externalLink" Target="externalLinks/externalLink120.xml"/><Relationship Id="rId80" Type="http://schemas.openxmlformats.org/officeDocument/2006/relationships/externalLink" Target="externalLinks/externalLink66.xml"/><Relationship Id="rId155" Type="http://schemas.openxmlformats.org/officeDocument/2006/relationships/externalLink" Target="externalLinks/externalLink141.xml"/><Relationship Id="rId17" Type="http://schemas.openxmlformats.org/officeDocument/2006/relationships/externalLink" Target="externalLinks/externalLink3.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24" Type="http://schemas.openxmlformats.org/officeDocument/2006/relationships/externalLink" Target="externalLinks/externalLink11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15331</xdr:colOff>
      <xdr:row>1</xdr:row>
      <xdr:rowOff>43544</xdr:rowOff>
    </xdr:from>
    <xdr:to>
      <xdr:col>2</xdr:col>
      <xdr:colOff>464592</xdr:colOff>
      <xdr:row>7</xdr:row>
      <xdr:rowOff>88811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4931" y="234044"/>
          <a:ext cx="1058861" cy="161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xdr:row>
      <xdr:rowOff>87086</xdr:rowOff>
    </xdr:from>
    <xdr:to>
      <xdr:col>18</xdr:col>
      <xdr:colOff>1019175</xdr:colOff>
      <xdr:row>7</xdr:row>
      <xdr:rowOff>77334</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344275" y="277586"/>
          <a:ext cx="1019175" cy="1561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81"/>
  <sheetViews>
    <sheetView tabSelected="1" workbookViewId="0">
      <selection activeCell="I12" sqref="I12"/>
    </sheetView>
  </sheetViews>
  <sheetFormatPr defaultRowHeight="15"/>
  <cols>
    <col min="6" max="6" width="9.140625" customWidth="1"/>
    <col min="11" max="11" width="14.7109375" customWidth="1"/>
    <col min="19" max="19" width="17.28515625" customWidth="1"/>
  </cols>
  <sheetData>
    <row r="2" spans="2:19" ht="21">
      <c r="B2" s="88" t="s">
        <v>470</v>
      </c>
      <c r="C2" s="88"/>
      <c r="D2" s="88"/>
      <c r="E2" s="88"/>
      <c r="F2" s="88"/>
      <c r="G2" s="88"/>
      <c r="H2" s="88"/>
      <c r="I2" s="88"/>
      <c r="J2" s="88"/>
      <c r="K2" s="88"/>
      <c r="L2" s="88"/>
      <c r="M2" s="88"/>
      <c r="N2" s="88"/>
      <c r="O2" s="88"/>
      <c r="P2" s="88"/>
      <c r="Q2" s="88"/>
      <c r="R2" s="88"/>
      <c r="S2" s="88"/>
    </row>
    <row r="3" spans="2:19" ht="21">
      <c r="B3" s="88" t="s">
        <v>471</v>
      </c>
      <c r="C3" s="88"/>
      <c r="D3" s="88"/>
      <c r="E3" s="88"/>
      <c r="F3" s="88"/>
      <c r="G3" s="88"/>
      <c r="H3" s="88"/>
      <c r="I3" s="88"/>
      <c r="J3" s="88"/>
      <c r="K3" s="88"/>
      <c r="L3" s="88"/>
      <c r="M3" s="88"/>
      <c r="N3" s="88"/>
      <c r="O3" s="88"/>
      <c r="P3" s="88"/>
      <c r="Q3" s="88"/>
      <c r="R3" s="88"/>
      <c r="S3" s="88"/>
    </row>
    <row r="4" spans="2:19" ht="21">
      <c r="B4" s="88" t="s">
        <v>472</v>
      </c>
      <c r="C4" s="88"/>
      <c r="D4" s="88"/>
      <c r="E4" s="88"/>
      <c r="F4" s="88"/>
      <c r="G4" s="88"/>
      <c r="H4" s="88"/>
      <c r="I4" s="88"/>
      <c r="J4" s="88"/>
      <c r="K4" s="88"/>
      <c r="L4" s="88"/>
      <c r="M4" s="88"/>
      <c r="N4" s="88"/>
      <c r="O4" s="88"/>
      <c r="P4" s="88"/>
      <c r="Q4" s="88"/>
      <c r="R4" s="88"/>
      <c r="S4" s="88"/>
    </row>
    <row r="5" spans="2:19" ht="18.75">
      <c r="B5" s="89" t="s">
        <v>473</v>
      </c>
      <c r="C5" s="89"/>
      <c r="D5" s="89"/>
      <c r="E5" s="89"/>
      <c r="F5" s="89"/>
      <c r="G5" s="89"/>
      <c r="H5" s="89"/>
      <c r="I5" s="89"/>
      <c r="J5" s="89"/>
      <c r="K5" s="89"/>
      <c r="L5" s="89"/>
      <c r="M5" s="89"/>
      <c r="N5" s="89"/>
      <c r="O5" s="89"/>
      <c r="P5" s="89"/>
      <c r="Q5" s="89"/>
      <c r="R5" s="89"/>
      <c r="S5" s="89"/>
    </row>
    <row r="6" spans="2:19" ht="21">
      <c r="B6" s="90" t="s">
        <v>474</v>
      </c>
      <c r="C6" s="90"/>
      <c r="D6" s="90"/>
      <c r="E6" s="90"/>
      <c r="F6" s="90"/>
      <c r="G6" s="90"/>
      <c r="H6" s="90"/>
      <c r="I6" s="90"/>
      <c r="J6" s="90"/>
      <c r="K6" s="90"/>
      <c r="L6" s="90"/>
      <c r="M6" s="90"/>
      <c r="N6" s="90"/>
      <c r="O6" s="90"/>
      <c r="P6" s="90"/>
      <c r="Q6" s="74"/>
      <c r="R6" s="74"/>
      <c r="S6" s="74"/>
    </row>
    <row r="7" spans="2:19" ht="21">
      <c r="B7" s="86" t="s">
        <v>475</v>
      </c>
      <c r="C7" s="86"/>
      <c r="D7" s="87" t="s">
        <v>509</v>
      </c>
      <c r="E7" s="87"/>
      <c r="F7" s="87"/>
      <c r="G7" s="87"/>
      <c r="H7" s="75"/>
      <c r="I7" s="75"/>
      <c r="J7" s="75"/>
      <c r="K7" s="75"/>
      <c r="L7" s="75"/>
      <c r="M7" s="75"/>
      <c r="N7" s="75"/>
      <c r="O7" s="75"/>
      <c r="P7" s="75"/>
      <c r="Q7" s="75"/>
      <c r="R7" s="75"/>
      <c r="S7" s="75"/>
    </row>
    <row r="8" spans="2:19" ht="21">
      <c r="B8" s="86" t="s">
        <v>476</v>
      </c>
      <c r="C8" s="86"/>
      <c r="D8" s="87" t="s">
        <v>477</v>
      </c>
      <c r="E8" s="87"/>
      <c r="F8" s="87"/>
      <c r="G8" s="87"/>
      <c r="H8" s="75"/>
      <c r="I8" s="75"/>
      <c r="J8" s="75"/>
      <c r="K8" s="75"/>
      <c r="L8" s="75"/>
      <c r="M8" s="75"/>
      <c r="N8" s="75"/>
      <c r="O8" s="75"/>
      <c r="P8" s="75"/>
      <c r="Q8" s="75"/>
      <c r="R8" s="75"/>
      <c r="S8" s="75"/>
    </row>
    <row r="9" spans="2:19" ht="21">
      <c r="B9" s="86" t="s">
        <v>478</v>
      </c>
      <c r="C9" s="86"/>
      <c r="D9" s="87" t="s">
        <v>479</v>
      </c>
      <c r="E9" s="87"/>
      <c r="F9" s="87"/>
      <c r="G9" s="87"/>
      <c r="H9" s="75"/>
      <c r="I9" s="75"/>
      <c r="J9" s="75"/>
      <c r="K9" s="75"/>
      <c r="L9" s="75"/>
      <c r="M9" s="75"/>
      <c r="N9" s="75"/>
      <c r="O9" s="75"/>
      <c r="P9" s="75"/>
      <c r="Q9" s="75"/>
      <c r="R9" s="75"/>
      <c r="S9" s="75"/>
    </row>
    <row r="10" spans="2:19" ht="21">
      <c r="B10" s="86" t="s">
        <v>480</v>
      </c>
      <c r="C10" s="86"/>
      <c r="D10" s="87" t="s">
        <v>481</v>
      </c>
      <c r="E10" s="87"/>
      <c r="F10" s="87"/>
      <c r="G10" s="87"/>
      <c r="H10" s="75"/>
      <c r="I10" s="75"/>
      <c r="J10" s="75"/>
      <c r="K10" s="75"/>
      <c r="L10" s="75"/>
      <c r="M10" s="75"/>
      <c r="N10" s="75"/>
      <c r="O10" s="75"/>
      <c r="P10" s="75"/>
      <c r="Q10" s="75"/>
      <c r="R10" s="75"/>
      <c r="S10" s="75"/>
    </row>
    <row r="11" spans="2:19" ht="21">
      <c r="B11" s="86" t="s">
        <v>482</v>
      </c>
      <c r="C11" s="86"/>
      <c r="D11" s="94" t="s">
        <v>508</v>
      </c>
      <c r="E11" s="94"/>
      <c r="F11" s="94"/>
      <c r="G11" s="94"/>
      <c r="H11" s="75"/>
      <c r="I11" s="75"/>
      <c r="J11" s="75"/>
      <c r="K11" s="75"/>
      <c r="L11" s="75"/>
      <c r="M11" s="75"/>
      <c r="N11" s="75"/>
      <c r="O11" s="75"/>
      <c r="P11" s="75"/>
      <c r="Q11" s="75"/>
      <c r="R11" s="75"/>
      <c r="S11" s="75"/>
    </row>
    <row r="12" spans="2:19" ht="78.75">
      <c r="B12" s="76" t="s">
        <v>483</v>
      </c>
      <c r="C12" s="76" t="s">
        <v>484</v>
      </c>
      <c r="D12" s="76" t="s">
        <v>3</v>
      </c>
      <c r="E12" s="76" t="s">
        <v>485</v>
      </c>
      <c r="F12" s="76" t="s">
        <v>486</v>
      </c>
      <c r="G12" s="76" t="s">
        <v>487</v>
      </c>
      <c r="H12" s="76" t="s">
        <v>488</v>
      </c>
      <c r="I12" s="76" t="s">
        <v>489</v>
      </c>
      <c r="J12" s="76" t="s">
        <v>490</v>
      </c>
      <c r="K12" s="76" t="s">
        <v>491</v>
      </c>
      <c r="L12" s="76" t="s">
        <v>492</v>
      </c>
      <c r="M12" s="76" t="s">
        <v>493</v>
      </c>
      <c r="N12" s="76" t="s">
        <v>494</v>
      </c>
      <c r="O12" s="76" t="s">
        <v>495</v>
      </c>
      <c r="P12" s="76" t="s">
        <v>496</v>
      </c>
      <c r="Q12" s="76" t="s">
        <v>497</v>
      </c>
      <c r="R12" s="76" t="s">
        <v>498</v>
      </c>
      <c r="S12" s="77" t="s">
        <v>219</v>
      </c>
    </row>
    <row r="13" spans="2:19" ht="15" customHeight="1">
      <c r="B13" s="72">
        <v>1</v>
      </c>
      <c r="C13" s="72">
        <v>137</v>
      </c>
      <c r="D13" s="72">
        <v>128</v>
      </c>
      <c r="E13" s="72">
        <v>75</v>
      </c>
      <c r="F13" s="79"/>
      <c r="G13" s="72">
        <v>11.7</v>
      </c>
      <c r="H13" s="72">
        <v>0.375</v>
      </c>
      <c r="I13" s="72">
        <v>1.07</v>
      </c>
      <c r="J13" s="72"/>
      <c r="K13" s="72" t="s">
        <v>284</v>
      </c>
      <c r="L13" s="72">
        <f>+G13</f>
        <v>11.7</v>
      </c>
      <c r="M13" s="72">
        <v>0.46</v>
      </c>
      <c r="N13" s="72">
        <f>+L13*M13</f>
        <v>5.3819999999999997</v>
      </c>
      <c r="O13" s="72">
        <f t="shared" ref="O13:P17" si="0">+L13</f>
        <v>11.7</v>
      </c>
      <c r="P13" s="72">
        <f t="shared" si="0"/>
        <v>0.46</v>
      </c>
      <c r="Q13" s="72">
        <f>+O13*P13</f>
        <v>5.3819999999999997</v>
      </c>
      <c r="R13" s="72"/>
      <c r="S13" s="72"/>
    </row>
    <row r="14" spans="2:19" ht="15" customHeight="1">
      <c r="B14" s="72">
        <f t="shared" ref="B14:B76" si="1">1+B13</f>
        <v>2</v>
      </c>
      <c r="C14" s="72">
        <v>128</v>
      </c>
      <c r="D14" s="72">
        <v>135</v>
      </c>
      <c r="E14" s="72">
        <v>63</v>
      </c>
      <c r="F14" s="78">
        <v>206</v>
      </c>
      <c r="G14" s="72">
        <v>121.9</v>
      </c>
      <c r="H14" s="72">
        <v>0.36</v>
      </c>
      <c r="I14" s="72">
        <v>1.06</v>
      </c>
      <c r="J14" s="72"/>
      <c r="K14" s="72" t="s">
        <v>284</v>
      </c>
      <c r="L14" s="72">
        <f>+G14</f>
        <v>121.9</v>
      </c>
      <c r="M14" s="72">
        <v>0.46</v>
      </c>
      <c r="N14" s="72">
        <f>+L14*M14</f>
        <v>56.074000000000005</v>
      </c>
      <c r="O14" s="72">
        <f t="shared" si="0"/>
        <v>121.9</v>
      </c>
      <c r="P14" s="72">
        <f t="shared" si="0"/>
        <v>0.46</v>
      </c>
      <c r="Q14" s="72">
        <f>+O14*P14</f>
        <v>56.074000000000005</v>
      </c>
      <c r="R14" s="72"/>
      <c r="S14" s="72"/>
    </row>
    <row r="15" spans="2:19">
      <c r="B15" s="72">
        <f t="shared" si="1"/>
        <v>3</v>
      </c>
      <c r="C15" s="72" t="s">
        <v>499</v>
      </c>
      <c r="D15" s="72" t="s">
        <v>500</v>
      </c>
      <c r="E15" s="72">
        <v>63</v>
      </c>
      <c r="F15" s="72"/>
      <c r="G15" s="72">
        <v>6</v>
      </c>
      <c r="H15" s="72">
        <v>0.36</v>
      </c>
      <c r="I15" s="72">
        <v>1.06</v>
      </c>
      <c r="J15" s="72"/>
      <c r="K15" s="72" t="s">
        <v>284</v>
      </c>
      <c r="L15" s="72">
        <f>+G15</f>
        <v>6</v>
      </c>
      <c r="M15" s="72">
        <v>0.46</v>
      </c>
      <c r="N15" s="72">
        <f>+L15*M15</f>
        <v>2.7600000000000002</v>
      </c>
      <c r="O15" s="72">
        <f t="shared" si="0"/>
        <v>6</v>
      </c>
      <c r="P15" s="72">
        <f t="shared" si="0"/>
        <v>0.46</v>
      </c>
      <c r="Q15" s="72">
        <f>+O15*P15</f>
        <v>2.7600000000000002</v>
      </c>
      <c r="R15" s="72"/>
      <c r="S15" s="72"/>
    </row>
    <row r="16" spans="2:19" ht="15" customHeight="1">
      <c r="B16" s="72">
        <f t="shared" si="1"/>
        <v>4</v>
      </c>
      <c r="C16" s="72">
        <v>130</v>
      </c>
      <c r="D16" s="72">
        <v>126</v>
      </c>
      <c r="E16" s="72">
        <v>63</v>
      </c>
      <c r="F16" s="78">
        <v>247</v>
      </c>
      <c r="G16" s="72">
        <v>50.2</v>
      </c>
      <c r="H16" s="72">
        <v>0.36</v>
      </c>
      <c r="I16" s="72">
        <v>1.06</v>
      </c>
      <c r="J16" s="72"/>
      <c r="K16" s="72" t="s">
        <v>17</v>
      </c>
      <c r="L16" s="72">
        <f>+G16</f>
        <v>50.2</v>
      </c>
      <c r="M16" s="72">
        <f>+H16</f>
        <v>0.36</v>
      </c>
      <c r="N16" s="72">
        <f>+L16*M16</f>
        <v>18.071999999999999</v>
      </c>
      <c r="O16" s="72">
        <f t="shared" si="0"/>
        <v>50.2</v>
      </c>
      <c r="P16" s="72">
        <f t="shared" si="0"/>
        <v>0.36</v>
      </c>
      <c r="Q16" s="72">
        <f>+O16*P16</f>
        <v>18.071999999999999</v>
      </c>
      <c r="R16" s="72"/>
      <c r="S16" s="72"/>
    </row>
    <row r="17" spans="2:19">
      <c r="B17" s="72">
        <f t="shared" si="1"/>
        <v>5</v>
      </c>
      <c r="C17" s="72">
        <v>128</v>
      </c>
      <c r="D17" s="72">
        <v>126</v>
      </c>
      <c r="E17" s="72">
        <v>75</v>
      </c>
      <c r="F17" s="91">
        <v>133</v>
      </c>
      <c r="G17" s="72">
        <v>20</v>
      </c>
      <c r="H17" s="72">
        <v>0.375</v>
      </c>
      <c r="I17" s="72">
        <v>1.07</v>
      </c>
      <c r="J17" s="72"/>
      <c r="K17" s="72" t="s">
        <v>284</v>
      </c>
      <c r="L17" s="72">
        <f>+G17</f>
        <v>20</v>
      </c>
      <c r="M17" s="72">
        <v>0.46</v>
      </c>
      <c r="N17" s="72">
        <f>+L17*M17</f>
        <v>9.2000000000000011</v>
      </c>
      <c r="O17" s="72">
        <f t="shared" si="0"/>
        <v>20</v>
      </c>
      <c r="P17" s="72">
        <f t="shared" si="0"/>
        <v>0.46</v>
      </c>
      <c r="Q17" s="72">
        <f>+O17*P17</f>
        <v>9.2000000000000011</v>
      </c>
      <c r="R17" s="72"/>
      <c r="S17" s="72"/>
    </row>
    <row r="18" spans="2:19">
      <c r="B18" s="72">
        <f t="shared" si="1"/>
        <v>6</v>
      </c>
      <c r="C18" s="72">
        <v>128</v>
      </c>
      <c r="D18" s="72">
        <v>126</v>
      </c>
      <c r="E18" s="72">
        <v>75</v>
      </c>
      <c r="F18" s="92"/>
      <c r="G18" s="72">
        <v>19.7</v>
      </c>
      <c r="H18" s="72">
        <v>0.375</v>
      </c>
      <c r="I18" s="72">
        <v>1.07</v>
      </c>
      <c r="J18" s="72"/>
      <c r="K18" s="72" t="s">
        <v>501</v>
      </c>
      <c r="L18" s="72"/>
      <c r="M18" s="72"/>
      <c r="N18" s="72"/>
      <c r="O18" s="72"/>
      <c r="P18" s="72"/>
      <c r="Q18" s="72"/>
      <c r="R18" s="72"/>
      <c r="S18" s="72"/>
    </row>
    <row r="19" spans="2:19">
      <c r="B19" s="72">
        <f t="shared" si="1"/>
        <v>7</v>
      </c>
      <c r="C19" s="72">
        <v>126</v>
      </c>
      <c r="D19" s="72">
        <v>56</v>
      </c>
      <c r="E19" s="72">
        <v>75</v>
      </c>
      <c r="F19" s="92"/>
      <c r="G19" s="72">
        <v>128.5</v>
      </c>
      <c r="H19" s="72">
        <v>0.375</v>
      </c>
      <c r="I19" s="72">
        <v>1.07</v>
      </c>
      <c r="J19" s="72"/>
      <c r="K19" s="72" t="s">
        <v>84</v>
      </c>
      <c r="L19" s="72">
        <f>+G19</f>
        <v>128.5</v>
      </c>
      <c r="M19" s="72">
        <f>+H19</f>
        <v>0.375</v>
      </c>
      <c r="N19" s="72">
        <f t="shared" ref="N19:N27" si="2">+L19*M19</f>
        <v>48.1875</v>
      </c>
      <c r="O19" s="72">
        <f t="shared" ref="O19:O27" si="3">+L19</f>
        <v>128.5</v>
      </c>
      <c r="P19" s="72">
        <f t="shared" ref="P19:P27" si="4">+M19</f>
        <v>0.375</v>
      </c>
      <c r="Q19" s="72">
        <f t="shared" ref="Q19:Q27" si="5">+O19*P19</f>
        <v>48.1875</v>
      </c>
      <c r="R19" s="72"/>
      <c r="S19" s="72"/>
    </row>
    <row r="20" spans="2:19">
      <c r="B20" s="72">
        <f t="shared" si="1"/>
        <v>8</v>
      </c>
      <c r="C20" s="72">
        <v>126</v>
      </c>
      <c r="D20" s="72">
        <v>56</v>
      </c>
      <c r="E20" s="72">
        <v>75</v>
      </c>
      <c r="F20" s="93"/>
      <c r="G20" s="72">
        <v>7</v>
      </c>
      <c r="H20" s="72">
        <v>0.375</v>
      </c>
      <c r="I20" s="72">
        <v>1.07</v>
      </c>
      <c r="J20" s="72"/>
      <c r="K20" s="72" t="s">
        <v>502</v>
      </c>
      <c r="L20" s="72">
        <f>+G20</f>
        <v>7</v>
      </c>
      <c r="M20" s="72">
        <f>+H20</f>
        <v>0.375</v>
      </c>
      <c r="N20" s="72">
        <f t="shared" si="2"/>
        <v>2.625</v>
      </c>
      <c r="O20" s="72">
        <f t="shared" si="3"/>
        <v>7</v>
      </c>
      <c r="P20" s="72">
        <f t="shared" si="4"/>
        <v>0.375</v>
      </c>
      <c r="Q20" s="72">
        <f t="shared" si="5"/>
        <v>2.625</v>
      </c>
      <c r="R20" s="72"/>
      <c r="S20" s="72"/>
    </row>
    <row r="21" spans="2:19">
      <c r="B21" s="72">
        <f t="shared" si="1"/>
        <v>9</v>
      </c>
      <c r="C21" s="72">
        <v>56</v>
      </c>
      <c r="D21" s="72">
        <v>122</v>
      </c>
      <c r="E21" s="72">
        <v>160</v>
      </c>
      <c r="F21" s="92"/>
      <c r="G21" s="72">
        <v>56.9</v>
      </c>
      <c r="H21" s="72">
        <v>0.46</v>
      </c>
      <c r="I21" s="72">
        <v>1.1599999999999999</v>
      </c>
      <c r="J21" s="72"/>
      <c r="K21" s="72" t="s">
        <v>284</v>
      </c>
      <c r="L21" s="72">
        <f t="shared" ref="L21:L27" si="6">+G21</f>
        <v>56.9</v>
      </c>
      <c r="M21" s="72">
        <v>0.46</v>
      </c>
      <c r="N21" s="72">
        <f t="shared" si="2"/>
        <v>26.173999999999999</v>
      </c>
      <c r="O21" s="72">
        <f t="shared" si="3"/>
        <v>56.9</v>
      </c>
      <c r="P21" s="72">
        <f t="shared" si="4"/>
        <v>0.46</v>
      </c>
      <c r="Q21" s="72">
        <f t="shared" si="5"/>
        <v>26.173999999999999</v>
      </c>
      <c r="R21" s="72"/>
      <c r="S21" s="72"/>
    </row>
    <row r="22" spans="2:19">
      <c r="B22" s="72">
        <f t="shared" si="1"/>
        <v>10</v>
      </c>
      <c r="C22" s="72">
        <v>56</v>
      </c>
      <c r="D22" s="72">
        <v>122</v>
      </c>
      <c r="E22" s="72">
        <v>160</v>
      </c>
      <c r="F22" s="92"/>
      <c r="G22" s="72">
        <v>4.2</v>
      </c>
      <c r="H22" s="72">
        <v>0.46</v>
      </c>
      <c r="I22" s="72">
        <v>1.1599999999999999</v>
      </c>
      <c r="J22" s="72"/>
      <c r="K22" s="72" t="s">
        <v>17</v>
      </c>
      <c r="L22" s="72">
        <f t="shared" si="6"/>
        <v>4.2</v>
      </c>
      <c r="M22" s="72">
        <f>+H22</f>
        <v>0.46</v>
      </c>
      <c r="N22" s="72">
        <f t="shared" si="2"/>
        <v>1.9320000000000002</v>
      </c>
      <c r="O22" s="72">
        <f t="shared" si="3"/>
        <v>4.2</v>
      </c>
      <c r="P22" s="72">
        <f t="shared" si="4"/>
        <v>0.46</v>
      </c>
      <c r="Q22" s="72">
        <f t="shared" si="5"/>
        <v>1.9320000000000002</v>
      </c>
      <c r="R22" s="72"/>
      <c r="S22" s="72"/>
    </row>
    <row r="23" spans="2:19" ht="15" customHeight="1">
      <c r="B23" s="72">
        <f t="shared" si="1"/>
        <v>11</v>
      </c>
      <c r="C23" s="72">
        <v>122</v>
      </c>
      <c r="D23" s="72">
        <v>124</v>
      </c>
      <c r="E23" s="72">
        <v>160</v>
      </c>
      <c r="F23" s="80">
        <v>129</v>
      </c>
      <c r="G23" s="72">
        <v>6</v>
      </c>
      <c r="H23" s="72">
        <v>0.46</v>
      </c>
      <c r="I23" s="72">
        <v>1.1599999999999999</v>
      </c>
      <c r="J23" s="72"/>
      <c r="K23" s="72" t="s">
        <v>502</v>
      </c>
      <c r="L23" s="72">
        <f t="shared" si="6"/>
        <v>6</v>
      </c>
      <c r="M23" s="72">
        <f>+H23</f>
        <v>0.46</v>
      </c>
      <c r="N23" s="72">
        <f t="shared" si="2"/>
        <v>2.7600000000000002</v>
      </c>
      <c r="O23" s="72">
        <f t="shared" si="3"/>
        <v>6</v>
      </c>
      <c r="P23" s="72">
        <f t="shared" si="4"/>
        <v>0.46</v>
      </c>
      <c r="Q23" s="72">
        <f t="shared" si="5"/>
        <v>2.7600000000000002</v>
      </c>
      <c r="R23" s="72"/>
      <c r="S23" s="72"/>
    </row>
    <row r="24" spans="2:19" ht="15" customHeight="1">
      <c r="B24" s="72">
        <f t="shared" si="1"/>
        <v>12</v>
      </c>
      <c r="C24" s="72">
        <v>143</v>
      </c>
      <c r="D24" s="72">
        <v>145</v>
      </c>
      <c r="E24" s="72">
        <v>160</v>
      </c>
      <c r="F24" s="79"/>
      <c r="G24" s="72">
        <v>5.9</v>
      </c>
      <c r="H24" s="72">
        <v>0.46</v>
      </c>
      <c r="I24" s="72">
        <v>1.1599999999999999</v>
      </c>
      <c r="J24" s="72"/>
      <c r="K24" s="72" t="s">
        <v>503</v>
      </c>
      <c r="L24" s="72">
        <f t="shared" si="6"/>
        <v>5.9</v>
      </c>
      <c r="M24" s="72">
        <f>+H24</f>
        <v>0.46</v>
      </c>
      <c r="N24" s="72">
        <f t="shared" si="2"/>
        <v>2.7140000000000004</v>
      </c>
      <c r="O24" s="72">
        <f t="shared" si="3"/>
        <v>5.9</v>
      </c>
      <c r="P24" s="72">
        <f t="shared" si="4"/>
        <v>0.46</v>
      </c>
      <c r="Q24" s="72">
        <f t="shared" si="5"/>
        <v>2.7140000000000004</v>
      </c>
      <c r="R24" s="72"/>
      <c r="S24" s="72"/>
    </row>
    <row r="25" spans="2:19" ht="15" customHeight="1">
      <c r="B25" s="72">
        <f t="shared" si="1"/>
        <v>13</v>
      </c>
      <c r="C25" s="72">
        <v>145</v>
      </c>
      <c r="D25" s="72">
        <v>144</v>
      </c>
      <c r="E25" s="72">
        <v>75</v>
      </c>
      <c r="F25" s="79"/>
      <c r="G25" s="72">
        <v>9.8000000000000007</v>
      </c>
      <c r="H25" s="72">
        <v>0.375</v>
      </c>
      <c r="I25" s="72">
        <v>1.07</v>
      </c>
      <c r="J25" s="72"/>
      <c r="K25" s="72" t="s">
        <v>503</v>
      </c>
      <c r="L25" s="72">
        <f t="shared" si="6"/>
        <v>9.8000000000000007</v>
      </c>
      <c r="M25" s="72">
        <f>+H25</f>
        <v>0.375</v>
      </c>
      <c r="N25" s="72">
        <f t="shared" si="2"/>
        <v>3.6750000000000003</v>
      </c>
      <c r="O25" s="72">
        <f t="shared" si="3"/>
        <v>9.8000000000000007</v>
      </c>
      <c r="P25" s="72">
        <f t="shared" si="4"/>
        <v>0.375</v>
      </c>
      <c r="Q25" s="72">
        <f t="shared" si="5"/>
        <v>3.6750000000000003</v>
      </c>
      <c r="R25" s="72"/>
      <c r="S25" s="72"/>
    </row>
    <row r="26" spans="2:19" ht="15" customHeight="1">
      <c r="B26" s="72">
        <f t="shared" si="1"/>
        <v>14</v>
      </c>
      <c r="C26" s="72">
        <v>144</v>
      </c>
      <c r="D26" s="72">
        <v>149</v>
      </c>
      <c r="E26" s="72">
        <v>140</v>
      </c>
      <c r="F26" s="79"/>
      <c r="G26" s="72">
        <v>63.2</v>
      </c>
      <c r="H26" s="72">
        <v>0.44</v>
      </c>
      <c r="I26" s="72">
        <v>1.1399999999999999</v>
      </c>
      <c r="J26" s="72"/>
      <c r="K26" s="72" t="s">
        <v>284</v>
      </c>
      <c r="L26" s="72">
        <f t="shared" si="6"/>
        <v>63.2</v>
      </c>
      <c r="M26" s="72">
        <v>0.46</v>
      </c>
      <c r="N26" s="72">
        <f t="shared" si="2"/>
        <v>29.072000000000003</v>
      </c>
      <c r="O26" s="72">
        <f t="shared" si="3"/>
        <v>63.2</v>
      </c>
      <c r="P26" s="72">
        <f t="shared" si="4"/>
        <v>0.46</v>
      </c>
      <c r="Q26" s="72">
        <f t="shared" si="5"/>
        <v>29.072000000000003</v>
      </c>
      <c r="R26" s="72"/>
      <c r="S26" s="72"/>
    </row>
    <row r="27" spans="2:19">
      <c r="B27" s="72">
        <f t="shared" si="1"/>
        <v>15</v>
      </c>
      <c r="C27" s="72">
        <v>149</v>
      </c>
      <c r="D27" s="72">
        <v>154</v>
      </c>
      <c r="E27" s="72">
        <v>140</v>
      </c>
      <c r="F27" s="91">
        <v>351</v>
      </c>
      <c r="G27" s="72">
        <v>6</v>
      </c>
      <c r="H27" s="72">
        <v>0.44</v>
      </c>
      <c r="I27" s="72">
        <v>1.1399999999999999</v>
      </c>
      <c r="J27" s="72"/>
      <c r="K27" s="72" t="s">
        <v>503</v>
      </c>
      <c r="L27" s="72">
        <f t="shared" si="6"/>
        <v>6</v>
      </c>
      <c r="M27" s="72">
        <f>+H27</f>
        <v>0.44</v>
      </c>
      <c r="N27" s="72">
        <f t="shared" si="2"/>
        <v>2.64</v>
      </c>
      <c r="O27" s="72">
        <f t="shared" si="3"/>
        <v>6</v>
      </c>
      <c r="P27" s="72">
        <f t="shared" si="4"/>
        <v>0.44</v>
      </c>
      <c r="Q27" s="72">
        <f t="shared" si="5"/>
        <v>2.64</v>
      </c>
      <c r="R27" s="72"/>
      <c r="S27" s="72"/>
    </row>
    <row r="28" spans="2:19">
      <c r="B28" s="72">
        <f t="shared" si="1"/>
        <v>16</v>
      </c>
      <c r="C28" s="72">
        <v>149</v>
      </c>
      <c r="D28" s="72">
        <v>154</v>
      </c>
      <c r="E28" s="72">
        <v>140</v>
      </c>
      <c r="F28" s="92"/>
      <c r="G28" s="72">
        <v>152.1</v>
      </c>
      <c r="H28" s="72">
        <v>0.44</v>
      </c>
      <c r="I28" s="72">
        <v>1.1399999999999999</v>
      </c>
      <c r="J28" s="72"/>
      <c r="K28" s="72" t="s">
        <v>17</v>
      </c>
      <c r="L28" s="72">
        <f t="shared" ref="L28:M30" si="7">+G28</f>
        <v>152.1</v>
      </c>
      <c r="M28" s="72">
        <f t="shared" si="7"/>
        <v>0.44</v>
      </c>
      <c r="N28" s="72">
        <f t="shared" ref="N28:N30" si="8">+L28*M28</f>
        <v>66.923999999999992</v>
      </c>
      <c r="O28" s="72">
        <f t="shared" ref="O28:P30" si="9">+L28</f>
        <v>152.1</v>
      </c>
      <c r="P28" s="72">
        <f t="shared" si="9"/>
        <v>0.44</v>
      </c>
      <c r="Q28" s="72">
        <f t="shared" ref="Q28:Q30" si="10">+O28*P28</f>
        <v>66.923999999999992</v>
      </c>
      <c r="R28" s="72"/>
      <c r="S28" s="72"/>
    </row>
    <row r="29" spans="2:19">
      <c r="B29" s="72">
        <f t="shared" si="1"/>
        <v>17</v>
      </c>
      <c r="C29" s="72">
        <v>149</v>
      </c>
      <c r="D29" s="72">
        <v>154</v>
      </c>
      <c r="E29" s="72">
        <v>140</v>
      </c>
      <c r="F29" s="93"/>
      <c r="G29" s="72">
        <v>14.7</v>
      </c>
      <c r="H29" s="72">
        <v>0.44</v>
      </c>
      <c r="I29" s="72">
        <v>1.1399999999999999</v>
      </c>
      <c r="J29" s="72"/>
      <c r="K29" s="72" t="s">
        <v>17</v>
      </c>
      <c r="L29" s="72">
        <f t="shared" si="7"/>
        <v>14.7</v>
      </c>
      <c r="M29" s="72">
        <f t="shared" si="7"/>
        <v>0.44</v>
      </c>
      <c r="N29" s="72">
        <f t="shared" si="8"/>
        <v>6.468</v>
      </c>
      <c r="O29" s="72">
        <f t="shared" si="9"/>
        <v>14.7</v>
      </c>
      <c r="P29" s="72">
        <f t="shared" si="9"/>
        <v>0.44</v>
      </c>
      <c r="Q29" s="72">
        <f t="shared" si="10"/>
        <v>6.468</v>
      </c>
      <c r="R29" s="72"/>
      <c r="S29" s="72"/>
    </row>
    <row r="30" spans="2:19" ht="15" customHeight="1">
      <c r="B30" s="72">
        <f t="shared" si="1"/>
        <v>18</v>
      </c>
      <c r="C30" s="72">
        <v>154</v>
      </c>
      <c r="D30" s="72">
        <v>164</v>
      </c>
      <c r="E30" s="72">
        <v>110</v>
      </c>
      <c r="F30" s="78">
        <v>232</v>
      </c>
      <c r="G30" s="72">
        <v>91.6</v>
      </c>
      <c r="H30" s="72">
        <v>0.41</v>
      </c>
      <c r="I30" s="72">
        <v>1.1000000000000001</v>
      </c>
      <c r="J30" s="72"/>
      <c r="K30" s="72" t="s">
        <v>17</v>
      </c>
      <c r="L30" s="72">
        <f t="shared" si="7"/>
        <v>91.6</v>
      </c>
      <c r="M30" s="72">
        <f t="shared" si="7"/>
        <v>0.41</v>
      </c>
      <c r="N30" s="72">
        <f t="shared" si="8"/>
        <v>37.555999999999997</v>
      </c>
      <c r="O30" s="72">
        <f t="shared" si="9"/>
        <v>91.6</v>
      </c>
      <c r="P30" s="72">
        <f t="shared" si="9"/>
        <v>0.41</v>
      </c>
      <c r="Q30" s="72">
        <f t="shared" si="10"/>
        <v>37.555999999999997</v>
      </c>
      <c r="R30" s="72"/>
      <c r="S30" s="72"/>
    </row>
    <row r="31" spans="2:19" ht="15" customHeight="1">
      <c r="B31" s="72">
        <f t="shared" si="1"/>
        <v>19</v>
      </c>
      <c r="C31" s="72">
        <v>164</v>
      </c>
      <c r="D31" s="72">
        <v>166</v>
      </c>
      <c r="E31" s="72">
        <v>160</v>
      </c>
      <c r="F31" s="79"/>
      <c r="G31" s="72">
        <v>31</v>
      </c>
      <c r="H31" s="72">
        <v>0.46</v>
      </c>
      <c r="I31" s="72">
        <v>1.1399999999999999</v>
      </c>
      <c r="J31" s="72"/>
      <c r="K31" s="72" t="s">
        <v>17</v>
      </c>
      <c r="L31" s="72">
        <f t="shared" ref="L31:M33" si="11">+G31</f>
        <v>31</v>
      </c>
      <c r="M31" s="72">
        <f t="shared" si="11"/>
        <v>0.46</v>
      </c>
      <c r="N31" s="72">
        <f>+L31*M31</f>
        <v>14.26</v>
      </c>
      <c r="O31" s="72">
        <f t="shared" ref="O31:P33" si="12">+L31</f>
        <v>31</v>
      </c>
      <c r="P31" s="72">
        <f t="shared" si="12"/>
        <v>0.46</v>
      </c>
      <c r="Q31" s="72">
        <f>+O31*P31</f>
        <v>14.26</v>
      </c>
      <c r="R31" s="72"/>
      <c r="S31" s="72"/>
    </row>
    <row r="32" spans="2:19">
      <c r="B32" s="72">
        <f t="shared" si="1"/>
        <v>20</v>
      </c>
      <c r="C32" s="72">
        <v>172</v>
      </c>
      <c r="D32" s="72">
        <v>166</v>
      </c>
      <c r="E32" s="72">
        <v>160</v>
      </c>
      <c r="F32" s="72">
        <v>129</v>
      </c>
      <c r="G32" s="72">
        <v>128.69999999999999</v>
      </c>
      <c r="H32" s="72">
        <v>0.46</v>
      </c>
      <c r="I32" s="72">
        <v>1.1399999999999999</v>
      </c>
      <c r="J32" s="72"/>
      <c r="K32" s="72" t="s">
        <v>17</v>
      </c>
      <c r="L32" s="72">
        <f t="shared" si="11"/>
        <v>128.69999999999999</v>
      </c>
      <c r="M32" s="72">
        <f t="shared" si="11"/>
        <v>0.46</v>
      </c>
      <c r="N32" s="72">
        <f>+L32*M32</f>
        <v>59.201999999999998</v>
      </c>
      <c r="O32" s="72">
        <f t="shared" si="12"/>
        <v>128.69999999999999</v>
      </c>
      <c r="P32" s="72">
        <f t="shared" si="12"/>
        <v>0.46</v>
      </c>
      <c r="Q32" s="72">
        <f>+O32*P32</f>
        <v>59.201999999999998</v>
      </c>
      <c r="R32" s="72"/>
      <c r="S32" s="72"/>
    </row>
    <row r="33" spans="2:21" ht="15" customHeight="1">
      <c r="B33" s="72">
        <f t="shared" si="1"/>
        <v>21</v>
      </c>
      <c r="C33" s="72">
        <v>154</v>
      </c>
      <c r="D33" s="72">
        <v>160</v>
      </c>
      <c r="E33" s="72">
        <v>63</v>
      </c>
      <c r="F33" s="79"/>
      <c r="G33" s="72">
        <v>92.2</v>
      </c>
      <c r="H33" s="72">
        <v>0.36</v>
      </c>
      <c r="I33" s="72">
        <v>1.06</v>
      </c>
      <c r="J33" s="72"/>
      <c r="K33" s="72" t="s">
        <v>17</v>
      </c>
      <c r="L33" s="72">
        <f t="shared" si="11"/>
        <v>92.2</v>
      </c>
      <c r="M33" s="72">
        <f t="shared" si="11"/>
        <v>0.36</v>
      </c>
      <c r="N33" s="72">
        <f>+L33*M33</f>
        <v>33.192</v>
      </c>
      <c r="O33" s="72">
        <f t="shared" si="12"/>
        <v>92.2</v>
      </c>
      <c r="P33" s="72">
        <f t="shared" si="12"/>
        <v>0.36</v>
      </c>
      <c r="Q33" s="72">
        <f>+O33*P33</f>
        <v>33.192</v>
      </c>
      <c r="R33" s="72"/>
      <c r="S33" s="72"/>
    </row>
    <row r="34" spans="2:21">
      <c r="B34" s="72" t="e">
        <f>1+#REF!</f>
        <v>#REF!</v>
      </c>
      <c r="C34" s="72">
        <v>144</v>
      </c>
      <c r="D34" s="72">
        <v>122</v>
      </c>
      <c r="E34" s="72">
        <v>140</v>
      </c>
      <c r="F34" s="92"/>
      <c r="G34" s="72">
        <v>6.8</v>
      </c>
      <c r="H34" s="72">
        <v>0.44</v>
      </c>
      <c r="I34" s="72">
        <v>1.1399999999999999</v>
      </c>
      <c r="J34" s="72"/>
      <c r="K34" s="72" t="s">
        <v>501</v>
      </c>
      <c r="L34" s="72"/>
      <c r="M34" s="72"/>
      <c r="N34" s="72"/>
      <c r="O34" s="72"/>
      <c r="P34" s="72"/>
      <c r="Q34" s="72"/>
      <c r="R34" s="72"/>
      <c r="S34" s="72"/>
    </row>
    <row r="35" spans="2:21">
      <c r="B35" s="72">
        <v>22</v>
      </c>
      <c r="C35" s="72">
        <v>144</v>
      </c>
      <c r="D35" s="72">
        <v>122</v>
      </c>
      <c r="E35" s="72">
        <v>140</v>
      </c>
      <c r="F35" s="92"/>
      <c r="G35" s="72">
        <v>192</v>
      </c>
      <c r="H35" s="72">
        <v>0.44</v>
      </c>
      <c r="I35" s="72">
        <v>1.1399999999999999</v>
      </c>
      <c r="J35" s="72"/>
      <c r="K35" s="72" t="s">
        <v>284</v>
      </c>
      <c r="L35" s="72">
        <f>+G35</f>
        <v>192</v>
      </c>
      <c r="M35" s="72">
        <v>0.46</v>
      </c>
      <c r="N35" s="72">
        <f>+L35*M35</f>
        <v>88.320000000000007</v>
      </c>
      <c r="O35" s="72">
        <f>+L35</f>
        <v>192</v>
      </c>
      <c r="P35" s="72">
        <f>+M35</f>
        <v>0.46</v>
      </c>
      <c r="Q35" s="72">
        <f>+O35*P35</f>
        <v>88.320000000000007</v>
      </c>
      <c r="R35" s="72"/>
      <c r="S35" s="72"/>
    </row>
    <row r="36" spans="2:21">
      <c r="B36" s="72">
        <f t="shared" si="1"/>
        <v>23</v>
      </c>
      <c r="C36" s="72">
        <v>144</v>
      </c>
      <c r="D36" s="72">
        <v>122</v>
      </c>
      <c r="E36" s="72">
        <v>140</v>
      </c>
      <c r="F36" s="92"/>
      <c r="G36" s="72">
        <v>8</v>
      </c>
      <c r="H36" s="72">
        <v>0.44</v>
      </c>
      <c r="I36" s="72">
        <v>1.1399999999999999</v>
      </c>
      <c r="J36" s="72"/>
      <c r="K36" s="72" t="s">
        <v>501</v>
      </c>
      <c r="L36" s="72"/>
      <c r="M36" s="72"/>
      <c r="N36" s="72"/>
      <c r="O36" s="72"/>
      <c r="P36" s="72"/>
      <c r="Q36" s="72"/>
      <c r="R36" s="72"/>
      <c r="S36" s="72"/>
    </row>
    <row r="37" spans="2:21">
      <c r="B37" s="72">
        <v>23</v>
      </c>
      <c r="C37" s="72">
        <v>224</v>
      </c>
      <c r="D37" s="72">
        <v>228</v>
      </c>
      <c r="E37" s="72">
        <v>90</v>
      </c>
      <c r="F37" s="72">
        <v>55</v>
      </c>
      <c r="G37" s="72">
        <v>53.2</v>
      </c>
      <c r="H37" s="72">
        <v>0.39</v>
      </c>
      <c r="I37" s="72">
        <v>1.0900000000000001</v>
      </c>
      <c r="J37" s="72"/>
      <c r="K37" s="72" t="s">
        <v>17</v>
      </c>
      <c r="L37" s="72">
        <f t="shared" ref="L37:M39" si="13">+G37</f>
        <v>53.2</v>
      </c>
      <c r="M37" s="72">
        <f t="shared" si="13"/>
        <v>0.39</v>
      </c>
      <c r="N37" s="72">
        <f t="shared" ref="N37:N39" si="14">+L37*M37</f>
        <v>20.748000000000001</v>
      </c>
      <c r="O37" s="72">
        <f t="shared" ref="O37:P39" si="15">+L37</f>
        <v>53.2</v>
      </c>
      <c r="P37" s="72">
        <f t="shared" si="15"/>
        <v>0.39</v>
      </c>
      <c r="Q37" s="72">
        <f t="shared" ref="Q37:Q39" si="16">+O37*P37</f>
        <v>20.748000000000001</v>
      </c>
      <c r="R37" s="72"/>
      <c r="S37" s="72"/>
    </row>
    <row r="38" spans="2:21">
      <c r="B38" s="72">
        <v>24</v>
      </c>
      <c r="C38" s="72">
        <v>228</v>
      </c>
      <c r="D38" s="72">
        <v>231</v>
      </c>
      <c r="E38" s="72">
        <v>90</v>
      </c>
      <c r="F38" s="72">
        <v>10</v>
      </c>
      <c r="G38" s="72">
        <v>10.8</v>
      </c>
      <c r="H38" s="72">
        <v>0.39</v>
      </c>
      <c r="I38" s="72">
        <v>1.0900000000000001</v>
      </c>
      <c r="J38" s="72"/>
      <c r="K38" s="72" t="s">
        <v>17</v>
      </c>
      <c r="L38" s="72">
        <f t="shared" si="13"/>
        <v>10.8</v>
      </c>
      <c r="M38" s="72">
        <f t="shared" si="13"/>
        <v>0.39</v>
      </c>
      <c r="N38" s="72">
        <f t="shared" si="14"/>
        <v>4.2120000000000006</v>
      </c>
      <c r="O38" s="72">
        <f t="shared" si="15"/>
        <v>10.8</v>
      </c>
      <c r="P38" s="72">
        <f t="shared" si="15"/>
        <v>0.39</v>
      </c>
      <c r="Q38" s="72">
        <f t="shared" si="16"/>
        <v>4.2120000000000006</v>
      </c>
      <c r="R38" s="72"/>
      <c r="S38" s="72"/>
    </row>
    <row r="39" spans="2:21" ht="15" customHeight="1">
      <c r="B39" s="72">
        <f t="shared" si="1"/>
        <v>25</v>
      </c>
      <c r="C39" s="72">
        <v>228</v>
      </c>
      <c r="D39" s="72">
        <v>225</v>
      </c>
      <c r="E39" s="72">
        <v>63</v>
      </c>
      <c r="F39" s="78">
        <v>98</v>
      </c>
      <c r="G39" s="72">
        <v>3.1</v>
      </c>
      <c r="H39" s="72">
        <v>0.36</v>
      </c>
      <c r="I39" s="72">
        <v>1.06</v>
      </c>
      <c r="J39" s="72"/>
      <c r="K39" s="72" t="s">
        <v>17</v>
      </c>
      <c r="L39" s="72">
        <f t="shared" si="13"/>
        <v>3.1</v>
      </c>
      <c r="M39" s="72">
        <f t="shared" si="13"/>
        <v>0.36</v>
      </c>
      <c r="N39" s="72">
        <f t="shared" si="14"/>
        <v>1.1159999999999999</v>
      </c>
      <c r="O39" s="72">
        <f t="shared" si="15"/>
        <v>3.1</v>
      </c>
      <c r="P39" s="72">
        <f t="shared" si="15"/>
        <v>0.36</v>
      </c>
      <c r="Q39" s="72">
        <f t="shared" si="16"/>
        <v>1.1159999999999999</v>
      </c>
      <c r="R39" s="72"/>
      <c r="S39" s="72"/>
    </row>
    <row r="40" spans="2:21" ht="15" customHeight="1">
      <c r="B40" s="72">
        <f t="shared" si="1"/>
        <v>26</v>
      </c>
      <c r="C40" s="72">
        <v>225</v>
      </c>
      <c r="D40" s="72">
        <v>228</v>
      </c>
      <c r="E40" s="72">
        <v>90</v>
      </c>
      <c r="F40" s="78">
        <v>47</v>
      </c>
      <c r="G40" s="72">
        <v>5.6</v>
      </c>
      <c r="H40" s="72">
        <v>0.39</v>
      </c>
      <c r="I40" s="72">
        <v>1.0900000000000001</v>
      </c>
      <c r="J40" s="72"/>
      <c r="K40" s="72" t="s">
        <v>502</v>
      </c>
      <c r="L40" s="72">
        <f t="shared" ref="L40:M42" si="17">+G40</f>
        <v>5.6</v>
      </c>
      <c r="M40" s="72">
        <f t="shared" si="17"/>
        <v>0.39</v>
      </c>
      <c r="N40" s="72">
        <f>+L40*M40</f>
        <v>2.1839999999999997</v>
      </c>
      <c r="O40" s="72">
        <f t="shared" ref="O40:P42" si="18">+L40</f>
        <v>5.6</v>
      </c>
      <c r="P40" s="72">
        <f t="shared" si="18"/>
        <v>0.39</v>
      </c>
      <c r="Q40" s="72">
        <f>+O40*P40</f>
        <v>2.1839999999999997</v>
      </c>
      <c r="R40" s="72"/>
      <c r="S40" s="72"/>
    </row>
    <row r="41" spans="2:21">
      <c r="B41" s="72">
        <f t="shared" si="1"/>
        <v>27</v>
      </c>
      <c r="C41" s="72">
        <v>230</v>
      </c>
      <c r="D41" s="72">
        <v>236</v>
      </c>
      <c r="E41" s="72">
        <v>90</v>
      </c>
      <c r="F41" s="72">
        <v>259</v>
      </c>
      <c r="G41" s="72">
        <v>177.4</v>
      </c>
      <c r="H41" s="72">
        <v>0.39</v>
      </c>
      <c r="I41" s="72">
        <v>1.0900000000000001</v>
      </c>
      <c r="J41" s="72"/>
      <c r="K41" s="72" t="s">
        <v>17</v>
      </c>
      <c r="L41" s="72">
        <f t="shared" si="17"/>
        <v>177.4</v>
      </c>
      <c r="M41" s="72">
        <f t="shared" si="17"/>
        <v>0.39</v>
      </c>
      <c r="N41" s="72">
        <f>+L41*M41</f>
        <v>69.186000000000007</v>
      </c>
      <c r="O41" s="72">
        <f t="shared" si="18"/>
        <v>177.4</v>
      </c>
      <c r="P41" s="72">
        <f t="shared" si="18"/>
        <v>0.39</v>
      </c>
      <c r="Q41" s="72">
        <f>+O41*P41</f>
        <v>69.186000000000007</v>
      </c>
      <c r="R41" s="72"/>
      <c r="S41" s="72"/>
    </row>
    <row r="42" spans="2:21" ht="15" customHeight="1">
      <c r="B42" s="72">
        <f t="shared" si="1"/>
        <v>28</v>
      </c>
      <c r="C42" s="72">
        <v>223</v>
      </c>
      <c r="D42" s="72">
        <v>193</v>
      </c>
      <c r="E42" s="72">
        <v>90</v>
      </c>
      <c r="F42" s="79"/>
      <c r="G42" s="72">
        <v>7</v>
      </c>
      <c r="H42" s="72">
        <v>0.39</v>
      </c>
      <c r="I42" s="72">
        <v>1.0900000000000001</v>
      </c>
      <c r="J42" s="72"/>
      <c r="K42" s="72" t="s">
        <v>503</v>
      </c>
      <c r="L42" s="72">
        <f t="shared" si="17"/>
        <v>7</v>
      </c>
      <c r="M42" s="72">
        <f t="shared" si="17"/>
        <v>0.39</v>
      </c>
      <c r="N42" s="72">
        <f>+L42*M42</f>
        <v>2.73</v>
      </c>
      <c r="O42" s="72">
        <f t="shared" si="18"/>
        <v>7</v>
      </c>
      <c r="P42" s="72">
        <f t="shared" si="18"/>
        <v>0.39</v>
      </c>
      <c r="Q42" s="72">
        <f>+O42*P42</f>
        <v>2.73</v>
      </c>
      <c r="R42" s="72"/>
      <c r="S42" s="72"/>
      <c r="U42">
        <v>203.2</v>
      </c>
    </row>
    <row r="43" spans="2:21" ht="15" customHeight="1">
      <c r="B43" s="72">
        <f t="shared" ref="B43" si="19">1+B42</f>
        <v>29</v>
      </c>
      <c r="C43" s="72">
        <v>193</v>
      </c>
      <c r="D43" s="72">
        <v>195</v>
      </c>
      <c r="E43" s="72">
        <v>140</v>
      </c>
      <c r="F43" s="78">
        <v>93</v>
      </c>
      <c r="G43" s="72">
        <v>7.4</v>
      </c>
      <c r="H43" s="72">
        <v>0.44</v>
      </c>
      <c r="I43" s="72">
        <v>1.1399999999999999</v>
      </c>
      <c r="J43" s="72"/>
      <c r="K43" s="72" t="s">
        <v>501</v>
      </c>
      <c r="L43" s="72"/>
      <c r="M43" s="72"/>
      <c r="N43" s="72"/>
      <c r="O43" s="72"/>
      <c r="P43" s="72"/>
      <c r="Q43" s="72"/>
      <c r="R43" s="72"/>
      <c r="S43" s="72"/>
      <c r="U43">
        <v>89.6</v>
      </c>
    </row>
    <row r="44" spans="2:21">
      <c r="B44" s="72">
        <f t="shared" si="1"/>
        <v>30</v>
      </c>
      <c r="C44" s="72">
        <v>181</v>
      </c>
      <c r="D44" s="72">
        <v>187</v>
      </c>
      <c r="E44" s="72">
        <v>140</v>
      </c>
      <c r="F44" s="72">
        <v>113</v>
      </c>
      <c r="G44" s="72">
        <v>44.7</v>
      </c>
      <c r="H44" s="72">
        <v>0.44</v>
      </c>
      <c r="I44" s="72">
        <v>1.1399999999999999</v>
      </c>
      <c r="J44" s="72"/>
      <c r="K44" s="72" t="s">
        <v>504</v>
      </c>
      <c r="L44" s="72">
        <f>+G44</f>
        <v>44.7</v>
      </c>
      <c r="M44" s="72">
        <v>0.46</v>
      </c>
      <c r="N44" s="72">
        <f>+L44*M44</f>
        <v>20.562000000000001</v>
      </c>
      <c r="O44" s="72">
        <f t="shared" ref="O44:P47" si="20">+L44</f>
        <v>44.7</v>
      </c>
      <c r="P44" s="72">
        <f t="shared" si="20"/>
        <v>0.46</v>
      </c>
      <c r="Q44" s="72">
        <f>+O44*P44</f>
        <v>20.562000000000001</v>
      </c>
      <c r="R44" s="72"/>
      <c r="S44" s="72"/>
    </row>
    <row r="45" spans="2:21" ht="15" customHeight="1">
      <c r="B45" s="72">
        <f t="shared" si="1"/>
        <v>31</v>
      </c>
      <c r="C45" s="72">
        <v>187</v>
      </c>
      <c r="D45" s="72">
        <v>193</v>
      </c>
      <c r="E45" s="72">
        <v>140</v>
      </c>
      <c r="F45" s="79"/>
      <c r="G45" s="72">
        <v>5</v>
      </c>
      <c r="H45" s="72">
        <v>0.44</v>
      </c>
      <c r="I45" s="72">
        <v>1.1399999999999999</v>
      </c>
      <c r="J45" s="72"/>
      <c r="K45" s="72" t="s">
        <v>503</v>
      </c>
      <c r="L45" s="72">
        <f>+G45</f>
        <v>5</v>
      </c>
      <c r="M45" s="72">
        <f>+H45</f>
        <v>0.44</v>
      </c>
      <c r="N45" s="72">
        <f>+L45*M45</f>
        <v>2.2000000000000002</v>
      </c>
      <c r="O45" s="72">
        <f t="shared" si="20"/>
        <v>5</v>
      </c>
      <c r="P45" s="72">
        <f t="shared" si="20"/>
        <v>0.44</v>
      </c>
      <c r="Q45" s="72">
        <f>+O45*P45</f>
        <v>2.2000000000000002</v>
      </c>
      <c r="R45" s="72"/>
      <c r="S45" s="72"/>
    </row>
    <row r="46" spans="2:21">
      <c r="B46" s="72">
        <f t="shared" si="1"/>
        <v>32</v>
      </c>
      <c r="C46" s="72">
        <v>181</v>
      </c>
      <c r="D46" s="72">
        <v>179</v>
      </c>
      <c r="E46" s="72">
        <v>160</v>
      </c>
      <c r="F46" s="91">
        <v>55</v>
      </c>
      <c r="G46" s="72">
        <v>29.7</v>
      </c>
      <c r="H46" s="72">
        <v>0.46</v>
      </c>
      <c r="I46" s="72">
        <v>1.1599999999999999</v>
      </c>
      <c r="J46" s="72"/>
      <c r="K46" s="72" t="s">
        <v>284</v>
      </c>
      <c r="L46" s="72">
        <f>+G46</f>
        <v>29.7</v>
      </c>
      <c r="M46" s="72">
        <v>0.46</v>
      </c>
      <c r="N46" s="72">
        <f>+L46*M46</f>
        <v>13.662000000000001</v>
      </c>
      <c r="O46" s="72">
        <f t="shared" si="20"/>
        <v>29.7</v>
      </c>
      <c r="P46" s="72">
        <f t="shared" si="20"/>
        <v>0.46</v>
      </c>
      <c r="Q46" s="72">
        <f>+O46*P46</f>
        <v>13.662000000000001</v>
      </c>
      <c r="R46" s="72"/>
      <c r="S46" s="72"/>
    </row>
    <row r="47" spans="2:21">
      <c r="B47" s="72">
        <f t="shared" si="1"/>
        <v>33</v>
      </c>
      <c r="C47" s="72">
        <v>181</v>
      </c>
      <c r="D47" s="72">
        <v>179</v>
      </c>
      <c r="E47" s="72">
        <v>160</v>
      </c>
      <c r="F47" s="93"/>
      <c r="G47" s="72">
        <v>55.3</v>
      </c>
      <c r="H47" s="72">
        <v>0.46</v>
      </c>
      <c r="I47" s="72">
        <v>1.1599999999999999</v>
      </c>
      <c r="J47" s="72"/>
      <c r="K47" s="72" t="s">
        <v>279</v>
      </c>
      <c r="L47" s="72">
        <f>+G47</f>
        <v>55.3</v>
      </c>
      <c r="M47" s="72">
        <f>+H47</f>
        <v>0.46</v>
      </c>
      <c r="N47" s="72">
        <f>+L47*M47</f>
        <v>25.437999999999999</v>
      </c>
      <c r="O47" s="72">
        <f t="shared" si="20"/>
        <v>55.3</v>
      </c>
      <c r="P47" s="72">
        <f t="shared" si="20"/>
        <v>0.46</v>
      </c>
      <c r="Q47" s="72">
        <f>+O47*P47</f>
        <v>25.437999999999999</v>
      </c>
      <c r="R47" s="72"/>
      <c r="S47" s="72"/>
    </row>
    <row r="48" spans="2:21">
      <c r="B48" s="72">
        <f t="shared" si="1"/>
        <v>34</v>
      </c>
      <c r="C48" s="72">
        <v>179</v>
      </c>
      <c r="D48" s="72">
        <v>178</v>
      </c>
      <c r="E48" s="72">
        <v>160</v>
      </c>
      <c r="F48" s="72">
        <v>148</v>
      </c>
      <c r="G48" s="72">
        <v>151.5</v>
      </c>
      <c r="H48" s="72">
        <v>0.46</v>
      </c>
      <c r="I48" s="72">
        <v>1.1599999999999999</v>
      </c>
      <c r="J48" s="72"/>
      <c r="K48" s="72" t="s">
        <v>279</v>
      </c>
      <c r="L48" s="72">
        <f t="shared" ref="L48:M49" si="21">+G48</f>
        <v>151.5</v>
      </c>
      <c r="M48" s="72">
        <f t="shared" si="21"/>
        <v>0.46</v>
      </c>
      <c r="N48" s="72">
        <f t="shared" ref="N48:N49" si="22">+L48*M48</f>
        <v>69.69</v>
      </c>
      <c r="O48" s="72">
        <f t="shared" ref="O48:P49" si="23">+L48</f>
        <v>151.5</v>
      </c>
      <c r="P48" s="72">
        <f t="shared" si="23"/>
        <v>0.46</v>
      </c>
      <c r="Q48" s="72">
        <f t="shared" ref="Q48:Q49" si="24">+O48*P48</f>
        <v>69.69</v>
      </c>
      <c r="R48" s="72"/>
      <c r="S48" s="72"/>
    </row>
    <row r="49" spans="2:19">
      <c r="B49" s="72">
        <f t="shared" si="1"/>
        <v>35</v>
      </c>
      <c r="C49" s="72">
        <v>178</v>
      </c>
      <c r="D49" s="72">
        <v>206</v>
      </c>
      <c r="E49" s="72">
        <v>160</v>
      </c>
      <c r="F49" s="72">
        <v>361</v>
      </c>
      <c r="G49" s="72">
        <v>373.2</v>
      </c>
      <c r="H49" s="72">
        <v>0.46</v>
      </c>
      <c r="I49" s="72">
        <v>1.1599999999999999</v>
      </c>
      <c r="J49" s="72"/>
      <c r="K49" s="72" t="s">
        <v>279</v>
      </c>
      <c r="L49" s="72">
        <f t="shared" si="21"/>
        <v>373.2</v>
      </c>
      <c r="M49" s="72">
        <f t="shared" si="21"/>
        <v>0.46</v>
      </c>
      <c r="N49" s="72">
        <f t="shared" si="22"/>
        <v>171.672</v>
      </c>
      <c r="O49" s="72">
        <f t="shared" si="23"/>
        <v>373.2</v>
      </c>
      <c r="P49" s="72">
        <f t="shared" si="23"/>
        <v>0.46</v>
      </c>
      <c r="Q49" s="72">
        <f t="shared" si="24"/>
        <v>171.672</v>
      </c>
      <c r="R49" s="72"/>
      <c r="S49" s="72"/>
    </row>
    <row r="50" spans="2:19">
      <c r="B50" s="72">
        <f t="shared" si="1"/>
        <v>36</v>
      </c>
      <c r="C50" s="72">
        <v>206</v>
      </c>
      <c r="D50" s="72">
        <v>213</v>
      </c>
      <c r="E50" s="72">
        <v>160</v>
      </c>
      <c r="F50" s="72">
        <v>130</v>
      </c>
      <c r="G50" s="72">
        <v>184.5</v>
      </c>
      <c r="H50" s="72">
        <v>0.46</v>
      </c>
      <c r="I50" s="72">
        <v>1.1599999999999999</v>
      </c>
      <c r="J50" s="72"/>
      <c r="K50" s="72" t="s">
        <v>84</v>
      </c>
      <c r="L50" s="72">
        <f t="shared" ref="L50:M52" si="25">+G50</f>
        <v>184.5</v>
      </c>
      <c r="M50" s="72">
        <f t="shared" si="25"/>
        <v>0.46</v>
      </c>
      <c r="N50" s="72">
        <f>+L50*M50</f>
        <v>84.87</v>
      </c>
      <c r="O50" s="72">
        <f t="shared" ref="O50:P52" si="26">+L50</f>
        <v>184.5</v>
      </c>
      <c r="P50" s="72">
        <f t="shared" si="26"/>
        <v>0.46</v>
      </c>
      <c r="Q50" s="72">
        <f>+O50*P50</f>
        <v>84.87</v>
      </c>
      <c r="R50" s="72"/>
      <c r="S50" s="72"/>
    </row>
    <row r="51" spans="2:19" ht="15" customHeight="1">
      <c r="B51" s="72">
        <f t="shared" si="1"/>
        <v>37</v>
      </c>
      <c r="C51" s="72">
        <v>213</v>
      </c>
      <c r="D51" s="72">
        <v>218</v>
      </c>
      <c r="E51" s="72">
        <v>140</v>
      </c>
      <c r="F51" s="78">
        <v>179</v>
      </c>
      <c r="G51" s="72">
        <v>31</v>
      </c>
      <c r="H51" s="72">
        <v>0.44</v>
      </c>
      <c r="I51" s="72">
        <v>1.1399999999999999</v>
      </c>
      <c r="J51" s="72"/>
      <c r="K51" s="72" t="s">
        <v>84</v>
      </c>
      <c r="L51" s="72">
        <f t="shared" si="25"/>
        <v>31</v>
      </c>
      <c r="M51" s="72">
        <f t="shared" si="25"/>
        <v>0.44</v>
      </c>
      <c r="N51" s="72">
        <f>+L51*M51</f>
        <v>13.64</v>
      </c>
      <c r="O51" s="72">
        <f t="shared" si="26"/>
        <v>31</v>
      </c>
      <c r="P51" s="72">
        <f t="shared" si="26"/>
        <v>0.44</v>
      </c>
      <c r="Q51" s="72">
        <f>+O51*P51</f>
        <v>13.64</v>
      </c>
      <c r="R51" s="72"/>
      <c r="S51" s="72"/>
    </row>
    <row r="52" spans="2:19">
      <c r="B52" s="72">
        <f t="shared" si="1"/>
        <v>38</v>
      </c>
      <c r="C52" s="72">
        <v>172</v>
      </c>
      <c r="D52" s="72">
        <v>178</v>
      </c>
      <c r="E52" s="72">
        <v>160</v>
      </c>
      <c r="F52" s="72">
        <v>424</v>
      </c>
      <c r="G52" s="72">
        <v>423.2</v>
      </c>
      <c r="H52" s="72">
        <v>0.46</v>
      </c>
      <c r="I52" s="72">
        <v>1.1599999999999999</v>
      </c>
      <c r="J52" s="72"/>
      <c r="K52" s="72" t="s">
        <v>279</v>
      </c>
      <c r="L52" s="72">
        <f t="shared" si="25"/>
        <v>423.2</v>
      </c>
      <c r="M52" s="72">
        <f t="shared" si="25"/>
        <v>0.46</v>
      </c>
      <c r="N52" s="72">
        <f>+L52*M52</f>
        <v>194.672</v>
      </c>
      <c r="O52" s="72">
        <f t="shared" si="26"/>
        <v>423.2</v>
      </c>
      <c r="P52" s="72">
        <f t="shared" si="26"/>
        <v>0.46</v>
      </c>
      <c r="Q52" s="72">
        <f>+O52*P52</f>
        <v>194.672</v>
      </c>
      <c r="R52" s="72"/>
      <c r="S52" s="72"/>
    </row>
    <row r="53" spans="2:19">
      <c r="B53" s="72">
        <f t="shared" si="1"/>
        <v>39</v>
      </c>
      <c r="C53" s="72">
        <v>198</v>
      </c>
      <c r="D53" s="72">
        <v>199</v>
      </c>
      <c r="E53" s="72">
        <v>140</v>
      </c>
      <c r="F53" s="72">
        <v>138</v>
      </c>
      <c r="G53" s="72">
        <v>141.5</v>
      </c>
      <c r="H53" s="72">
        <v>0.44</v>
      </c>
      <c r="I53" s="72">
        <v>1.1399999999999999</v>
      </c>
      <c r="J53" s="72"/>
      <c r="K53" s="72" t="s">
        <v>17</v>
      </c>
      <c r="L53" s="72">
        <f t="shared" ref="L53:M54" si="27">+G53</f>
        <v>141.5</v>
      </c>
      <c r="M53" s="72">
        <f t="shared" si="27"/>
        <v>0.44</v>
      </c>
      <c r="N53" s="72">
        <f t="shared" ref="N53:N54" si="28">+L53*M53</f>
        <v>62.26</v>
      </c>
      <c r="O53" s="72">
        <f t="shared" ref="O53:P54" si="29">+L53</f>
        <v>141.5</v>
      </c>
      <c r="P53" s="72">
        <f t="shared" si="29"/>
        <v>0.44</v>
      </c>
      <c r="Q53" s="72">
        <f t="shared" ref="Q53:Q54" si="30">+O53*P53</f>
        <v>62.26</v>
      </c>
      <c r="R53" s="72"/>
      <c r="S53" s="72"/>
    </row>
    <row r="54" spans="2:19">
      <c r="B54" s="72">
        <f t="shared" si="1"/>
        <v>40</v>
      </c>
      <c r="C54" s="72">
        <v>199</v>
      </c>
      <c r="D54" s="72">
        <v>207</v>
      </c>
      <c r="E54" s="72">
        <v>75</v>
      </c>
      <c r="F54" s="91">
        <v>148</v>
      </c>
      <c r="G54" s="72">
        <v>29</v>
      </c>
      <c r="H54" s="72">
        <v>0.375</v>
      </c>
      <c r="I54" s="72">
        <v>1.07</v>
      </c>
      <c r="J54" s="72"/>
      <c r="K54" s="72" t="s">
        <v>17</v>
      </c>
      <c r="L54" s="72">
        <f t="shared" si="27"/>
        <v>29</v>
      </c>
      <c r="M54" s="72">
        <f t="shared" si="27"/>
        <v>0.375</v>
      </c>
      <c r="N54" s="72">
        <f t="shared" si="28"/>
        <v>10.875</v>
      </c>
      <c r="O54" s="72">
        <f t="shared" si="29"/>
        <v>29</v>
      </c>
      <c r="P54" s="72">
        <f t="shared" si="29"/>
        <v>0.375</v>
      </c>
      <c r="Q54" s="72">
        <f t="shared" si="30"/>
        <v>10.875</v>
      </c>
      <c r="R54" s="72"/>
      <c r="S54" s="72"/>
    </row>
    <row r="55" spans="2:19">
      <c r="B55" s="72">
        <f t="shared" si="1"/>
        <v>41</v>
      </c>
      <c r="C55" s="72">
        <v>199</v>
      </c>
      <c r="D55" s="72">
        <v>207</v>
      </c>
      <c r="E55" s="72">
        <v>75</v>
      </c>
      <c r="F55" s="92"/>
      <c r="G55" s="72">
        <v>5</v>
      </c>
      <c r="H55" s="72">
        <v>0.375</v>
      </c>
      <c r="I55" s="72">
        <v>1.07</v>
      </c>
      <c r="J55" s="72"/>
      <c r="K55" s="72" t="s">
        <v>284</v>
      </c>
      <c r="L55" s="72">
        <f>+G55</f>
        <v>5</v>
      </c>
      <c r="M55" s="72">
        <v>0.46</v>
      </c>
      <c r="N55" s="72">
        <f>+L55*M55</f>
        <v>2.3000000000000003</v>
      </c>
      <c r="O55" s="72">
        <f t="shared" ref="O55:P58" si="31">+L55</f>
        <v>5</v>
      </c>
      <c r="P55" s="72">
        <f t="shared" si="31"/>
        <v>0.46</v>
      </c>
      <c r="Q55" s="72">
        <f>+O55*P55</f>
        <v>2.3000000000000003</v>
      </c>
      <c r="R55" s="72"/>
      <c r="S55" s="72"/>
    </row>
    <row r="56" spans="2:19">
      <c r="B56" s="72">
        <f t="shared" si="1"/>
        <v>42</v>
      </c>
      <c r="C56" s="72">
        <v>199</v>
      </c>
      <c r="D56" s="72">
        <v>207</v>
      </c>
      <c r="E56" s="72">
        <v>75</v>
      </c>
      <c r="F56" s="92"/>
      <c r="G56" s="72">
        <v>41</v>
      </c>
      <c r="H56" s="72">
        <v>0.375</v>
      </c>
      <c r="I56" s="72">
        <v>1.07</v>
      </c>
      <c r="J56" s="72"/>
      <c r="K56" s="72" t="s">
        <v>17</v>
      </c>
      <c r="L56" s="72">
        <f>+G56</f>
        <v>41</v>
      </c>
      <c r="M56" s="72">
        <f>+H56</f>
        <v>0.375</v>
      </c>
      <c r="N56" s="72">
        <f>+L56*M56</f>
        <v>15.375</v>
      </c>
      <c r="O56" s="72">
        <f t="shared" si="31"/>
        <v>41</v>
      </c>
      <c r="P56" s="72">
        <f t="shared" si="31"/>
        <v>0.375</v>
      </c>
      <c r="Q56" s="72">
        <f>+O56*P56</f>
        <v>15.375</v>
      </c>
      <c r="R56" s="72"/>
      <c r="S56" s="72"/>
    </row>
    <row r="57" spans="2:19" ht="15" customHeight="1">
      <c r="B57" s="72">
        <f t="shared" si="1"/>
        <v>43</v>
      </c>
      <c r="C57" s="72">
        <v>22</v>
      </c>
      <c r="D57" s="72">
        <v>38</v>
      </c>
      <c r="E57" s="72">
        <v>160</v>
      </c>
      <c r="F57" s="79"/>
      <c r="G57" s="72">
        <v>5</v>
      </c>
      <c r="H57" s="72">
        <v>0.46</v>
      </c>
      <c r="I57" s="72">
        <v>1.1599999999999999</v>
      </c>
      <c r="J57" s="72"/>
      <c r="K57" s="72" t="s">
        <v>503</v>
      </c>
      <c r="L57" s="72">
        <f>+G57</f>
        <v>5</v>
      </c>
      <c r="M57" s="72">
        <f>+H57</f>
        <v>0.46</v>
      </c>
      <c r="N57" s="72">
        <f>+L57*M57</f>
        <v>2.3000000000000003</v>
      </c>
      <c r="O57" s="72">
        <f t="shared" si="31"/>
        <v>5</v>
      </c>
      <c r="P57" s="72">
        <f t="shared" si="31"/>
        <v>0.46</v>
      </c>
      <c r="Q57" s="72">
        <f>+O57*P57</f>
        <v>2.3000000000000003</v>
      </c>
      <c r="R57" s="72"/>
      <c r="S57" s="72"/>
    </row>
    <row r="58" spans="2:19" ht="15" customHeight="1">
      <c r="B58" s="72">
        <f t="shared" si="1"/>
        <v>44</v>
      </c>
      <c r="C58" s="72">
        <v>1</v>
      </c>
      <c r="D58" s="72">
        <v>3</v>
      </c>
      <c r="E58" s="72">
        <v>63</v>
      </c>
      <c r="F58" s="79"/>
      <c r="G58" s="72">
        <v>82.2</v>
      </c>
      <c r="H58" s="72">
        <v>0.36</v>
      </c>
      <c r="I58" s="72">
        <v>1.06</v>
      </c>
      <c r="J58" s="72"/>
      <c r="K58" s="72" t="s">
        <v>17</v>
      </c>
      <c r="L58" s="72">
        <f>+G58</f>
        <v>82.2</v>
      </c>
      <c r="M58" s="72">
        <f>+H58</f>
        <v>0.36</v>
      </c>
      <c r="N58" s="72">
        <f>+L58*M58</f>
        <v>29.591999999999999</v>
      </c>
      <c r="O58" s="72">
        <f t="shared" si="31"/>
        <v>82.2</v>
      </c>
      <c r="P58" s="72">
        <f t="shared" si="31"/>
        <v>0.36</v>
      </c>
      <c r="Q58" s="72">
        <f>+O58*P58</f>
        <v>29.591999999999999</v>
      </c>
      <c r="R58" s="72"/>
      <c r="S58" s="72"/>
    </row>
    <row r="59" spans="2:19">
      <c r="B59" s="72">
        <f t="shared" si="1"/>
        <v>45</v>
      </c>
      <c r="C59" s="72">
        <v>23</v>
      </c>
      <c r="D59" s="72">
        <v>27</v>
      </c>
      <c r="E59" s="72">
        <v>200</v>
      </c>
      <c r="F59" s="72">
        <v>152</v>
      </c>
      <c r="G59" s="72">
        <v>158.80000000000001</v>
      </c>
      <c r="H59" s="72">
        <v>0.46</v>
      </c>
      <c r="I59" s="72">
        <v>1.2</v>
      </c>
      <c r="J59" s="72"/>
      <c r="K59" s="72" t="s">
        <v>84</v>
      </c>
      <c r="L59" s="72">
        <f t="shared" ref="L59:M60" si="32">+G59</f>
        <v>158.80000000000001</v>
      </c>
      <c r="M59" s="72">
        <f t="shared" si="32"/>
        <v>0.46</v>
      </c>
      <c r="N59" s="72">
        <f t="shared" ref="N59:N60" si="33">+L59*M59</f>
        <v>73.048000000000002</v>
      </c>
      <c r="O59" s="72">
        <f t="shared" ref="O59:P60" si="34">+L59</f>
        <v>158.80000000000001</v>
      </c>
      <c r="P59" s="72">
        <f t="shared" si="34"/>
        <v>0.46</v>
      </c>
      <c r="Q59" s="72">
        <f t="shared" ref="Q59:Q60" si="35">+O59*P59</f>
        <v>73.048000000000002</v>
      </c>
      <c r="R59" s="72"/>
      <c r="S59" s="72"/>
    </row>
    <row r="60" spans="2:19" ht="15" customHeight="1">
      <c r="B60" s="72">
        <f t="shared" si="1"/>
        <v>46</v>
      </c>
      <c r="C60" s="72">
        <v>27</v>
      </c>
      <c r="D60" s="72">
        <v>30</v>
      </c>
      <c r="E60" s="72">
        <v>63</v>
      </c>
      <c r="F60" s="78">
        <v>322</v>
      </c>
      <c r="G60" s="72">
        <v>5</v>
      </c>
      <c r="H60" s="72">
        <v>0.36</v>
      </c>
      <c r="I60" s="72">
        <v>1.06</v>
      </c>
      <c r="J60" s="72"/>
      <c r="K60" s="72" t="s">
        <v>503</v>
      </c>
      <c r="L60" s="72">
        <f t="shared" si="32"/>
        <v>5</v>
      </c>
      <c r="M60" s="72">
        <f t="shared" si="32"/>
        <v>0.36</v>
      </c>
      <c r="N60" s="72">
        <f t="shared" si="33"/>
        <v>1.7999999999999998</v>
      </c>
      <c r="O60" s="72">
        <f t="shared" si="34"/>
        <v>5</v>
      </c>
      <c r="P60" s="72">
        <f t="shared" si="34"/>
        <v>0.36</v>
      </c>
      <c r="Q60" s="72">
        <f t="shared" si="35"/>
        <v>1.7999999999999998</v>
      </c>
      <c r="R60" s="72"/>
      <c r="S60" s="72"/>
    </row>
    <row r="61" spans="2:19">
      <c r="B61" s="72">
        <f t="shared" si="1"/>
        <v>47</v>
      </c>
      <c r="C61" s="72">
        <v>27</v>
      </c>
      <c r="D61" s="72">
        <v>37</v>
      </c>
      <c r="E61" s="72">
        <v>200</v>
      </c>
      <c r="F61" s="72">
        <v>168</v>
      </c>
      <c r="G61" s="72">
        <v>172.3</v>
      </c>
      <c r="H61" s="72">
        <v>0.46</v>
      </c>
      <c r="I61" s="72">
        <v>1.2</v>
      </c>
      <c r="J61" s="72"/>
      <c r="K61" s="72" t="s">
        <v>84</v>
      </c>
      <c r="L61" s="72">
        <f>+G61</f>
        <v>172.3</v>
      </c>
      <c r="M61" s="72">
        <f>+H61</f>
        <v>0.46</v>
      </c>
      <c r="N61" s="72">
        <f t="shared" ref="N61:N76" si="36">+L61*M61</f>
        <v>79.25800000000001</v>
      </c>
      <c r="O61" s="72">
        <f t="shared" ref="O61:O76" si="37">+L61</f>
        <v>172.3</v>
      </c>
      <c r="P61" s="72">
        <f t="shared" ref="P61:P76" si="38">+M61</f>
        <v>0.46</v>
      </c>
      <c r="Q61" s="72">
        <f t="shared" ref="Q61:Q76" si="39">+O61*P61</f>
        <v>79.25800000000001</v>
      </c>
      <c r="R61" s="72"/>
      <c r="S61" s="72"/>
    </row>
    <row r="62" spans="2:19">
      <c r="B62" s="72">
        <f t="shared" si="1"/>
        <v>48</v>
      </c>
      <c r="C62" s="72">
        <v>37</v>
      </c>
      <c r="D62" s="72">
        <v>42</v>
      </c>
      <c r="E62" s="72">
        <v>200</v>
      </c>
      <c r="F62" s="72">
        <v>472</v>
      </c>
      <c r="G62" s="72">
        <v>481.1</v>
      </c>
      <c r="H62" s="72">
        <v>0.46</v>
      </c>
      <c r="I62" s="72">
        <v>1.2</v>
      </c>
      <c r="J62" s="72"/>
      <c r="K62" s="72" t="s">
        <v>84</v>
      </c>
      <c r="L62" s="72">
        <f>+G62</f>
        <v>481.1</v>
      </c>
      <c r="M62" s="72">
        <f>+H62</f>
        <v>0.46</v>
      </c>
      <c r="N62" s="72">
        <f t="shared" si="36"/>
        <v>221.30600000000001</v>
      </c>
      <c r="O62" s="72">
        <f t="shared" si="37"/>
        <v>481.1</v>
      </c>
      <c r="P62" s="72">
        <f t="shared" si="38"/>
        <v>0.46</v>
      </c>
      <c r="Q62" s="72">
        <f t="shared" si="39"/>
        <v>221.30600000000001</v>
      </c>
      <c r="R62" s="72"/>
      <c r="S62" s="72"/>
    </row>
    <row r="63" spans="2:19">
      <c r="B63" s="72">
        <f t="shared" si="1"/>
        <v>49</v>
      </c>
      <c r="C63" s="72">
        <v>42</v>
      </c>
      <c r="D63" s="72">
        <v>43</v>
      </c>
      <c r="E63" s="72">
        <v>200</v>
      </c>
      <c r="F63" s="72">
        <v>14</v>
      </c>
      <c r="G63" s="72">
        <v>98</v>
      </c>
      <c r="H63" s="72">
        <v>0.46</v>
      </c>
      <c r="I63" s="72">
        <v>1.2</v>
      </c>
      <c r="J63" s="72"/>
      <c r="K63" s="72" t="s">
        <v>284</v>
      </c>
      <c r="L63" s="72">
        <f t="shared" ref="L63:L76" si="40">+G63</f>
        <v>98</v>
      </c>
      <c r="M63" s="72">
        <v>0.46</v>
      </c>
      <c r="N63" s="72">
        <f t="shared" si="36"/>
        <v>45.080000000000005</v>
      </c>
      <c r="O63" s="72">
        <f t="shared" si="37"/>
        <v>98</v>
      </c>
      <c r="P63" s="72">
        <f t="shared" si="38"/>
        <v>0.46</v>
      </c>
      <c r="Q63" s="72">
        <f t="shared" si="39"/>
        <v>45.080000000000005</v>
      </c>
      <c r="R63" s="72"/>
      <c r="S63" s="72"/>
    </row>
    <row r="64" spans="2:19">
      <c r="B64" s="72">
        <f t="shared" si="1"/>
        <v>50</v>
      </c>
      <c r="C64" s="72">
        <v>41</v>
      </c>
      <c r="D64" s="72">
        <v>122</v>
      </c>
      <c r="E64" s="72">
        <v>140</v>
      </c>
      <c r="F64" s="72">
        <v>453</v>
      </c>
      <c r="G64" s="72">
        <v>472</v>
      </c>
      <c r="H64" s="72">
        <v>0.44</v>
      </c>
      <c r="I64" s="72">
        <v>1.1399999999999999</v>
      </c>
      <c r="J64" s="72"/>
      <c r="K64" s="72" t="s">
        <v>17</v>
      </c>
      <c r="L64" s="72">
        <f t="shared" si="40"/>
        <v>472</v>
      </c>
      <c r="M64" s="72">
        <f>+H64</f>
        <v>0.44</v>
      </c>
      <c r="N64" s="72">
        <f t="shared" si="36"/>
        <v>207.68</v>
      </c>
      <c r="O64" s="72">
        <f t="shared" si="37"/>
        <v>472</v>
      </c>
      <c r="P64" s="72">
        <f t="shared" si="38"/>
        <v>0.44</v>
      </c>
      <c r="Q64" s="72">
        <f t="shared" si="39"/>
        <v>207.68</v>
      </c>
      <c r="R64" s="72"/>
      <c r="S64" s="72"/>
    </row>
    <row r="65" spans="2:19">
      <c r="B65" s="72">
        <f t="shared" si="1"/>
        <v>51</v>
      </c>
      <c r="C65" s="72">
        <v>42</v>
      </c>
      <c r="D65" s="72">
        <v>48</v>
      </c>
      <c r="E65" s="72">
        <v>140</v>
      </c>
      <c r="F65" s="72">
        <v>203</v>
      </c>
      <c r="G65" s="72">
        <v>211.8</v>
      </c>
      <c r="H65" s="72">
        <v>0.44</v>
      </c>
      <c r="I65" s="72">
        <v>1.1399999999999999</v>
      </c>
      <c r="J65" s="72"/>
      <c r="K65" s="72" t="s">
        <v>84</v>
      </c>
      <c r="L65" s="72">
        <f t="shared" si="40"/>
        <v>211.8</v>
      </c>
      <c r="M65" s="72">
        <f>+H65</f>
        <v>0.44</v>
      </c>
      <c r="N65" s="72">
        <f t="shared" si="36"/>
        <v>93.192000000000007</v>
      </c>
      <c r="O65" s="72">
        <f t="shared" si="37"/>
        <v>211.8</v>
      </c>
      <c r="P65" s="72">
        <f t="shared" si="38"/>
        <v>0.44</v>
      </c>
      <c r="Q65" s="72">
        <f t="shared" si="39"/>
        <v>93.192000000000007</v>
      </c>
      <c r="R65" s="72"/>
      <c r="S65" s="72"/>
    </row>
    <row r="66" spans="2:19">
      <c r="B66" s="72">
        <f t="shared" si="1"/>
        <v>52</v>
      </c>
      <c r="C66" s="72">
        <v>48</v>
      </c>
      <c r="D66" s="72">
        <v>57</v>
      </c>
      <c r="E66" s="72">
        <v>140</v>
      </c>
      <c r="F66" s="91">
        <v>136</v>
      </c>
      <c r="G66" s="72">
        <v>110.5</v>
      </c>
      <c r="H66" s="72">
        <v>0.44</v>
      </c>
      <c r="I66" s="72">
        <v>1.1399999999999999</v>
      </c>
      <c r="J66" s="72"/>
      <c r="K66" s="72" t="s">
        <v>84</v>
      </c>
      <c r="L66" s="72">
        <f t="shared" si="40"/>
        <v>110.5</v>
      </c>
      <c r="M66" s="72">
        <f>+H66</f>
        <v>0.44</v>
      </c>
      <c r="N66" s="72">
        <f t="shared" si="36"/>
        <v>48.62</v>
      </c>
      <c r="O66" s="72">
        <f t="shared" si="37"/>
        <v>110.5</v>
      </c>
      <c r="P66" s="72">
        <f t="shared" si="38"/>
        <v>0.44</v>
      </c>
      <c r="Q66" s="72">
        <f t="shared" si="39"/>
        <v>48.62</v>
      </c>
      <c r="R66" s="72"/>
      <c r="S66" s="72"/>
    </row>
    <row r="67" spans="2:19">
      <c r="B67" s="72">
        <f t="shared" si="1"/>
        <v>53</v>
      </c>
      <c r="C67" s="72">
        <v>48</v>
      </c>
      <c r="D67" s="72">
        <v>57</v>
      </c>
      <c r="E67" s="72">
        <v>140</v>
      </c>
      <c r="F67" s="93"/>
      <c r="G67" s="72">
        <v>25.6</v>
      </c>
      <c r="H67" s="72">
        <v>0.44</v>
      </c>
      <c r="I67" s="72">
        <v>1.1399999999999999</v>
      </c>
      <c r="J67" s="72"/>
      <c r="K67" s="72" t="s">
        <v>284</v>
      </c>
      <c r="L67" s="72">
        <f t="shared" si="40"/>
        <v>25.6</v>
      </c>
      <c r="M67" s="72">
        <v>0.46</v>
      </c>
      <c r="N67" s="72">
        <f t="shared" si="36"/>
        <v>11.776000000000002</v>
      </c>
      <c r="O67" s="72">
        <f t="shared" si="37"/>
        <v>25.6</v>
      </c>
      <c r="P67" s="72">
        <f t="shared" si="38"/>
        <v>0.46</v>
      </c>
      <c r="Q67" s="72">
        <f t="shared" si="39"/>
        <v>11.776000000000002</v>
      </c>
      <c r="R67" s="72"/>
      <c r="S67" s="72"/>
    </row>
    <row r="68" spans="2:19">
      <c r="B68" s="72">
        <f t="shared" si="1"/>
        <v>54</v>
      </c>
      <c r="C68" s="72">
        <v>57</v>
      </c>
      <c r="D68" s="72">
        <v>58</v>
      </c>
      <c r="E68" s="72">
        <v>63</v>
      </c>
      <c r="F68" s="72">
        <v>115</v>
      </c>
      <c r="G68" s="72">
        <v>55.8</v>
      </c>
      <c r="H68" s="72">
        <v>0.36</v>
      </c>
      <c r="I68" s="72">
        <v>1.06</v>
      </c>
      <c r="J68" s="72"/>
      <c r="K68" s="72" t="s">
        <v>17</v>
      </c>
      <c r="L68" s="72">
        <f t="shared" si="40"/>
        <v>55.8</v>
      </c>
      <c r="M68" s="72">
        <f>+H68</f>
        <v>0.36</v>
      </c>
      <c r="N68" s="72">
        <f t="shared" si="36"/>
        <v>20.087999999999997</v>
      </c>
      <c r="O68" s="72">
        <f t="shared" si="37"/>
        <v>55.8</v>
      </c>
      <c r="P68" s="72">
        <f t="shared" si="38"/>
        <v>0.36</v>
      </c>
      <c r="Q68" s="72">
        <f t="shared" si="39"/>
        <v>20.087999999999997</v>
      </c>
      <c r="R68" s="72"/>
      <c r="S68" s="72"/>
    </row>
    <row r="69" spans="2:19">
      <c r="B69" s="72">
        <f t="shared" si="1"/>
        <v>55</v>
      </c>
      <c r="C69" s="72">
        <v>82</v>
      </c>
      <c r="D69" s="72">
        <v>71</v>
      </c>
      <c r="E69" s="72">
        <v>75</v>
      </c>
      <c r="F69" s="72">
        <v>69</v>
      </c>
      <c r="G69" s="72">
        <v>62</v>
      </c>
      <c r="H69" s="72">
        <v>0.375</v>
      </c>
      <c r="I69" s="72">
        <v>1.07</v>
      </c>
      <c r="J69" s="72"/>
      <c r="K69" s="72" t="s">
        <v>17</v>
      </c>
      <c r="L69" s="72">
        <f t="shared" si="40"/>
        <v>62</v>
      </c>
      <c r="M69" s="72">
        <f>+H69</f>
        <v>0.375</v>
      </c>
      <c r="N69" s="72">
        <f t="shared" si="36"/>
        <v>23.25</v>
      </c>
      <c r="O69" s="72">
        <f t="shared" si="37"/>
        <v>62</v>
      </c>
      <c r="P69" s="72">
        <f t="shared" si="38"/>
        <v>0.375</v>
      </c>
      <c r="Q69" s="72">
        <f t="shared" si="39"/>
        <v>23.25</v>
      </c>
      <c r="R69" s="72"/>
      <c r="S69" s="72"/>
    </row>
    <row r="70" spans="2:19">
      <c r="B70" s="72">
        <f t="shared" si="1"/>
        <v>56</v>
      </c>
      <c r="C70" s="72">
        <v>57</v>
      </c>
      <c r="D70" s="72">
        <v>62</v>
      </c>
      <c r="E70" s="72">
        <v>140</v>
      </c>
      <c r="F70" s="72">
        <v>142</v>
      </c>
      <c r="G70" s="72">
        <v>139.1</v>
      </c>
      <c r="H70" s="72">
        <v>0.44</v>
      </c>
      <c r="I70" s="72">
        <v>1.07</v>
      </c>
      <c r="J70" s="72"/>
      <c r="K70" s="72" t="s">
        <v>284</v>
      </c>
      <c r="L70" s="72">
        <f t="shared" si="40"/>
        <v>139.1</v>
      </c>
      <c r="M70" s="72">
        <v>0.46</v>
      </c>
      <c r="N70" s="72">
        <f t="shared" si="36"/>
        <v>63.985999999999997</v>
      </c>
      <c r="O70" s="72">
        <f t="shared" si="37"/>
        <v>139.1</v>
      </c>
      <c r="P70" s="72">
        <f t="shared" si="38"/>
        <v>0.46</v>
      </c>
      <c r="Q70" s="72">
        <f t="shared" si="39"/>
        <v>63.985999999999997</v>
      </c>
      <c r="R70" s="72"/>
      <c r="S70" s="72"/>
    </row>
    <row r="71" spans="2:19">
      <c r="B71" s="72">
        <f t="shared" si="1"/>
        <v>57</v>
      </c>
      <c r="C71" s="72">
        <v>62</v>
      </c>
      <c r="D71" s="72">
        <v>92</v>
      </c>
      <c r="E71" s="72">
        <v>140</v>
      </c>
      <c r="F71" s="72">
        <v>213</v>
      </c>
      <c r="G71" s="72">
        <v>220</v>
      </c>
      <c r="H71" s="72">
        <v>0.44</v>
      </c>
      <c r="I71" s="72">
        <v>1.1399999999999999</v>
      </c>
      <c r="J71" s="72"/>
      <c r="K71" s="72" t="s">
        <v>84</v>
      </c>
      <c r="L71" s="72">
        <f t="shared" si="40"/>
        <v>220</v>
      </c>
      <c r="M71" s="72">
        <f t="shared" ref="M71:M76" si="41">+H71</f>
        <v>0.44</v>
      </c>
      <c r="N71" s="72">
        <f t="shared" si="36"/>
        <v>96.8</v>
      </c>
      <c r="O71" s="72">
        <f t="shared" si="37"/>
        <v>220</v>
      </c>
      <c r="P71" s="72">
        <f t="shared" si="38"/>
        <v>0.44</v>
      </c>
      <c r="Q71" s="72">
        <f t="shared" si="39"/>
        <v>96.8</v>
      </c>
      <c r="R71" s="72"/>
      <c r="S71" s="72"/>
    </row>
    <row r="72" spans="2:19" ht="15" customHeight="1">
      <c r="B72" s="72">
        <f t="shared" si="1"/>
        <v>58</v>
      </c>
      <c r="C72" s="72">
        <v>95</v>
      </c>
      <c r="D72" s="72">
        <v>96</v>
      </c>
      <c r="E72" s="72">
        <v>63</v>
      </c>
      <c r="F72" s="78">
        <v>48</v>
      </c>
      <c r="G72" s="72">
        <v>5</v>
      </c>
      <c r="H72" s="72">
        <v>0.36</v>
      </c>
      <c r="I72" s="72">
        <v>1.06</v>
      </c>
      <c r="J72" s="72"/>
      <c r="K72" s="72" t="s">
        <v>503</v>
      </c>
      <c r="L72" s="72">
        <f t="shared" si="40"/>
        <v>5</v>
      </c>
      <c r="M72" s="72">
        <f t="shared" si="41"/>
        <v>0.36</v>
      </c>
      <c r="N72" s="72">
        <f t="shared" si="36"/>
        <v>1.7999999999999998</v>
      </c>
      <c r="O72" s="72">
        <f t="shared" si="37"/>
        <v>5</v>
      </c>
      <c r="P72" s="72">
        <f t="shared" si="38"/>
        <v>0.36</v>
      </c>
      <c r="Q72" s="72">
        <f t="shared" si="39"/>
        <v>1.7999999999999998</v>
      </c>
      <c r="R72" s="72"/>
      <c r="S72" s="72"/>
    </row>
    <row r="73" spans="2:19">
      <c r="B73" s="72">
        <f t="shared" si="1"/>
        <v>59</v>
      </c>
      <c r="C73" s="72">
        <v>92</v>
      </c>
      <c r="D73" s="72">
        <v>101</v>
      </c>
      <c r="E73" s="72">
        <v>110</v>
      </c>
      <c r="F73" s="72">
        <v>138</v>
      </c>
      <c r="G73" s="72">
        <v>142.19999999999999</v>
      </c>
      <c r="H73" s="72">
        <v>0.41</v>
      </c>
      <c r="I73" s="72">
        <v>1.1000000000000001</v>
      </c>
      <c r="J73" s="72"/>
      <c r="K73" s="72" t="s">
        <v>17</v>
      </c>
      <c r="L73" s="72">
        <f t="shared" si="40"/>
        <v>142.19999999999999</v>
      </c>
      <c r="M73" s="72">
        <f t="shared" si="41"/>
        <v>0.41</v>
      </c>
      <c r="N73" s="72">
        <f t="shared" si="36"/>
        <v>58.301999999999992</v>
      </c>
      <c r="O73" s="72">
        <f t="shared" si="37"/>
        <v>142.19999999999999</v>
      </c>
      <c r="P73" s="72">
        <f t="shared" si="38"/>
        <v>0.41</v>
      </c>
      <c r="Q73" s="72">
        <f t="shared" si="39"/>
        <v>58.301999999999992</v>
      </c>
      <c r="R73" s="72"/>
      <c r="S73" s="72"/>
    </row>
    <row r="74" spans="2:19">
      <c r="B74" s="72">
        <f t="shared" si="1"/>
        <v>60</v>
      </c>
      <c r="C74" s="72">
        <v>104</v>
      </c>
      <c r="D74" s="72">
        <v>106</v>
      </c>
      <c r="E74" s="72">
        <v>110</v>
      </c>
      <c r="F74" s="72">
        <v>116</v>
      </c>
      <c r="G74" s="72">
        <v>119.6</v>
      </c>
      <c r="H74" s="72">
        <v>0.41</v>
      </c>
      <c r="I74" s="72">
        <v>1.1000000000000001</v>
      </c>
      <c r="J74" s="72"/>
      <c r="K74" s="72" t="s">
        <v>17</v>
      </c>
      <c r="L74" s="72">
        <f t="shared" si="40"/>
        <v>119.6</v>
      </c>
      <c r="M74" s="72">
        <f t="shared" si="41"/>
        <v>0.41</v>
      </c>
      <c r="N74" s="72">
        <f t="shared" si="36"/>
        <v>49.035999999999994</v>
      </c>
      <c r="O74" s="72">
        <f t="shared" si="37"/>
        <v>119.6</v>
      </c>
      <c r="P74" s="72">
        <f t="shared" si="38"/>
        <v>0.41</v>
      </c>
      <c r="Q74" s="72">
        <f t="shared" si="39"/>
        <v>49.035999999999994</v>
      </c>
      <c r="R74" s="72"/>
      <c r="S74" s="72"/>
    </row>
    <row r="75" spans="2:19" ht="15" customHeight="1">
      <c r="B75" s="72">
        <f t="shared" si="1"/>
        <v>61</v>
      </c>
      <c r="C75" s="72">
        <v>116</v>
      </c>
      <c r="D75" s="72">
        <v>119</v>
      </c>
      <c r="E75" s="72">
        <v>63</v>
      </c>
      <c r="F75" s="78">
        <v>35</v>
      </c>
      <c r="G75" s="72">
        <v>3</v>
      </c>
      <c r="H75" s="72">
        <v>0.36</v>
      </c>
      <c r="I75" s="72">
        <v>1.06</v>
      </c>
      <c r="J75" s="72"/>
      <c r="K75" s="72" t="s">
        <v>17</v>
      </c>
      <c r="L75" s="72">
        <f t="shared" si="40"/>
        <v>3</v>
      </c>
      <c r="M75" s="72">
        <f t="shared" si="41"/>
        <v>0.36</v>
      </c>
      <c r="N75" s="72">
        <f t="shared" si="36"/>
        <v>1.08</v>
      </c>
      <c r="O75" s="72">
        <f t="shared" si="37"/>
        <v>3</v>
      </c>
      <c r="P75" s="72">
        <f t="shared" si="38"/>
        <v>0.36</v>
      </c>
      <c r="Q75" s="72">
        <f t="shared" si="39"/>
        <v>1.08</v>
      </c>
      <c r="R75" s="72"/>
      <c r="S75" s="72"/>
    </row>
    <row r="76" spans="2:19">
      <c r="B76" s="72">
        <f t="shared" si="1"/>
        <v>62</v>
      </c>
      <c r="C76" s="72">
        <v>108</v>
      </c>
      <c r="D76" s="72">
        <v>109</v>
      </c>
      <c r="E76" s="72">
        <v>75</v>
      </c>
      <c r="F76" s="72">
        <v>45</v>
      </c>
      <c r="G76" s="72">
        <v>48</v>
      </c>
      <c r="H76" s="72">
        <v>0.375</v>
      </c>
      <c r="I76" s="72">
        <v>1.07</v>
      </c>
      <c r="J76" s="72"/>
      <c r="K76" s="72" t="s">
        <v>17</v>
      </c>
      <c r="L76" s="72">
        <f t="shared" si="40"/>
        <v>48</v>
      </c>
      <c r="M76" s="72">
        <f t="shared" si="41"/>
        <v>0.375</v>
      </c>
      <c r="N76" s="72">
        <f t="shared" si="36"/>
        <v>18</v>
      </c>
      <c r="O76" s="72">
        <f t="shared" si="37"/>
        <v>48</v>
      </c>
      <c r="P76" s="72">
        <f t="shared" si="38"/>
        <v>0.375</v>
      </c>
      <c r="Q76" s="72">
        <f t="shared" si="39"/>
        <v>18</v>
      </c>
      <c r="R76" s="72"/>
      <c r="S76" s="72"/>
    </row>
    <row r="77" spans="2:19" ht="15" customHeight="1">
      <c r="B77" s="72" t="e">
        <f>1+#REF!</f>
        <v>#REF!</v>
      </c>
      <c r="C77" s="72">
        <v>108</v>
      </c>
      <c r="D77" s="72">
        <v>103</v>
      </c>
      <c r="E77" s="72">
        <v>75</v>
      </c>
      <c r="F77" s="79"/>
      <c r="G77" s="72">
        <v>6</v>
      </c>
      <c r="H77" s="72">
        <v>0.375</v>
      </c>
      <c r="I77" s="72">
        <v>1.07</v>
      </c>
      <c r="J77" s="72"/>
      <c r="K77" s="72" t="s">
        <v>501</v>
      </c>
      <c r="L77" s="72"/>
      <c r="M77" s="72"/>
      <c r="N77" s="72"/>
      <c r="O77" s="72"/>
      <c r="P77" s="72"/>
      <c r="Q77" s="72"/>
      <c r="R77" s="72"/>
      <c r="S77" s="72"/>
    </row>
    <row r="78" spans="2:19">
      <c r="B78" s="72">
        <v>63</v>
      </c>
      <c r="C78" s="72">
        <v>173</v>
      </c>
      <c r="D78" s="72">
        <v>174</v>
      </c>
      <c r="E78" s="72">
        <v>63</v>
      </c>
      <c r="F78" s="72">
        <v>83</v>
      </c>
      <c r="G78" s="72">
        <v>107.5</v>
      </c>
      <c r="H78" s="72">
        <v>0.36</v>
      </c>
      <c r="I78" s="72">
        <v>1.06</v>
      </c>
      <c r="J78" s="72"/>
      <c r="K78" s="72" t="s">
        <v>284</v>
      </c>
      <c r="L78" s="72">
        <f t="shared" ref="L78:L79" si="42">+G78</f>
        <v>107.5</v>
      </c>
      <c r="M78" s="72">
        <v>0.46</v>
      </c>
      <c r="N78" s="72">
        <f t="shared" ref="N78:N79" si="43">+L78*M78</f>
        <v>49.45</v>
      </c>
      <c r="O78" s="72">
        <f t="shared" ref="O78:P79" si="44">+L78</f>
        <v>107.5</v>
      </c>
      <c r="P78" s="72">
        <f t="shared" si="44"/>
        <v>0.46</v>
      </c>
      <c r="Q78" s="72">
        <f t="shared" ref="Q78:Q79" si="45">+O78*P78</f>
        <v>49.45</v>
      </c>
      <c r="R78" s="72"/>
      <c r="S78" s="72"/>
    </row>
    <row r="79" spans="2:19">
      <c r="B79" s="72">
        <f t="shared" ref="B79" si="46">1+B78</f>
        <v>64</v>
      </c>
      <c r="C79" s="72">
        <v>59</v>
      </c>
      <c r="D79" s="72">
        <v>61</v>
      </c>
      <c r="E79" s="72">
        <v>140</v>
      </c>
      <c r="F79" s="72">
        <v>40</v>
      </c>
      <c r="G79" s="72">
        <v>75.099999999999994</v>
      </c>
      <c r="H79" s="72">
        <v>0.44</v>
      </c>
      <c r="I79" s="72">
        <v>1.1399999999999999</v>
      </c>
      <c r="J79" s="72"/>
      <c r="K79" s="72" t="s">
        <v>284</v>
      </c>
      <c r="L79" s="72">
        <f t="shared" si="42"/>
        <v>75.099999999999994</v>
      </c>
      <c r="M79" s="72">
        <v>0.46</v>
      </c>
      <c r="N79" s="72">
        <f t="shared" si="43"/>
        <v>34.545999999999999</v>
      </c>
      <c r="O79" s="72">
        <f t="shared" si="44"/>
        <v>75.099999999999994</v>
      </c>
      <c r="P79" s="72">
        <f t="shared" si="44"/>
        <v>0.46</v>
      </c>
      <c r="Q79" s="72">
        <f t="shared" si="45"/>
        <v>34.545999999999999</v>
      </c>
      <c r="R79" s="72"/>
      <c r="S79" s="72"/>
    </row>
    <row r="80" spans="2:19">
      <c r="B80" s="72"/>
      <c r="C80" s="72"/>
      <c r="D80" s="72"/>
      <c r="E80" s="72"/>
      <c r="F80" s="72"/>
      <c r="G80" s="72">
        <f>SUM(G13:G79)</f>
        <v>5818.800000000002</v>
      </c>
      <c r="H80" s="72"/>
      <c r="I80" s="72"/>
      <c r="J80" s="72"/>
      <c r="K80" s="72"/>
      <c r="L80" s="72"/>
      <c r="M80" s="72"/>
      <c r="N80" s="72">
        <f>SUM(N13:N79)</f>
        <v>2534.5715</v>
      </c>
      <c r="O80" s="72"/>
      <c r="P80" s="72"/>
      <c r="Q80" s="72">
        <f>SUM(Q13:Q79)</f>
        <v>2534.5715</v>
      </c>
      <c r="R80" s="72"/>
      <c r="S80" s="72"/>
    </row>
    <row r="81" spans="2:19" ht="110.25" customHeight="1">
      <c r="B81" s="95" t="s">
        <v>505</v>
      </c>
      <c r="C81" s="96"/>
      <c r="D81" s="96"/>
      <c r="E81" s="96"/>
      <c r="F81" s="96"/>
      <c r="G81" s="96"/>
      <c r="H81" s="97"/>
      <c r="I81" s="98" t="s">
        <v>506</v>
      </c>
      <c r="J81" s="98"/>
      <c r="K81" s="98"/>
      <c r="L81" s="98"/>
      <c r="M81" s="98"/>
      <c r="N81" s="95" t="s">
        <v>507</v>
      </c>
      <c r="O81" s="96"/>
      <c r="P81" s="96"/>
      <c r="Q81" s="96"/>
      <c r="R81" s="96"/>
      <c r="S81" s="97"/>
    </row>
  </sheetData>
  <autoFilter ref="B12:S81"/>
  <mergeCells count="26">
    <mergeCell ref="N81:S81"/>
    <mergeCell ref="F66:F67"/>
    <mergeCell ref="B81:H81"/>
    <mergeCell ref="I81:M81"/>
    <mergeCell ref="F46:F47"/>
    <mergeCell ref="F54:F56"/>
    <mergeCell ref="F27:F29"/>
    <mergeCell ref="F34:F36"/>
    <mergeCell ref="F19:F20"/>
    <mergeCell ref="F21:F22"/>
    <mergeCell ref="B11:C11"/>
    <mergeCell ref="D11:G11"/>
    <mergeCell ref="F17:F18"/>
    <mergeCell ref="B8:C8"/>
    <mergeCell ref="D8:G8"/>
    <mergeCell ref="B9:C9"/>
    <mergeCell ref="D9:G9"/>
    <mergeCell ref="B10:C10"/>
    <mergeCell ref="D10:G10"/>
    <mergeCell ref="B7:C7"/>
    <mergeCell ref="D7:G7"/>
    <mergeCell ref="B2:S2"/>
    <mergeCell ref="B3:S3"/>
    <mergeCell ref="B4:S4"/>
    <mergeCell ref="B5:S5"/>
    <mergeCell ref="B6:P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8"/>
  <sheetViews>
    <sheetView workbookViewId="0">
      <selection activeCell="Q12" sqref="Q12"/>
    </sheetView>
  </sheetViews>
  <sheetFormatPr defaultRowHeight="15"/>
  <cols>
    <col min="4" max="4" width="13.42578125" customWidth="1"/>
    <col min="5" max="5" width="12" customWidth="1"/>
    <col min="6" max="6" width="18.85546875" customWidth="1"/>
    <col min="8" max="8" width="18" customWidth="1"/>
    <col min="9" max="9" width="36.42578125" customWidth="1"/>
    <col min="10" max="11" width="0" hidden="1" customWidth="1"/>
    <col min="12" max="12" width="0.140625" customWidth="1"/>
    <col min="13" max="14" width="9.140625" hidden="1" customWidth="1"/>
  </cols>
  <sheetData>
    <row r="2" spans="3:14" ht="18.75">
      <c r="C2" s="99" t="s">
        <v>468</v>
      </c>
      <c r="D2" s="99"/>
      <c r="E2" s="99"/>
      <c r="F2" s="99"/>
      <c r="G2" s="99"/>
      <c r="H2" s="99"/>
      <c r="I2" s="99"/>
      <c r="J2" s="99"/>
      <c r="K2" s="99"/>
      <c r="L2" s="99"/>
      <c r="M2" s="99"/>
      <c r="N2" s="99"/>
    </row>
    <row r="3" spans="3:14" ht="63">
      <c r="C3" s="68" t="s">
        <v>1</v>
      </c>
      <c r="D3" s="68" t="s">
        <v>2</v>
      </c>
      <c r="E3" s="68" t="s">
        <v>3</v>
      </c>
      <c r="F3" s="68" t="s">
        <v>4</v>
      </c>
      <c r="G3" s="3" t="s">
        <v>5</v>
      </c>
      <c r="H3" s="68" t="s">
        <v>6</v>
      </c>
      <c r="I3" s="100" t="s">
        <v>47</v>
      </c>
      <c r="J3" s="101"/>
      <c r="K3" s="101"/>
      <c r="L3" s="101"/>
      <c r="M3" s="101"/>
      <c r="N3" s="102"/>
    </row>
    <row r="4" spans="3:14">
      <c r="C4" s="69">
        <v>1</v>
      </c>
      <c r="D4" s="69" t="s">
        <v>457</v>
      </c>
      <c r="E4" s="69" t="s">
        <v>373</v>
      </c>
      <c r="F4" s="69" t="s">
        <v>75</v>
      </c>
      <c r="G4" s="39">
        <v>0.36299999999999999</v>
      </c>
      <c r="H4" s="69">
        <v>63</v>
      </c>
      <c r="I4" s="69">
        <v>3</v>
      </c>
      <c r="J4" s="69" t="s">
        <v>469</v>
      </c>
      <c r="K4" s="39">
        <v>1.0629999999999999</v>
      </c>
    </row>
    <row r="5" spans="3:14">
      <c r="C5" s="69">
        <f>+C4+1</f>
        <v>2</v>
      </c>
      <c r="D5" s="69" t="s">
        <v>384</v>
      </c>
      <c r="E5" s="69" t="s">
        <v>458</v>
      </c>
      <c r="F5" s="69" t="s">
        <v>50</v>
      </c>
      <c r="G5" s="39">
        <v>0.36299999999999999</v>
      </c>
      <c r="H5" s="69">
        <v>63</v>
      </c>
      <c r="I5" s="69">
        <v>53.6</v>
      </c>
      <c r="J5" s="69">
        <v>650.4</v>
      </c>
      <c r="K5" s="39">
        <v>1.0629999999999999</v>
      </c>
    </row>
    <row r="6" spans="3:14">
      <c r="C6" s="69">
        <f t="shared" ref="C6:C38" si="0">+C5+1</f>
        <v>3</v>
      </c>
      <c r="D6" s="70" t="s">
        <v>459</v>
      </c>
      <c r="E6" s="70" t="s">
        <v>443</v>
      </c>
      <c r="F6" s="70" t="s">
        <v>50</v>
      </c>
      <c r="G6" s="73">
        <v>0.36299999999999999</v>
      </c>
      <c r="H6" s="70">
        <v>63</v>
      </c>
      <c r="I6" s="70">
        <v>22.3</v>
      </c>
      <c r="J6" s="69">
        <v>700.9</v>
      </c>
      <c r="K6" s="39">
        <v>1.0629999999999999</v>
      </c>
    </row>
    <row r="7" spans="3:14">
      <c r="C7" s="69">
        <f t="shared" si="0"/>
        <v>4</v>
      </c>
      <c r="D7" s="70" t="s">
        <v>236</v>
      </c>
      <c r="E7" s="70" t="s">
        <v>459</v>
      </c>
      <c r="F7" s="70" t="s">
        <v>50</v>
      </c>
      <c r="G7" s="73">
        <v>0.36299999999999999</v>
      </c>
      <c r="H7" s="70">
        <v>63</v>
      </c>
      <c r="I7" s="70">
        <v>30.3</v>
      </c>
      <c r="J7" s="69">
        <v>775.09999999999991</v>
      </c>
      <c r="K7" s="39">
        <v>1.0629999999999999</v>
      </c>
    </row>
    <row r="8" spans="3:14">
      <c r="C8" s="69">
        <f t="shared" si="0"/>
        <v>5</v>
      </c>
      <c r="D8" s="70" t="s">
        <v>459</v>
      </c>
      <c r="E8" s="70" t="s">
        <v>460</v>
      </c>
      <c r="F8" s="70" t="s">
        <v>50</v>
      </c>
      <c r="G8" s="73">
        <v>0.36299999999999999</v>
      </c>
      <c r="H8" s="70">
        <v>63</v>
      </c>
      <c r="I8" s="70">
        <v>2.8</v>
      </c>
      <c r="J8" s="69">
        <v>777.89999999999986</v>
      </c>
      <c r="K8" s="39">
        <v>1.0629999999999999</v>
      </c>
    </row>
    <row r="9" spans="3:14">
      <c r="C9" s="69">
        <f t="shared" si="0"/>
        <v>6</v>
      </c>
      <c r="D9" s="70" t="s">
        <v>443</v>
      </c>
      <c r="E9" s="70" t="s">
        <v>222</v>
      </c>
      <c r="F9" s="70" t="s">
        <v>50</v>
      </c>
      <c r="G9" s="73">
        <v>0.36299999999999999</v>
      </c>
      <c r="H9" s="70">
        <v>63</v>
      </c>
      <c r="I9" s="70">
        <v>2.6</v>
      </c>
      <c r="J9" s="69">
        <v>814.89999999999986</v>
      </c>
      <c r="K9" s="39">
        <v>1.0629999999999999</v>
      </c>
    </row>
    <row r="10" spans="3:14">
      <c r="C10" s="69">
        <f t="shared" si="0"/>
        <v>7</v>
      </c>
      <c r="D10" s="70" t="s">
        <v>116</v>
      </c>
      <c r="E10" s="70" t="s">
        <v>142</v>
      </c>
      <c r="F10" s="70" t="s">
        <v>75</v>
      </c>
      <c r="G10" s="73">
        <v>0.36299999999999999</v>
      </c>
      <c r="H10" s="70">
        <v>63</v>
      </c>
      <c r="I10" s="70">
        <v>7.3</v>
      </c>
      <c r="J10" s="69">
        <v>1226.0999999999997</v>
      </c>
      <c r="K10" s="39">
        <v>1.0629999999999999</v>
      </c>
    </row>
    <row r="11" spans="3:14">
      <c r="C11" s="69">
        <f t="shared" si="0"/>
        <v>8</v>
      </c>
      <c r="D11" s="70" t="s">
        <v>235</v>
      </c>
      <c r="E11" s="70" t="s">
        <v>236</v>
      </c>
      <c r="F11" s="70" t="s">
        <v>50</v>
      </c>
      <c r="G11" s="73">
        <v>0.36299999999999999</v>
      </c>
      <c r="H11" s="70">
        <v>63</v>
      </c>
      <c r="I11" s="71">
        <v>62.7</v>
      </c>
      <c r="J11" s="69">
        <v>1692.3</v>
      </c>
      <c r="K11" s="39">
        <v>1.0629999999999999</v>
      </c>
    </row>
    <row r="12" spans="3:14">
      <c r="C12" s="69">
        <f t="shared" si="0"/>
        <v>9</v>
      </c>
      <c r="D12" s="70" t="s">
        <v>124</v>
      </c>
      <c r="E12" s="70" t="s">
        <v>461</v>
      </c>
      <c r="F12" s="70" t="s">
        <v>50</v>
      </c>
      <c r="G12" s="73">
        <v>0.39</v>
      </c>
      <c r="H12" s="70">
        <v>90</v>
      </c>
      <c r="I12" s="71">
        <v>78.900000000000006</v>
      </c>
      <c r="J12" s="69">
        <v>1771.2</v>
      </c>
      <c r="K12" s="39">
        <v>1.0900000000000001</v>
      </c>
    </row>
    <row r="13" spans="3:14">
      <c r="C13" s="69">
        <f t="shared" si="0"/>
        <v>10</v>
      </c>
      <c r="D13" s="70" t="s">
        <v>93</v>
      </c>
      <c r="E13" s="70" t="s">
        <v>118</v>
      </c>
      <c r="F13" s="70" t="s">
        <v>75</v>
      </c>
      <c r="G13" s="73">
        <v>0.375</v>
      </c>
      <c r="H13" s="70">
        <v>75</v>
      </c>
      <c r="I13" s="71">
        <v>4.5</v>
      </c>
      <c r="J13" s="69">
        <v>1838.9</v>
      </c>
      <c r="K13" s="39">
        <v>1.075</v>
      </c>
    </row>
    <row r="14" spans="3:14">
      <c r="C14" s="69">
        <f t="shared" si="0"/>
        <v>11</v>
      </c>
      <c r="D14" s="70" t="s">
        <v>406</v>
      </c>
      <c r="E14" s="70" t="s">
        <v>463</v>
      </c>
      <c r="F14" s="70" t="s">
        <v>50</v>
      </c>
      <c r="G14" s="73">
        <v>0.36299999999999999</v>
      </c>
      <c r="H14" s="70">
        <v>63</v>
      </c>
      <c r="I14" s="70">
        <v>3.5</v>
      </c>
      <c r="J14" s="69">
        <v>1982.9</v>
      </c>
      <c r="K14" s="39">
        <v>1.0629999999999999</v>
      </c>
    </row>
    <row r="15" spans="3:14">
      <c r="C15" s="69">
        <f t="shared" si="0"/>
        <v>12</v>
      </c>
      <c r="D15" s="70" t="s">
        <v>27</v>
      </c>
      <c r="E15" s="70" t="s">
        <v>464</v>
      </c>
      <c r="F15" s="70" t="s">
        <v>50</v>
      </c>
      <c r="G15" s="73">
        <v>0.36299999999999999</v>
      </c>
      <c r="H15" s="70">
        <v>63</v>
      </c>
      <c r="I15" s="70">
        <v>10.1</v>
      </c>
      <c r="J15" s="69">
        <v>2769.3</v>
      </c>
      <c r="K15" s="39">
        <v>1.0629999999999999</v>
      </c>
    </row>
    <row r="16" spans="3:14">
      <c r="C16" s="69">
        <f t="shared" si="0"/>
        <v>13</v>
      </c>
      <c r="D16" s="70" t="s">
        <v>27</v>
      </c>
      <c r="E16" s="70" t="s">
        <v>465</v>
      </c>
      <c r="F16" s="70" t="s">
        <v>50</v>
      </c>
      <c r="G16" s="73">
        <v>0.36299999999999999</v>
      </c>
      <c r="H16" s="70">
        <v>63</v>
      </c>
      <c r="I16" s="70">
        <v>38.1</v>
      </c>
      <c r="J16" s="69">
        <v>2807.4</v>
      </c>
      <c r="K16" s="39">
        <v>1.0629999999999999</v>
      </c>
    </row>
    <row r="17" spans="3:11">
      <c r="C17" s="69">
        <f t="shared" si="0"/>
        <v>14</v>
      </c>
      <c r="D17" s="70" t="s">
        <v>105</v>
      </c>
      <c r="E17" s="70" t="s">
        <v>402</v>
      </c>
      <c r="F17" s="70" t="s">
        <v>28</v>
      </c>
      <c r="G17" s="73">
        <v>0.36299999999999999</v>
      </c>
      <c r="H17" s="70">
        <v>63</v>
      </c>
      <c r="I17" s="70">
        <v>67.8</v>
      </c>
      <c r="J17" s="69">
        <v>3261</v>
      </c>
      <c r="K17" s="39">
        <v>1.0629999999999999</v>
      </c>
    </row>
    <row r="18" spans="3:11">
      <c r="C18" s="69">
        <f t="shared" si="0"/>
        <v>15</v>
      </c>
      <c r="D18" s="70" t="s">
        <v>461</v>
      </c>
      <c r="E18" s="70" t="s">
        <v>231</v>
      </c>
      <c r="F18" s="70" t="s">
        <v>50</v>
      </c>
      <c r="G18" s="73">
        <v>0.375</v>
      </c>
      <c r="H18" s="70">
        <v>75</v>
      </c>
      <c r="I18" s="70">
        <v>55.6</v>
      </c>
      <c r="J18" s="69">
        <v>3521.7</v>
      </c>
      <c r="K18" s="39">
        <v>1.075</v>
      </c>
    </row>
    <row r="19" spans="3:11">
      <c r="C19" s="69">
        <f t="shared" si="0"/>
        <v>16</v>
      </c>
      <c r="D19" s="70" t="s">
        <v>106</v>
      </c>
      <c r="E19" s="70" t="s">
        <v>437</v>
      </c>
      <c r="F19" s="70" t="s">
        <v>466</v>
      </c>
      <c r="G19" s="73">
        <v>0.39</v>
      </c>
      <c r="H19" s="70">
        <v>90</v>
      </c>
      <c r="I19" s="70">
        <v>200.1</v>
      </c>
      <c r="J19" s="69">
        <v>4036.6</v>
      </c>
      <c r="K19" s="39">
        <v>1.0900000000000001</v>
      </c>
    </row>
    <row r="20" spans="3:11">
      <c r="C20" s="69">
        <f t="shared" si="0"/>
        <v>17</v>
      </c>
      <c r="D20" s="70" t="s">
        <v>106</v>
      </c>
      <c r="E20" s="70" t="s">
        <v>437</v>
      </c>
      <c r="F20" s="70" t="s">
        <v>50</v>
      </c>
      <c r="G20" s="73">
        <v>0.39</v>
      </c>
      <c r="H20" s="70">
        <v>90</v>
      </c>
      <c r="I20" s="70">
        <v>41.8</v>
      </c>
      <c r="J20" s="69">
        <v>4078.4</v>
      </c>
      <c r="K20" s="39">
        <v>1.0900000000000001</v>
      </c>
    </row>
    <row r="21" spans="3:11">
      <c r="C21" s="69">
        <f t="shared" si="0"/>
        <v>18</v>
      </c>
      <c r="D21" s="70" t="s">
        <v>225</v>
      </c>
      <c r="E21" s="70" t="s">
        <v>105</v>
      </c>
      <c r="F21" s="70" t="s">
        <v>75</v>
      </c>
      <c r="G21" s="73">
        <v>0.39</v>
      </c>
      <c r="H21" s="70">
        <v>90</v>
      </c>
      <c r="I21" s="70">
        <v>5.3</v>
      </c>
      <c r="J21" s="69">
        <v>4300.8</v>
      </c>
      <c r="K21" s="39">
        <v>1.0900000000000001</v>
      </c>
    </row>
    <row r="22" spans="3:11">
      <c r="C22" s="69">
        <f t="shared" si="0"/>
        <v>19</v>
      </c>
      <c r="D22" s="70" t="s">
        <v>227</v>
      </c>
      <c r="E22" s="70" t="s">
        <v>280</v>
      </c>
      <c r="F22" s="70" t="s">
        <v>75</v>
      </c>
      <c r="G22" s="73">
        <v>0.41</v>
      </c>
      <c r="H22" s="70">
        <v>110</v>
      </c>
      <c r="I22" s="70">
        <v>4.3</v>
      </c>
      <c r="J22" s="69">
        <v>4305.1000000000004</v>
      </c>
      <c r="K22" s="39">
        <v>1.1100000000000001</v>
      </c>
    </row>
    <row r="23" spans="3:11">
      <c r="C23" s="69">
        <f t="shared" si="0"/>
        <v>20</v>
      </c>
      <c r="D23" s="70" t="s">
        <v>227</v>
      </c>
      <c r="E23" s="70" t="s">
        <v>226</v>
      </c>
      <c r="F23" s="70" t="s">
        <v>75</v>
      </c>
      <c r="G23" s="73">
        <v>0.41</v>
      </c>
      <c r="H23" s="70">
        <v>110</v>
      </c>
      <c r="I23" s="70">
        <v>6.3</v>
      </c>
      <c r="J23" s="69">
        <v>4339.1000000000004</v>
      </c>
      <c r="K23" s="39">
        <v>1.1100000000000001</v>
      </c>
    </row>
    <row r="24" spans="3:11">
      <c r="C24" s="69">
        <f t="shared" si="0"/>
        <v>21</v>
      </c>
      <c r="D24" s="70" t="s">
        <v>436</v>
      </c>
      <c r="E24" s="70" t="s">
        <v>116</v>
      </c>
      <c r="F24" s="70" t="s">
        <v>75</v>
      </c>
      <c r="G24" s="73">
        <v>0.42499999999999999</v>
      </c>
      <c r="H24" s="70">
        <v>125</v>
      </c>
      <c r="I24" s="70">
        <v>6</v>
      </c>
      <c r="J24" s="69">
        <v>5003.1000000000004</v>
      </c>
      <c r="K24" s="39">
        <v>1.125</v>
      </c>
    </row>
    <row r="25" spans="3:11">
      <c r="C25" s="69">
        <f t="shared" si="0"/>
        <v>22</v>
      </c>
      <c r="D25" s="70" t="s">
        <v>93</v>
      </c>
      <c r="E25" s="70" t="s">
        <v>112</v>
      </c>
      <c r="F25" s="70" t="s">
        <v>50</v>
      </c>
      <c r="G25" s="73">
        <v>0.42499999999999999</v>
      </c>
      <c r="H25" s="70">
        <v>125</v>
      </c>
      <c r="I25" s="70">
        <v>45.9</v>
      </c>
      <c r="J25" s="69">
        <v>5155.8999999999996</v>
      </c>
      <c r="K25" s="39">
        <v>1.125</v>
      </c>
    </row>
    <row r="26" spans="3:11">
      <c r="C26" s="69">
        <f t="shared" si="0"/>
        <v>23</v>
      </c>
      <c r="D26" s="70" t="s">
        <v>433</v>
      </c>
      <c r="E26" s="70" t="s">
        <v>134</v>
      </c>
      <c r="F26" s="70" t="s">
        <v>28</v>
      </c>
      <c r="G26" s="73">
        <v>0.46</v>
      </c>
      <c r="H26" s="70">
        <v>160</v>
      </c>
      <c r="I26" s="70">
        <v>487.1</v>
      </c>
      <c r="J26" s="69">
        <v>5913.7000000000007</v>
      </c>
      <c r="K26" s="39">
        <v>1.1599999999999999</v>
      </c>
    </row>
    <row r="27" spans="3:11">
      <c r="C27" s="69">
        <f t="shared" si="0"/>
        <v>24</v>
      </c>
      <c r="D27" s="70" t="s">
        <v>433</v>
      </c>
      <c r="E27" s="70" t="s">
        <v>134</v>
      </c>
      <c r="F27" s="70" t="s">
        <v>75</v>
      </c>
      <c r="G27" s="73">
        <v>0.46</v>
      </c>
      <c r="H27" s="70">
        <v>160</v>
      </c>
      <c r="I27" s="70">
        <v>6</v>
      </c>
      <c r="J27" s="69">
        <v>5919.7000000000007</v>
      </c>
      <c r="K27" s="39">
        <v>1.1599999999999999</v>
      </c>
    </row>
    <row r="28" spans="3:11">
      <c r="C28" s="69">
        <f t="shared" si="0"/>
        <v>25</v>
      </c>
      <c r="D28" s="70" t="s">
        <v>134</v>
      </c>
      <c r="E28" s="70" t="s">
        <v>124</v>
      </c>
      <c r="F28" s="70" t="s">
        <v>75</v>
      </c>
      <c r="G28" s="73">
        <v>0.46</v>
      </c>
      <c r="H28" s="70">
        <v>160</v>
      </c>
      <c r="I28" s="70">
        <v>86.3</v>
      </c>
      <c r="J28" s="69">
        <v>6006.0000000000009</v>
      </c>
      <c r="K28" s="39">
        <v>1.1599999999999999</v>
      </c>
    </row>
    <row r="29" spans="3:11">
      <c r="C29" s="69">
        <f t="shared" si="0"/>
        <v>26</v>
      </c>
      <c r="D29" s="70" t="s">
        <v>134</v>
      </c>
      <c r="E29" s="70" t="s">
        <v>124</v>
      </c>
      <c r="F29" s="70" t="s">
        <v>50</v>
      </c>
      <c r="G29" s="73">
        <v>0.46</v>
      </c>
      <c r="H29" s="70">
        <v>160</v>
      </c>
      <c r="I29" s="70">
        <v>2.8</v>
      </c>
      <c r="J29" s="69">
        <v>6008.8000000000011</v>
      </c>
      <c r="K29" s="39">
        <v>1.1599999999999999</v>
      </c>
    </row>
    <row r="30" spans="3:11">
      <c r="C30" s="69">
        <f t="shared" si="0"/>
        <v>27</v>
      </c>
      <c r="D30" s="70" t="s">
        <v>437</v>
      </c>
      <c r="E30" s="70" t="s">
        <v>462</v>
      </c>
      <c r="F30" s="70" t="s">
        <v>50</v>
      </c>
      <c r="G30" s="73">
        <v>0.46</v>
      </c>
      <c r="H30" s="70">
        <v>200</v>
      </c>
      <c r="I30" s="70">
        <v>186.2</v>
      </c>
      <c r="J30" s="69">
        <v>6208.8000000000011</v>
      </c>
      <c r="K30" s="39">
        <v>1.2</v>
      </c>
    </row>
    <row r="31" spans="3:11">
      <c r="C31" s="69">
        <f t="shared" si="0"/>
        <v>28</v>
      </c>
      <c r="D31" s="70" t="s">
        <v>462</v>
      </c>
      <c r="E31" s="70" t="s">
        <v>278</v>
      </c>
      <c r="F31" s="70" t="s">
        <v>50</v>
      </c>
      <c r="G31" s="73">
        <v>0.46</v>
      </c>
      <c r="H31" s="70">
        <v>200</v>
      </c>
      <c r="I31" s="70">
        <v>38.4</v>
      </c>
      <c r="J31" s="69">
        <v>6247.2000000000007</v>
      </c>
      <c r="K31" s="39">
        <v>1.2</v>
      </c>
    </row>
    <row r="32" spans="3:11">
      <c r="C32" s="69">
        <f t="shared" si="0"/>
        <v>29</v>
      </c>
      <c r="D32" s="70" t="s">
        <v>416</v>
      </c>
      <c r="E32" s="70" t="s">
        <v>117</v>
      </c>
      <c r="F32" s="70" t="s">
        <v>50</v>
      </c>
      <c r="G32" s="73">
        <v>0.46</v>
      </c>
      <c r="H32" s="70">
        <v>200</v>
      </c>
      <c r="I32" s="70">
        <v>12.8</v>
      </c>
      <c r="J32" s="69">
        <v>6260.0000000000009</v>
      </c>
      <c r="K32" s="39">
        <v>1.2</v>
      </c>
    </row>
    <row r="33" spans="3:11">
      <c r="C33" s="69">
        <f t="shared" si="0"/>
        <v>30</v>
      </c>
      <c r="D33" s="70" t="s">
        <v>117</v>
      </c>
      <c r="E33" s="70" t="s">
        <v>406</v>
      </c>
      <c r="F33" s="70" t="s">
        <v>50</v>
      </c>
      <c r="G33" s="73">
        <v>0.46</v>
      </c>
      <c r="H33" s="70">
        <v>160</v>
      </c>
      <c r="I33" s="70">
        <v>156.1</v>
      </c>
      <c r="J33" s="69">
        <v>6416.1000000000013</v>
      </c>
      <c r="K33" s="39">
        <v>1.1599999999999999</v>
      </c>
    </row>
    <row r="34" spans="3:11">
      <c r="C34" s="69">
        <f t="shared" si="0"/>
        <v>31</v>
      </c>
      <c r="D34" s="70" t="s">
        <v>225</v>
      </c>
      <c r="E34" s="70" t="s">
        <v>433</v>
      </c>
      <c r="F34" s="70" t="s">
        <v>467</v>
      </c>
      <c r="G34" s="73">
        <v>0.46</v>
      </c>
      <c r="H34" s="70">
        <v>160</v>
      </c>
      <c r="I34" s="70">
        <v>5.4</v>
      </c>
      <c r="J34" s="69">
        <v>6421.5000000000009</v>
      </c>
      <c r="K34" s="39">
        <v>1.1599999999999999</v>
      </c>
    </row>
    <row r="35" spans="3:11">
      <c r="C35" s="69">
        <f t="shared" si="0"/>
        <v>32</v>
      </c>
      <c r="D35" s="70" t="s">
        <v>225</v>
      </c>
      <c r="E35" s="70" t="s">
        <v>433</v>
      </c>
      <c r="F35" s="70" t="s">
        <v>467</v>
      </c>
      <c r="G35" s="73">
        <v>0.46</v>
      </c>
      <c r="H35" s="70">
        <v>160</v>
      </c>
      <c r="I35" s="70">
        <v>5.9</v>
      </c>
      <c r="J35" s="69">
        <v>6427.4000000000005</v>
      </c>
      <c r="K35" s="39">
        <v>1.1599999999999999</v>
      </c>
    </row>
    <row r="36" spans="3:11">
      <c r="C36" s="69">
        <f t="shared" si="0"/>
        <v>33</v>
      </c>
      <c r="D36" s="70" t="s">
        <v>225</v>
      </c>
      <c r="E36" s="70" t="s">
        <v>433</v>
      </c>
      <c r="F36" s="70" t="s">
        <v>28</v>
      </c>
      <c r="G36" s="73">
        <v>0.46</v>
      </c>
      <c r="H36" s="70">
        <v>160</v>
      </c>
      <c r="I36" s="70">
        <v>179.1</v>
      </c>
      <c r="J36" s="69">
        <v>7040.6</v>
      </c>
      <c r="K36" s="39">
        <v>1.1599999999999999</v>
      </c>
    </row>
    <row r="37" spans="3:11">
      <c r="C37" s="69">
        <f t="shared" si="0"/>
        <v>34</v>
      </c>
      <c r="D37" s="70" t="s">
        <v>369</v>
      </c>
      <c r="E37" s="70" t="s">
        <v>406</v>
      </c>
      <c r="F37" s="70" t="s">
        <v>28</v>
      </c>
      <c r="G37" s="73">
        <v>0.46</v>
      </c>
      <c r="H37" s="70">
        <v>200</v>
      </c>
      <c r="I37" s="70">
        <v>24.9</v>
      </c>
      <c r="J37" s="69">
        <v>7065.5</v>
      </c>
      <c r="K37" s="39">
        <v>1.2</v>
      </c>
    </row>
    <row r="38" spans="3:11">
      <c r="C38" s="69">
        <f t="shared" si="0"/>
        <v>35</v>
      </c>
      <c r="D38" s="69" t="s">
        <v>369</v>
      </c>
      <c r="E38" s="69" t="s">
        <v>406</v>
      </c>
      <c r="F38" s="69" t="s">
        <v>50</v>
      </c>
      <c r="G38" s="39">
        <v>0.46</v>
      </c>
      <c r="H38" s="69">
        <v>200</v>
      </c>
      <c r="I38" s="69">
        <v>18.399999999999999</v>
      </c>
      <c r="J38" s="69">
        <v>7083.9</v>
      </c>
      <c r="K38" s="39">
        <v>1.2</v>
      </c>
    </row>
  </sheetData>
  <mergeCells count="2">
    <mergeCell ref="C2:N2"/>
    <mergeCell ref="I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O32"/>
  <sheetViews>
    <sheetView workbookViewId="0">
      <selection activeCell="B3" sqref="B3:N4"/>
    </sheetView>
  </sheetViews>
  <sheetFormatPr defaultColWidth="9" defaultRowHeight="15"/>
  <cols>
    <col min="2" max="2" width="15" customWidth="1"/>
    <col min="3" max="3" width="13.85546875" customWidth="1"/>
    <col min="4" max="4" width="15.5703125" customWidth="1"/>
    <col min="5" max="5" width="16" style="49" customWidth="1"/>
    <col min="6" max="6" width="15.140625" customWidth="1"/>
    <col min="7" max="7" width="13.5703125" customWidth="1"/>
    <col min="8" max="8" width="25.7109375" customWidth="1"/>
    <col min="9" max="9" width="9.140625" hidden="1" customWidth="1"/>
    <col min="10" max="10" width="12.140625" hidden="1" customWidth="1"/>
    <col min="11" max="11" width="12" hidden="1" customWidth="1"/>
    <col min="12" max="12" width="9.140625" hidden="1" customWidth="1"/>
    <col min="13" max="13" width="11" hidden="1" customWidth="1"/>
    <col min="14" max="14" width="13" hidden="1" customWidth="1"/>
    <col min="15" max="15" width="15" hidden="1" customWidth="1"/>
  </cols>
  <sheetData>
    <row r="3" spans="2:15" ht="18.75">
      <c r="B3" s="99" t="s">
        <v>0</v>
      </c>
      <c r="C3" s="99"/>
      <c r="D3" s="99"/>
      <c r="E3" s="99"/>
      <c r="F3" s="99"/>
      <c r="G3" s="99"/>
      <c r="H3" s="99"/>
      <c r="I3" s="99"/>
      <c r="J3" s="99"/>
      <c r="K3" s="99"/>
      <c r="L3" s="99"/>
      <c r="M3" s="99"/>
      <c r="N3" s="99"/>
      <c r="O3" s="52"/>
    </row>
    <row r="4" spans="2:15" ht="37.5">
      <c r="B4" s="2" t="s">
        <v>1</v>
      </c>
      <c r="C4" s="2" t="s">
        <v>2</v>
      </c>
      <c r="D4" s="2" t="s">
        <v>3</v>
      </c>
      <c r="E4" s="2" t="s">
        <v>4</v>
      </c>
      <c r="F4" s="3" t="s">
        <v>5</v>
      </c>
      <c r="G4" s="2" t="s">
        <v>6</v>
      </c>
      <c r="H4" s="103" t="s">
        <v>7</v>
      </c>
      <c r="I4" s="103"/>
      <c r="J4" s="103"/>
      <c r="K4" s="103"/>
      <c r="L4" s="103"/>
      <c r="M4" s="103"/>
      <c r="N4" s="53" t="s">
        <v>8</v>
      </c>
      <c r="O4" s="54" t="s">
        <v>9</v>
      </c>
    </row>
    <row r="5" spans="2:15" ht="18.75">
      <c r="B5" s="50"/>
      <c r="C5" s="50"/>
      <c r="D5" s="50"/>
      <c r="E5" s="2"/>
      <c r="F5" s="50"/>
      <c r="G5" s="7"/>
      <c r="H5" s="2"/>
      <c r="I5" s="1" t="s">
        <v>10</v>
      </c>
      <c r="J5" s="1" t="s">
        <v>11</v>
      </c>
      <c r="K5" s="1" t="s">
        <v>12</v>
      </c>
      <c r="L5" s="1" t="s">
        <v>13</v>
      </c>
      <c r="M5" s="1" t="s">
        <v>14</v>
      </c>
      <c r="N5" s="50"/>
      <c r="O5" s="55"/>
    </row>
    <row r="6" spans="2:15">
      <c r="B6" s="5">
        <v>1</v>
      </c>
      <c r="C6" s="5" t="s">
        <v>15</v>
      </c>
      <c r="D6" s="5" t="s">
        <v>16</v>
      </c>
      <c r="E6" s="5" t="s">
        <v>17</v>
      </c>
      <c r="F6" s="5">
        <v>0.39</v>
      </c>
      <c r="G6" s="5">
        <v>63</v>
      </c>
      <c r="H6" s="5">
        <v>98</v>
      </c>
      <c r="I6" s="5"/>
      <c r="J6" s="5"/>
      <c r="K6" s="5"/>
      <c r="L6" s="5"/>
      <c r="M6" s="5"/>
      <c r="N6" s="5" t="e">
        <f>#REF!+H6</f>
        <v>#REF!</v>
      </c>
      <c r="O6" s="8">
        <v>98</v>
      </c>
    </row>
    <row r="7" spans="2:15">
      <c r="B7" s="5">
        <f>1+B6</f>
        <v>2</v>
      </c>
      <c r="C7" s="5" t="s">
        <v>18</v>
      </c>
      <c r="D7" s="5" t="s">
        <v>19</v>
      </c>
      <c r="E7" s="5" t="s">
        <v>17</v>
      </c>
      <c r="F7" s="5">
        <v>0.39</v>
      </c>
      <c r="G7" s="5">
        <v>75</v>
      </c>
      <c r="H7" s="17">
        <v>36</v>
      </c>
      <c r="I7" s="17"/>
      <c r="J7" s="5"/>
      <c r="K7" s="5"/>
      <c r="L7" s="5"/>
      <c r="M7" s="5"/>
      <c r="N7" s="5" t="e">
        <f>#REF!+H7</f>
        <v>#REF!</v>
      </c>
      <c r="O7" s="8">
        <v>36</v>
      </c>
    </row>
    <row r="8" spans="2:15">
      <c r="B8" s="5">
        <f t="shared" ref="B8:B24" si="0">1+B7</f>
        <v>3</v>
      </c>
      <c r="C8" s="5" t="s">
        <v>19</v>
      </c>
      <c r="D8" s="5" t="s">
        <v>20</v>
      </c>
      <c r="E8" s="5" t="s">
        <v>17</v>
      </c>
      <c r="F8" s="5">
        <v>0.39</v>
      </c>
      <c r="G8" s="5">
        <v>75</v>
      </c>
      <c r="H8" s="17">
        <v>55</v>
      </c>
      <c r="I8" s="17"/>
      <c r="J8" s="5"/>
      <c r="K8" s="5"/>
      <c r="L8" s="5"/>
      <c r="M8" s="5"/>
      <c r="N8" s="5" t="e">
        <f t="shared" ref="N8:N12" si="1">N7+H8</f>
        <v>#REF!</v>
      </c>
      <c r="O8" s="8">
        <v>55</v>
      </c>
    </row>
    <row r="9" spans="2:15">
      <c r="B9" s="5">
        <f t="shared" si="0"/>
        <v>4</v>
      </c>
      <c r="C9" s="5" t="s">
        <v>21</v>
      </c>
      <c r="D9" s="5" t="s">
        <v>22</v>
      </c>
      <c r="E9" s="5" t="s">
        <v>17</v>
      </c>
      <c r="F9" s="5">
        <v>0.39</v>
      </c>
      <c r="G9" s="5">
        <v>75</v>
      </c>
      <c r="H9" s="5">
        <v>41.1</v>
      </c>
      <c r="I9" s="5"/>
      <c r="J9" s="5"/>
      <c r="K9" s="5"/>
      <c r="L9" s="5"/>
      <c r="M9" s="5"/>
      <c r="N9" s="5" t="e">
        <f>#REF!+H9</f>
        <v>#REF!</v>
      </c>
      <c r="O9" s="8">
        <v>41.1</v>
      </c>
    </row>
    <row r="10" spans="2:15">
      <c r="B10" s="5">
        <f t="shared" si="0"/>
        <v>5</v>
      </c>
      <c r="C10" s="5" t="s">
        <v>22</v>
      </c>
      <c r="D10" s="5" t="s">
        <v>23</v>
      </c>
      <c r="E10" s="5" t="s">
        <v>17</v>
      </c>
      <c r="F10" s="5">
        <v>0.39</v>
      </c>
      <c r="G10" s="5">
        <v>75</v>
      </c>
      <c r="H10" s="5">
        <v>16</v>
      </c>
      <c r="I10" s="5"/>
      <c r="J10" s="5"/>
      <c r="K10" s="5"/>
      <c r="L10" s="5"/>
      <c r="M10" s="5"/>
      <c r="N10" s="5" t="e">
        <f t="shared" si="1"/>
        <v>#REF!</v>
      </c>
      <c r="O10" s="8">
        <v>16</v>
      </c>
    </row>
    <row r="11" spans="2:15">
      <c r="B11" s="5">
        <f t="shared" si="0"/>
        <v>6</v>
      </c>
      <c r="C11" s="5" t="s">
        <v>22</v>
      </c>
      <c r="D11" s="5" t="s">
        <v>24</v>
      </c>
      <c r="E11" s="5" t="s">
        <v>17</v>
      </c>
      <c r="F11" s="5">
        <v>0.39</v>
      </c>
      <c r="G11" s="5">
        <v>75</v>
      </c>
      <c r="H11" s="5">
        <v>35.6</v>
      </c>
      <c r="I11" s="5"/>
      <c r="J11" s="5"/>
      <c r="K11" s="5"/>
      <c r="L11" s="5"/>
      <c r="M11" s="5"/>
      <c r="N11" s="5" t="e">
        <f t="shared" si="1"/>
        <v>#REF!</v>
      </c>
      <c r="O11" s="8">
        <v>35.6</v>
      </c>
    </row>
    <row r="12" spans="2:15">
      <c r="B12" s="5">
        <f t="shared" si="0"/>
        <v>7</v>
      </c>
      <c r="C12" s="5" t="s">
        <v>24</v>
      </c>
      <c r="D12" s="5" t="s">
        <v>25</v>
      </c>
      <c r="E12" s="5" t="s">
        <v>17</v>
      </c>
      <c r="F12" s="5">
        <v>0.39</v>
      </c>
      <c r="G12" s="5">
        <v>75</v>
      </c>
      <c r="H12" s="5">
        <v>64</v>
      </c>
      <c r="I12" s="5"/>
      <c r="J12" s="5"/>
      <c r="K12" s="5"/>
      <c r="L12" s="5"/>
      <c r="M12" s="5"/>
      <c r="N12" s="5" t="e">
        <f t="shared" si="1"/>
        <v>#REF!</v>
      </c>
      <c r="O12" s="8">
        <v>64</v>
      </c>
    </row>
    <row r="13" spans="2:15" ht="15.75">
      <c r="B13" s="5">
        <f t="shared" si="0"/>
        <v>8</v>
      </c>
      <c r="C13" s="5" t="s">
        <v>26</v>
      </c>
      <c r="D13" s="5" t="s">
        <v>27</v>
      </c>
      <c r="E13" s="51" t="s">
        <v>28</v>
      </c>
      <c r="F13" s="5">
        <v>0.39</v>
      </c>
      <c r="G13" s="5">
        <v>90</v>
      </c>
      <c r="H13" s="5">
        <v>100.2</v>
      </c>
      <c r="I13" s="5"/>
      <c r="J13" s="5"/>
      <c r="K13" s="5"/>
      <c r="L13" s="5"/>
      <c r="M13" s="5"/>
      <c r="N13" s="5" t="e">
        <f>#REF!+H13</f>
        <v>#REF!</v>
      </c>
      <c r="O13" s="8">
        <v>100</v>
      </c>
    </row>
    <row r="14" spans="2:15">
      <c r="B14" s="5">
        <f t="shared" si="0"/>
        <v>9</v>
      </c>
      <c r="C14" s="5" t="s">
        <v>29</v>
      </c>
      <c r="D14" s="5" t="s">
        <v>30</v>
      </c>
      <c r="E14" s="5" t="s">
        <v>17</v>
      </c>
      <c r="F14" s="5">
        <v>0.39</v>
      </c>
      <c r="G14" s="5">
        <v>90</v>
      </c>
      <c r="H14" s="5">
        <v>47</v>
      </c>
      <c r="I14" s="5"/>
      <c r="J14" s="5"/>
      <c r="K14" s="5"/>
      <c r="L14" s="5"/>
      <c r="M14" s="5"/>
      <c r="N14" s="5" t="e">
        <f>#REF!+H14</f>
        <v>#REF!</v>
      </c>
      <c r="O14" s="8">
        <v>47</v>
      </c>
    </row>
    <row r="15" spans="2:15">
      <c r="B15" s="5">
        <f t="shared" si="0"/>
        <v>10</v>
      </c>
      <c r="C15" s="5" t="s">
        <v>30</v>
      </c>
      <c r="D15" s="5" t="s">
        <v>15</v>
      </c>
      <c r="E15" s="5" t="s">
        <v>17</v>
      </c>
      <c r="F15" s="5">
        <v>0.39</v>
      </c>
      <c r="G15" s="5">
        <v>90</v>
      </c>
      <c r="H15" s="5">
        <v>190.2</v>
      </c>
      <c r="I15" s="5"/>
      <c r="J15" s="5"/>
      <c r="K15" s="5"/>
      <c r="L15" s="5"/>
      <c r="M15" s="5"/>
      <c r="N15" s="5" t="e">
        <f t="shared" ref="N15:N23" si="2">N14+H15</f>
        <v>#REF!</v>
      </c>
      <c r="O15" s="8">
        <v>270</v>
      </c>
    </row>
    <row r="16" spans="2:15">
      <c r="B16" s="5">
        <f t="shared" si="0"/>
        <v>11</v>
      </c>
      <c r="C16" s="5" t="s">
        <v>15</v>
      </c>
      <c r="D16" s="5" t="s">
        <v>30</v>
      </c>
      <c r="E16" s="5" t="s">
        <v>17</v>
      </c>
      <c r="F16" s="5">
        <v>0.39</v>
      </c>
      <c r="G16" s="5">
        <v>90</v>
      </c>
      <c r="H16" s="5">
        <v>153</v>
      </c>
      <c r="I16" s="5"/>
      <c r="J16" s="5"/>
      <c r="K16" s="5"/>
      <c r="L16" s="5"/>
      <c r="M16" s="5"/>
      <c r="N16" s="5" t="e">
        <f>#REF!+H16</f>
        <v>#REF!</v>
      </c>
      <c r="O16" s="8">
        <v>153</v>
      </c>
    </row>
    <row r="17" spans="2:15">
      <c r="B17" s="5">
        <f t="shared" si="0"/>
        <v>12</v>
      </c>
      <c r="C17" s="5" t="s">
        <v>31</v>
      </c>
      <c r="D17" s="5" t="s">
        <v>32</v>
      </c>
      <c r="E17" s="5" t="s">
        <v>17</v>
      </c>
      <c r="F17" s="5">
        <v>0.39</v>
      </c>
      <c r="G17" s="5">
        <v>90</v>
      </c>
      <c r="H17" s="5">
        <v>74</v>
      </c>
      <c r="I17" s="5"/>
      <c r="J17" s="5"/>
      <c r="K17" s="5"/>
      <c r="L17" s="5"/>
      <c r="M17" s="5"/>
      <c r="N17" s="5" t="e">
        <f t="shared" si="2"/>
        <v>#REF!</v>
      </c>
      <c r="O17" s="8">
        <v>74</v>
      </c>
    </row>
    <row r="18" spans="2:15">
      <c r="B18" s="5">
        <f t="shared" si="0"/>
        <v>13</v>
      </c>
      <c r="C18" s="5" t="s">
        <v>33</v>
      </c>
      <c r="D18" s="5" t="s">
        <v>34</v>
      </c>
      <c r="E18" s="5" t="s">
        <v>17</v>
      </c>
      <c r="F18" s="5">
        <v>0.44</v>
      </c>
      <c r="G18" s="5">
        <v>110</v>
      </c>
      <c r="H18" s="5">
        <v>39</v>
      </c>
      <c r="I18" s="5"/>
      <c r="J18" s="5"/>
      <c r="K18" s="5"/>
      <c r="L18" s="5"/>
      <c r="M18" s="5"/>
      <c r="N18" s="5" t="e">
        <f>#REF!+H18</f>
        <v>#REF!</v>
      </c>
      <c r="O18" s="8">
        <v>39</v>
      </c>
    </row>
    <row r="19" spans="2:15">
      <c r="B19" s="5">
        <f t="shared" si="0"/>
        <v>14</v>
      </c>
      <c r="C19" s="5" t="s">
        <v>35</v>
      </c>
      <c r="D19" s="5" t="s">
        <v>29</v>
      </c>
      <c r="E19" s="5" t="s">
        <v>17</v>
      </c>
      <c r="F19" s="5">
        <v>0.44</v>
      </c>
      <c r="G19" s="5">
        <v>110</v>
      </c>
      <c r="H19" s="5">
        <v>10</v>
      </c>
      <c r="I19" s="7"/>
      <c r="J19" s="5"/>
      <c r="K19" s="5"/>
      <c r="L19" s="5"/>
      <c r="M19" s="5"/>
      <c r="N19" s="5" t="e">
        <f>#REF!+H19</f>
        <v>#REF!</v>
      </c>
      <c r="O19" s="8">
        <v>10</v>
      </c>
    </row>
    <row r="20" spans="2:15">
      <c r="B20" s="5">
        <f t="shared" si="0"/>
        <v>15</v>
      </c>
      <c r="C20" s="5" t="s">
        <v>25</v>
      </c>
      <c r="D20" s="5" t="s">
        <v>36</v>
      </c>
      <c r="E20" s="5" t="s">
        <v>17</v>
      </c>
      <c r="F20" s="5">
        <v>0.44</v>
      </c>
      <c r="G20" s="5">
        <v>110</v>
      </c>
      <c r="H20" s="5">
        <v>40</v>
      </c>
      <c r="I20" s="5"/>
      <c r="J20" s="5"/>
      <c r="K20" s="5"/>
      <c r="L20" s="5"/>
      <c r="M20" s="5"/>
      <c r="N20" s="5" t="e">
        <f t="shared" si="2"/>
        <v>#REF!</v>
      </c>
      <c r="O20" s="8">
        <v>40</v>
      </c>
    </row>
    <row r="21" spans="2:15" ht="15.75">
      <c r="B21" s="5">
        <f t="shared" si="0"/>
        <v>16</v>
      </c>
      <c r="C21" s="5" t="s">
        <v>37</v>
      </c>
      <c r="D21" s="5" t="s">
        <v>38</v>
      </c>
      <c r="E21" s="51" t="s">
        <v>28</v>
      </c>
      <c r="F21" s="5">
        <v>0.44</v>
      </c>
      <c r="G21" s="5">
        <v>160</v>
      </c>
      <c r="H21" s="5">
        <v>255.85</v>
      </c>
      <c r="I21" s="5"/>
      <c r="J21" s="5"/>
      <c r="K21" s="5"/>
      <c r="L21" s="5"/>
      <c r="M21" s="5"/>
      <c r="N21" s="5" t="e">
        <f>#REF!+H21</f>
        <v>#REF!</v>
      </c>
      <c r="O21" s="8">
        <v>256</v>
      </c>
    </row>
    <row r="22" spans="2:15">
      <c r="B22" s="5">
        <f t="shared" si="0"/>
        <v>17</v>
      </c>
      <c r="C22" s="5" t="s">
        <v>25</v>
      </c>
      <c r="D22" s="5" t="s">
        <v>39</v>
      </c>
      <c r="E22" s="5" t="s">
        <v>17</v>
      </c>
      <c r="F22" s="5">
        <v>0.44</v>
      </c>
      <c r="G22" s="5">
        <v>160</v>
      </c>
      <c r="H22" s="5">
        <v>47</v>
      </c>
      <c r="I22" s="5"/>
      <c r="J22" s="5"/>
      <c r="K22" s="5"/>
      <c r="L22" s="5"/>
      <c r="M22" s="5"/>
      <c r="N22" s="5" t="e">
        <f>#REF!+H22</f>
        <v>#REF!</v>
      </c>
      <c r="O22" s="8">
        <v>47</v>
      </c>
    </row>
    <row r="23" spans="2:15">
      <c r="B23" s="5">
        <f t="shared" si="0"/>
        <v>18</v>
      </c>
      <c r="C23" s="5" t="s">
        <v>39</v>
      </c>
      <c r="D23" s="5" t="s">
        <v>33</v>
      </c>
      <c r="E23" s="5" t="s">
        <v>17</v>
      </c>
      <c r="F23" s="5">
        <v>0.44</v>
      </c>
      <c r="G23" s="5">
        <v>160</v>
      </c>
      <c r="H23" s="5">
        <v>50</v>
      </c>
      <c r="I23" s="5"/>
      <c r="J23" s="5"/>
      <c r="K23" s="5"/>
      <c r="L23" s="5"/>
      <c r="M23" s="5"/>
      <c r="N23" s="5" t="e">
        <f t="shared" si="2"/>
        <v>#REF!</v>
      </c>
      <c r="O23" s="8">
        <v>50</v>
      </c>
    </row>
    <row r="24" spans="2:15">
      <c r="B24" s="5">
        <f t="shared" si="0"/>
        <v>19</v>
      </c>
      <c r="C24" s="5" t="s">
        <v>39</v>
      </c>
      <c r="D24" s="5" t="s">
        <v>40</v>
      </c>
      <c r="E24" s="5" t="s">
        <v>17</v>
      </c>
      <c r="F24" s="5">
        <v>0.44</v>
      </c>
      <c r="G24" s="5">
        <v>200</v>
      </c>
      <c r="H24" s="5">
        <v>68</v>
      </c>
      <c r="I24" s="5"/>
      <c r="J24" s="5"/>
      <c r="K24" s="5"/>
      <c r="L24" s="5"/>
      <c r="M24" s="5"/>
      <c r="N24" s="5" t="e">
        <f>#REF!+H24</f>
        <v>#REF!</v>
      </c>
      <c r="O24" s="8">
        <v>68</v>
      </c>
    </row>
    <row r="25" spans="2:15">
      <c r="B25" s="5"/>
      <c r="C25" s="5"/>
      <c r="D25" s="5"/>
      <c r="E25" s="5"/>
      <c r="F25" s="5"/>
      <c r="G25" s="5"/>
      <c r="H25" s="7"/>
      <c r="I25" s="7"/>
      <c r="J25" s="7"/>
      <c r="K25" s="7"/>
      <c r="L25" s="5"/>
      <c r="M25" s="5"/>
      <c r="N25" s="5"/>
      <c r="O25" s="8"/>
    </row>
    <row r="26" spans="2:15">
      <c r="B26" s="7" t="s">
        <v>41</v>
      </c>
      <c r="C26" s="7"/>
      <c r="D26" s="7"/>
      <c r="E26" s="7"/>
      <c r="F26" s="7"/>
      <c r="G26" s="7" t="s">
        <v>42</v>
      </c>
      <c r="H26" s="7"/>
      <c r="I26" s="7"/>
      <c r="J26" s="7"/>
      <c r="K26" s="7" t="s">
        <v>42</v>
      </c>
      <c r="L26" s="7"/>
      <c r="M26" s="7"/>
      <c r="N26" s="7"/>
    </row>
    <row r="27" spans="2:15">
      <c r="B27" s="7" t="s">
        <v>43</v>
      </c>
      <c r="C27" s="7"/>
      <c r="D27" s="5"/>
      <c r="E27" s="5"/>
      <c r="F27" s="5"/>
      <c r="G27" s="7" t="s">
        <v>43</v>
      </c>
      <c r="H27" s="7"/>
      <c r="I27" s="5"/>
      <c r="J27" s="5"/>
      <c r="K27" s="7" t="s">
        <v>43</v>
      </c>
      <c r="L27" s="7"/>
      <c r="M27" s="5"/>
      <c r="N27" s="5"/>
    </row>
    <row r="28" spans="2:15">
      <c r="B28" s="7" t="s">
        <v>44</v>
      </c>
      <c r="C28" s="7"/>
      <c r="D28" s="5"/>
      <c r="E28" s="5"/>
      <c r="F28" s="5"/>
      <c r="G28" s="7" t="s">
        <v>44</v>
      </c>
      <c r="H28" s="5"/>
      <c r="I28" s="5"/>
      <c r="J28" s="5"/>
      <c r="K28" s="7" t="s">
        <v>44</v>
      </c>
      <c r="L28" s="5"/>
      <c r="M28" s="5"/>
      <c r="N28" s="5"/>
    </row>
    <row r="29" spans="2:15">
      <c r="B29" s="7" t="s">
        <v>45</v>
      </c>
      <c r="C29" s="7"/>
      <c r="D29" s="5"/>
      <c r="E29" s="5"/>
      <c r="F29" s="5"/>
      <c r="G29" s="7" t="s">
        <v>45</v>
      </c>
      <c r="H29" s="7"/>
      <c r="I29" s="5"/>
      <c r="J29" s="5"/>
      <c r="K29" s="7" t="s">
        <v>45</v>
      </c>
      <c r="L29" s="7"/>
      <c r="M29" s="5"/>
      <c r="N29" s="5"/>
    </row>
    <row r="30" spans="2:15" ht="6.75" customHeight="1"/>
    <row r="32" spans="2:15" ht="15.75">
      <c r="K32" s="56" t="e">
        <f>SUBTOTAL(9,#REF!)</f>
        <v>#REF!</v>
      </c>
    </row>
  </sheetData>
  <mergeCells count="2">
    <mergeCell ref="B3:N3"/>
    <mergeCell ref="H4:M4"/>
  </mergeCells>
  <pageMargins left="0.70866141732283505" right="0.70866141732283505" top="0.74803149606299202" bottom="0.74803149606299202" header="0.31496062992126" footer="0.31496062992126"/>
  <pageSetup scale="5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P46"/>
  <sheetViews>
    <sheetView zoomScale="85" zoomScaleNormal="85" workbookViewId="0">
      <selection activeCell="B3" sqref="B3:L45"/>
    </sheetView>
  </sheetViews>
  <sheetFormatPr defaultColWidth="9" defaultRowHeight="15"/>
  <cols>
    <col min="3" max="3" width="13.7109375" customWidth="1"/>
    <col min="4" max="4" width="12.140625" customWidth="1"/>
    <col min="5" max="5" width="16" customWidth="1"/>
    <col min="6" max="6" width="17.5703125" customWidth="1"/>
    <col min="7" max="7" width="24.42578125" customWidth="1"/>
    <col min="8" max="8" width="1.140625" customWidth="1"/>
    <col min="9" max="9" width="18.140625" customWidth="1"/>
    <col min="10" max="10" width="4.7109375" customWidth="1"/>
    <col min="11" max="11" width="12.7109375" customWidth="1"/>
    <col min="12" max="12" width="11.28515625" customWidth="1"/>
    <col min="13" max="13" width="31.140625" customWidth="1"/>
    <col min="14" max="14" width="11.28515625" customWidth="1"/>
  </cols>
  <sheetData>
    <row r="3" spans="2:14" ht="18.75">
      <c r="B3" s="99" t="s">
        <v>46</v>
      </c>
      <c r="C3" s="99"/>
      <c r="D3" s="99"/>
      <c r="E3" s="99"/>
      <c r="F3" s="99"/>
      <c r="G3" s="99"/>
      <c r="H3" s="99"/>
      <c r="I3" s="99"/>
      <c r="J3" s="99"/>
      <c r="K3" s="99"/>
      <c r="L3" s="99"/>
    </row>
    <row r="4" spans="2:14" ht="72.75" customHeight="1">
      <c r="B4" s="2" t="s">
        <v>1</v>
      </c>
      <c r="C4" s="2" t="s">
        <v>2</v>
      </c>
      <c r="D4" s="2" t="s">
        <v>3</v>
      </c>
      <c r="E4" s="2" t="s">
        <v>4</v>
      </c>
      <c r="F4" s="3" t="s">
        <v>5</v>
      </c>
      <c r="G4" s="2" t="s">
        <v>6</v>
      </c>
      <c r="H4" s="103" t="s">
        <v>47</v>
      </c>
      <c r="I4" s="103"/>
      <c r="J4" s="103"/>
      <c r="K4" s="103"/>
      <c r="L4" s="103"/>
    </row>
    <row r="5" spans="2:14">
      <c r="B5" s="5">
        <v>1</v>
      </c>
      <c r="C5" s="5" t="s">
        <v>48</v>
      </c>
      <c r="D5" s="5" t="s">
        <v>49</v>
      </c>
      <c r="E5" s="5" t="s">
        <v>50</v>
      </c>
      <c r="F5" s="5">
        <v>0.36</v>
      </c>
      <c r="G5" s="5">
        <v>63</v>
      </c>
      <c r="H5" s="104">
        <v>93</v>
      </c>
      <c r="I5" s="104"/>
      <c r="J5" s="104"/>
      <c r="K5" s="104"/>
      <c r="L5" s="104"/>
      <c r="M5" s="43"/>
      <c r="N5" s="43"/>
    </row>
    <row r="6" spans="2:14">
      <c r="B6" s="5">
        <f>1+B5</f>
        <v>2</v>
      </c>
      <c r="C6" s="5" t="s">
        <v>51</v>
      </c>
      <c r="D6" s="5" t="s">
        <v>52</v>
      </c>
      <c r="E6" s="5" t="s">
        <v>50</v>
      </c>
      <c r="F6" s="5">
        <v>0.36</v>
      </c>
      <c r="G6" s="5">
        <v>63</v>
      </c>
      <c r="H6" s="104">
        <v>53.4</v>
      </c>
      <c r="I6" s="104"/>
      <c r="J6" s="104"/>
      <c r="K6" s="104"/>
      <c r="L6" s="104"/>
      <c r="M6" s="40"/>
      <c r="N6" s="40"/>
    </row>
    <row r="7" spans="2:14">
      <c r="B7" s="5">
        <f t="shared" ref="B7:B41" si="0">1+B6</f>
        <v>3</v>
      </c>
      <c r="C7" s="5" t="s">
        <v>51</v>
      </c>
      <c r="D7" s="5" t="s">
        <v>53</v>
      </c>
      <c r="E7" s="5" t="s">
        <v>50</v>
      </c>
      <c r="F7" s="5">
        <v>0.36</v>
      </c>
      <c r="G7" s="5">
        <v>63</v>
      </c>
      <c r="H7" s="104">
        <v>64.8</v>
      </c>
      <c r="I7" s="104"/>
      <c r="J7" s="104"/>
      <c r="K7" s="104"/>
      <c r="L7" s="104"/>
      <c r="M7" s="40"/>
      <c r="N7" s="40"/>
    </row>
    <row r="8" spans="2:14">
      <c r="B8" s="5">
        <f t="shared" si="0"/>
        <v>4</v>
      </c>
      <c r="C8" s="5" t="s">
        <v>54</v>
      </c>
      <c r="D8" s="5" t="s">
        <v>55</v>
      </c>
      <c r="E8" s="5" t="s">
        <v>28</v>
      </c>
      <c r="F8" s="5">
        <v>0.36</v>
      </c>
      <c r="G8" s="5">
        <v>63</v>
      </c>
      <c r="H8" s="104">
        <v>39.799999999999997</v>
      </c>
      <c r="I8" s="104"/>
      <c r="J8" s="104"/>
      <c r="K8" s="104"/>
      <c r="L8" s="104"/>
      <c r="M8" s="40"/>
      <c r="N8" s="40"/>
    </row>
    <row r="9" spans="2:14">
      <c r="B9" s="5">
        <f t="shared" si="0"/>
        <v>5</v>
      </c>
      <c r="C9" s="5" t="s">
        <v>56</v>
      </c>
      <c r="D9" s="5" t="s">
        <v>57</v>
      </c>
      <c r="E9" s="5" t="s">
        <v>28</v>
      </c>
      <c r="F9" s="5">
        <v>0.36</v>
      </c>
      <c r="G9" s="5">
        <v>63</v>
      </c>
      <c r="H9" s="104">
        <v>33.200000000000003</v>
      </c>
      <c r="I9" s="104"/>
      <c r="J9" s="104"/>
      <c r="K9" s="104"/>
      <c r="L9" s="104"/>
    </row>
    <row r="10" spans="2:14">
      <c r="B10" s="5">
        <f t="shared" si="0"/>
        <v>6</v>
      </c>
      <c r="C10" s="5" t="s">
        <v>57</v>
      </c>
      <c r="D10" s="5" t="s">
        <v>54</v>
      </c>
      <c r="E10" s="5" t="s">
        <v>28</v>
      </c>
      <c r="F10" s="5">
        <v>0.36</v>
      </c>
      <c r="G10" s="5">
        <v>63</v>
      </c>
      <c r="H10" s="104">
        <v>33.200000000000003</v>
      </c>
      <c r="I10" s="104"/>
      <c r="J10" s="104"/>
      <c r="K10" s="104"/>
      <c r="L10" s="104"/>
    </row>
    <row r="11" spans="2:14">
      <c r="B11" s="5">
        <f t="shared" si="0"/>
        <v>7</v>
      </c>
      <c r="C11" s="5" t="s">
        <v>58</v>
      </c>
      <c r="D11" s="5" t="s">
        <v>59</v>
      </c>
      <c r="E11" s="5" t="s">
        <v>50</v>
      </c>
      <c r="F11" s="23">
        <v>0.36</v>
      </c>
      <c r="G11" s="5">
        <v>63</v>
      </c>
      <c r="H11" s="104">
        <v>287.5</v>
      </c>
      <c r="I11" s="104"/>
      <c r="J11" s="104"/>
      <c r="K11" s="104"/>
      <c r="L11" s="104"/>
    </row>
    <row r="12" spans="2:14">
      <c r="B12" s="5">
        <f t="shared" si="0"/>
        <v>8</v>
      </c>
      <c r="C12" s="5" t="s">
        <v>60</v>
      </c>
      <c r="D12" s="5" t="s">
        <v>61</v>
      </c>
      <c r="E12" s="5" t="s">
        <v>50</v>
      </c>
      <c r="F12" s="23">
        <v>0.36</v>
      </c>
      <c r="G12" s="5">
        <v>63</v>
      </c>
      <c r="H12" s="104">
        <v>88.9</v>
      </c>
      <c r="I12" s="104"/>
      <c r="J12" s="104"/>
      <c r="K12" s="104"/>
      <c r="L12" s="104"/>
    </row>
    <row r="13" spans="2:14">
      <c r="B13" s="5">
        <f t="shared" si="0"/>
        <v>9</v>
      </c>
      <c r="C13" s="5" t="s">
        <v>60</v>
      </c>
      <c r="D13" s="5" t="s">
        <v>62</v>
      </c>
      <c r="E13" s="5" t="s">
        <v>50</v>
      </c>
      <c r="F13" s="23">
        <v>0.36</v>
      </c>
      <c r="G13" s="5">
        <v>63</v>
      </c>
      <c r="H13" s="104">
        <v>203</v>
      </c>
      <c r="I13" s="104"/>
      <c r="J13" s="104"/>
      <c r="K13" s="104"/>
      <c r="L13" s="104"/>
    </row>
    <row r="14" spans="2:14">
      <c r="B14" s="5">
        <f t="shared" si="0"/>
        <v>10</v>
      </c>
      <c r="C14" s="5" t="s">
        <v>63</v>
      </c>
      <c r="D14" s="5" t="s">
        <v>64</v>
      </c>
      <c r="E14" s="5" t="s">
        <v>50</v>
      </c>
      <c r="F14" s="5">
        <v>0.36</v>
      </c>
      <c r="G14" s="5">
        <v>63</v>
      </c>
      <c r="H14" s="104">
        <v>29.9</v>
      </c>
      <c r="I14" s="104"/>
      <c r="J14" s="104"/>
      <c r="K14" s="104"/>
      <c r="L14" s="104"/>
    </row>
    <row r="15" spans="2:14">
      <c r="B15" s="5">
        <f t="shared" si="0"/>
        <v>11</v>
      </c>
      <c r="C15" s="5" t="s">
        <v>64</v>
      </c>
      <c r="D15" s="5" t="s">
        <v>65</v>
      </c>
      <c r="E15" s="5" t="s">
        <v>50</v>
      </c>
      <c r="F15" s="5">
        <v>0.36</v>
      </c>
      <c r="G15" s="5">
        <v>63</v>
      </c>
      <c r="H15" s="104">
        <v>100.3</v>
      </c>
      <c r="I15" s="104"/>
      <c r="J15" s="104"/>
      <c r="K15" s="104"/>
      <c r="L15" s="104"/>
    </row>
    <row r="16" spans="2:14">
      <c r="B16" s="5">
        <f t="shared" si="0"/>
        <v>12</v>
      </c>
      <c r="C16" s="5" t="s">
        <v>66</v>
      </c>
      <c r="D16" s="5" t="s">
        <v>67</v>
      </c>
      <c r="E16" s="5" t="s">
        <v>50</v>
      </c>
      <c r="F16" s="23">
        <v>0.36</v>
      </c>
      <c r="G16" s="5">
        <v>63</v>
      </c>
      <c r="H16" s="104">
        <v>27</v>
      </c>
      <c r="I16" s="104"/>
      <c r="J16" s="104"/>
      <c r="K16" s="104"/>
      <c r="L16" s="104"/>
    </row>
    <row r="17" spans="2:12">
      <c r="B17" s="5">
        <f t="shared" si="0"/>
        <v>13</v>
      </c>
      <c r="C17" s="5" t="s">
        <v>67</v>
      </c>
      <c r="D17" s="5" t="s">
        <v>68</v>
      </c>
      <c r="E17" s="5" t="s">
        <v>50</v>
      </c>
      <c r="F17" s="23">
        <v>0.36</v>
      </c>
      <c r="G17" s="5">
        <v>63</v>
      </c>
      <c r="H17" s="104">
        <v>77.099999999999994</v>
      </c>
      <c r="I17" s="104"/>
      <c r="J17" s="104"/>
      <c r="K17" s="104"/>
      <c r="L17" s="104"/>
    </row>
    <row r="18" spans="2:12">
      <c r="B18" s="5">
        <f t="shared" si="0"/>
        <v>14</v>
      </c>
      <c r="C18" s="5" t="s">
        <v>69</v>
      </c>
      <c r="D18" s="5" t="s">
        <v>67</v>
      </c>
      <c r="E18" s="5" t="s">
        <v>50</v>
      </c>
      <c r="F18" s="23">
        <v>0.36</v>
      </c>
      <c r="G18" s="5">
        <v>63</v>
      </c>
      <c r="H18" s="104">
        <v>82</v>
      </c>
      <c r="I18" s="104"/>
      <c r="J18" s="104"/>
      <c r="K18" s="104"/>
      <c r="L18" s="104"/>
    </row>
    <row r="19" spans="2:12">
      <c r="B19" s="5">
        <f t="shared" si="0"/>
        <v>15</v>
      </c>
      <c r="C19" s="17" t="s">
        <v>70</v>
      </c>
      <c r="D19" s="17" t="s">
        <v>71</v>
      </c>
      <c r="E19" s="5" t="s">
        <v>28</v>
      </c>
      <c r="F19" s="23">
        <v>0.36</v>
      </c>
      <c r="G19" s="5">
        <v>63</v>
      </c>
      <c r="H19" s="104">
        <v>120.4</v>
      </c>
      <c r="I19" s="104"/>
      <c r="J19" s="104"/>
      <c r="K19" s="104"/>
      <c r="L19" s="104"/>
    </row>
    <row r="20" spans="2:12">
      <c r="B20" s="5">
        <f t="shared" si="0"/>
        <v>16</v>
      </c>
      <c r="C20" s="17" t="s">
        <v>71</v>
      </c>
      <c r="D20" s="17" t="s">
        <v>72</v>
      </c>
      <c r="E20" s="5" t="s">
        <v>28</v>
      </c>
      <c r="F20" s="23">
        <v>0.36</v>
      </c>
      <c r="G20" s="5">
        <v>63</v>
      </c>
      <c r="H20" s="104">
        <v>117.1</v>
      </c>
      <c r="I20" s="104"/>
      <c r="J20" s="104"/>
      <c r="K20" s="104"/>
      <c r="L20" s="104"/>
    </row>
    <row r="21" spans="2:12">
      <c r="B21" s="5">
        <f t="shared" si="0"/>
        <v>17</v>
      </c>
      <c r="C21" s="17" t="s">
        <v>73</v>
      </c>
      <c r="D21" s="17" t="s">
        <v>69</v>
      </c>
      <c r="E21" s="5" t="s">
        <v>28</v>
      </c>
      <c r="F21" s="23">
        <v>0.36</v>
      </c>
      <c r="G21" s="5">
        <v>63</v>
      </c>
      <c r="H21" s="104">
        <v>17.399999999999999</v>
      </c>
      <c r="I21" s="104"/>
      <c r="J21" s="104"/>
      <c r="K21" s="104"/>
      <c r="L21" s="104"/>
    </row>
    <row r="22" spans="2:12">
      <c r="B22" s="5">
        <f t="shared" si="0"/>
        <v>18</v>
      </c>
      <c r="C22" s="5" t="s">
        <v>74</v>
      </c>
      <c r="D22" s="5">
        <v>279</v>
      </c>
      <c r="E22" s="5" t="s">
        <v>75</v>
      </c>
      <c r="F22" s="23">
        <v>0.36</v>
      </c>
      <c r="G22" s="5">
        <v>63</v>
      </c>
      <c r="H22" s="104">
        <v>6</v>
      </c>
      <c r="I22" s="104"/>
      <c r="J22" s="104"/>
      <c r="K22" s="104"/>
      <c r="L22" s="104"/>
    </row>
    <row r="23" spans="2:12">
      <c r="B23" s="5">
        <f t="shared" si="0"/>
        <v>19</v>
      </c>
      <c r="C23" s="5" t="s">
        <v>76</v>
      </c>
      <c r="D23" s="5" t="s">
        <v>77</v>
      </c>
      <c r="E23" s="5" t="s">
        <v>75</v>
      </c>
      <c r="F23" s="23">
        <v>0.36</v>
      </c>
      <c r="G23" s="5">
        <v>63</v>
      </c>
      <c r="H23" s="104">
        <v>4</v>
      </c>
      <c r="I23" s="104"/>
      <c r="J23" s="104"/>
      <c r="K23" s="104"/>
      <c r="L23" s="104"/>
    </row>
    <row r="24" spans="2:12">
      <c r="B24" s="5">
        <f t="shared" si="0"/>
        <v>20</v>
      </c>
      <c r="C24" s="5" t="s">
        <v>78</v>
      </c>
      <c r="D24" s="5" t="s">
        <v>79</v>
      </c>
      <c r="E24" s="5" t="s">
        <v>17</v>
      </c>
      <c r="F24" s="23">
        <v>0.36</v>
      </c>
      <c r="G24" s="5">
        <v>63</v>
      </c>
      <c r="H24" s="104">
        <v>66.400000000000006</v>
      </c>
      <c r="I24" s="104"/>
      <c r="J24" s="104"/>
      <c r="K24" s="104"/>
      <c r="L24" s="104"/>
    </row>
    <row r="25" spans="2:12">
      <c r="B25" s="5">
        <f t="shared" si="0"/>
        <v>21</v>
      </c>
      <c r="C25" s="5" t="s">
        <v>79</v>
      </c>
      <c r="D25" s="5" t="s">
        <v>80</v>
      </c>
      <c r="E25" s="5" t="s">
        <v>17</v>
      </c>
      <c r="F25" s="23">
        <v>0.36</v>
      </c>
      <c r="G25" s="5">
        <v>63</v>
      </c>
      <c r="H25" s="104">
        <v>24.2</v>
      </c>
      <c r="I25" s="104"/>
      <c r="J25" s="104"/>
      <c r="K25" s="104"/>
      <c r="L25" s="104"/>
    </row>
    <row r="26" spans="2:12">
      <c r="B26" s="5">
        <f t="shared" si="0"/>
        <v>22</v>
      </c>
      <c r="C26" s="5" t="s">
        <v>80</v>
      </c>
      <c r="D26" s="5" t="s">
        <v>81</v>
      </c>
      <c r="E26" s="5" t="s">
        <v>17</v>
      </c>
      <c r="F26" s="23">
        <v>0.36</v>
      </c>
      <c r="G26" s="5">
        <v>63</v>
      </c>
      <c r="H26" s="104">
        <v>122.6</v>
      </c>
      <c r="I26" s="104"/>
      <c r="J26" s="104"/>
      <c r="K26" s="104"/>
      <c r="L26" s="104"/>
    </row>
    <row r="27" spans="2:12">
      <c r="B27" s="5">
        <f t="shared" si="0"/>
        <v>23</v>
      </c>
      <c r="C27" s="5" t="s">
        <v>82</v>
      </c>
      <c r="D27" s="5" t="s">
        <v>83</v>
      </c>
      <c r="E27" s="5" t="s">
        <v>84</v>
      </c>
      <c r="F27" s="5">
        <v>0.36</v>
      </c>
      <c r="G27" s="5">
        <v>63</v>
      </c>
      <c r="H27" s="104">
        <v>5</v>
      </c>
      <c r="I27" s="104"/>
      <c r="J27" s="104"/>
      <c r="K27" s="104"/>
      <c r="L27" s="104"/>
    </row>
    <row r="28" spans="2:12">
      <c r="B28" s="5">
        <f t="shared" si="0"/>
        <v>24</v>
      </c>
      <c r="C28" s="17" t="s">
        <v>85</v>
      </c>
      <c r="D28" s="17" t="s">
        <v>86</v>
      </c>
      <c r="E28" s="5" t="s">
        <v>28</v>
      </c>
      <c r="F28" s="5">
        <v>0.36</v>
      </c>
      <c r="G28" s="5">
        <v>63</v>
      </c>
      <c r="H28" s="104">
        <v>40</v>
      </c>
      <c r="I28" s="104"/>
      <c r="J28" s="104"/>
      <c r="K28" s="104"/>
      <c r="L28" s="104"/>
    </row>
    <row r="29" spans="2:12">
      <c r="B29" s="5">
        <f t="shared" si="0"/>
        <v>25</v>
      </c>
      <c r="C29" s="17" t="s">
        <v>86</v>
      </c>
      <c r="D29" s="17" t="s">
        <v>87</v>
      </c>
      <c r="E29" s="5" t="s">
        <v>28</v>
      </c>
      <c r="F29" s="5">
        <v>0.36</v>
      </c>
      <c r="G29" s="5">
        <v>63</v>
      </c>
      <c r="H29" s="104">
        <v>34</v>
      </c>
      <c r="I29" s="104"/>
      <c r="J29" s="104"/>
      <c r="K29" s="104"/>
      <c r="L29" s="104"/>
    </row>
    <row r="30" spans="2:12">
      <c r="B30" s="5">
        <f t="shared" si="0"/>
        <v>26</v>
      </c>
      <c r="C30" s="17" t="s">
        <v>88</v>
      </c>
      <c r="D30" s="17" t="s">
        <v>89</v>
      </c>
      <c r="E30" s="5" t="s">
        <v>28</v>
      </c>
      <c r="F30" s="5">
        <v>0.36</v>
      </c>
      <c r="G30" s="5">
        <v>63</v>
      </c>
      <c r="H30" s="104">
        <v>21.3</v>
      </c>
      <c r="I30" s="104"/>
      <c r="J30" s="104"/>
      <c r="K30" s="104"/>
      <c r="L30" s="104"/>
    </row>
    <row r="31" spans="2:12">
      <c r="B31" s="5">
        <f t="shared" si="0"/>
        <v>27</v>
      </c>
      <c r="C31" s="5" t="s">
        <v>90</v>
      </c>
      <c r="D31" s="5" t="s">
        <v>91</v>
      </c>
      <c r="E31" s="5" t="s">
        <v>50</v>
      </c>
      <c r="F31" s="5">
        <v>0.36</v>
      </c>
      <c r="G31" s="5">
        <v>63</v>
      </c>
      <c r="H31" s="104">
        <v>81</v>
      </c>
      <c r="I31" s="104"/>
      <c r="J31" s="104"/>
      <c r="K31" s="104"/>
      <c r="L31" s="104"/>
    </row>
    <row r="32" spans="2:12">
      <c r="B32" s="5">
        <f t="shared" si="0"/>
        <v>28</v>
      </c>
      <c r="C32" s="5" t="s">
        <v>92</v>
      </c>
      <c r="D32" s="5" t="s">
        <v>93</v>
      </c>
      <c r="E32" s="5" t="s">
        <v>50</v>
      </c>
      <c r="F32" s="5">
        <v>0.36</v>
      </c>
      <c r="G32" s="5">
        <v>63</v>
      </c>
      <c r="H32" s="104">
        <v>33.799999999999997</v>
      </c>
      <c r="I32" s="104"/>
      <c r="J32" s="104"/>
      <c r="K32" s="104"/>
      <c r="L32" s="104"/>
    </row>
    <row r="33" spans="2:16">
      <c r="B33" s="5">
        <f t="shared" si="0"/>
        <v>29</v>
      </c>
      <c r="C33" s="5" t="s">
        <v>94</v>
      </c>
      <c r="D33" s="5" t="s">
        <v>63</v>
      </c>
      <c r="E33" s="5" t="s">
        <v>50</v>
      </c>
      <c r="F33" s="5">
        <v>0.36</v>
      </c>
      <c r="G33" s="5">
        <v>63</v>
      </c>
      <c r="H33" s="104">
        <v>29.8</v>
      </c>
      <c r="I33" s="104"/>
      <c r="J33" s="104"/>
      <c r="K33" s="104"/>
      <c r="L33" s="104"/>
    </row>
    <row r="34" spans="2:16">
      <c r="B34" s="5">
        <f t="shared" si="0"/>
        <v>30</v>
      </c>
      <c r="C34" s="5" t="s">
        <v>63</v>
      </c>
      <c r="D34" s="5" t="s">
        <v>95</v>
      </c>
      <c r="E34" s="5" t="s">
        <v>50</v>
      </c>
      <c r="F34" s="23">
        <v>0.36</v>
      </c>
      <c r="G34" s="23">
        <v>63</v>
      </c>
      <c r="H34" s="104">
        <v>89.3</v>
      </c>
      <c r="I34" s="104"/>
      <c r="J34" s="104"/>
      <c r="K34" s="104"/>
      <c r="L34" s="104"/>
    </row>
    <row r="35" spans="2:16">
      <c r="B35" s="5">
        <f t="shared" si="0"/>
        <v>31</v>
      </c>
      <c r="C35" s="5" t="s">
        <v>96</v>
      </c>
      <c r="D35" s="5" t="s">
        <v>97</v>
      </c>
      <c r="E35" s="5" t="s">
        <v>75</v>
      </c>
      <c r="F35" s="5">
        <v>0.36</v>
      </c>
      <c r="G35" s="5">
        <v>63</v>
      </c>
      <c r="H35" s="104">
        <v>7</v>
      </c>
      <c r="I35" s="104"/>
      <c r="J35" s="104"/>
      <c r="K35" s="104"/>
      <c r="L35" s="104"/>
    </row>
    <row r="36" spans="2:16">
      <c r="B36" s="5">
        <f t="shared" si="0"/>
        <v>32</v>
      </c>
      <c r="C36" s="17" t="s">
        <v>98</v>
      </c>
      <c r="D36" s="17" t="s">
        <v>99</v>
      </c>
      <c r="E36" s="5" t="s">
        <v>50</v>
      </c>
      <c r="F36" s="5">
        <v>0.37</v>
      </c>
      <c r="G36" s="5">
        <v>75</v>
      </c>
      <c r="H36" s="104">
        <v>18</v>
      </c>
      <c r="I36" s="104"/>
      <c r="J36" s="104"/>
      <c r="K36" s="104"/>
      <c r="L36" s="104"/>
    </row>
    <row r="37" spans="2:16">
      <c r="B37" s="5">
        <f t="shared" si="0"/>
        <v>33</v>
      </c>
      <c r="C37" s="17" t="s">
        <v>99</v>
      </c>
      <c r="D37" s="17" t="s">
        <v>100</v>
      </c>
      <c r="E37" s="5" t="s">
        <v>50</v>
      </c>
      <c r="F37" s="5">
        <v>0.37</v>
      </c>
      <c r="G37" s="5">
        <v>75</v>
      </c>
      <c r="H37" s="104">
        <v>31</v>
      </c>
      <c r="I37" s="104"/>
      <c r="J37" s="104"/>
      <c r="K37" s="104"/>
      <c r="L37" s="104"/>
    </row>
    <row r="38" spans="2:16">
      <c r="B38" s="5">
        <f t="shared" si="0"/>
        <v>34</v>
      </c>
      <c r="C38" s="17" t="s">
        <v>100</v>
      </c>
      <c r="D38" s="17" t="s">
        <v>101</v>
      </c>
      <c r="E38" s="5" t="s">
        <v>50</v>
      </c>
      <c r="F38" s="5">
        <v>0.37</v>
      </c>
      <c r="G38" s="5">
        <v>75</v>
      </c>
      <c r="H38" s="104">
        <v>82.4</v>
      </c>
      <c r="I38" s="104"/>
      <c r="J38" s="104"/>
      <c r="K38" s="104"/>
      <c r="L38" s="104"/>
    </row>
    <row r="39" spans="2:16">
      <c r="B39" s="5">
        <f t="shared" si="0"/>
        <v>35</v>
      </c>
      <c r="C39" s="5" t="s">
        <v>81</v>
      </c>
      <c r="D39" s="5" t="s">
        <v>102</v>
      </c>
      <c r="E39" s="5" t="s">
        <v>84</v>
      </c>
      <c r="F39" s="5">
        <v>0.39</v>
      </c>
      <c r="G39" s="5">
        <v>90</v>
      </c>
      <c r="H39" s="104">
        <v>6.2</v>
      </c>
      <c r="I39" s="104"/>
      <c r="J39" s="104"/>
      <c r="K39" s="104"/>
      <c r="L39" s="104"/>
    </row>
    <row r="40" spans="2:16">
      <c r="B40" s="5">
        <f t="shared" si="0"/>
        <v>36</v>
      </c>
      <c r="C40" s="17" t="s">
        <v>103</v>
      </c>
      <c r="D40" s="17" t="s">
        <v>104</v>
      </c>
      <c r="E40" s="5" t="s">
        <v>17</v>
      </c>
      <c r="F40" s="5">
        <v>0.39</v>
      </c>
      <c r="G40" s="5">
        <v>90</v>
      </c>
      <c r="H40" s="104">
        <v>4.3</v>
      </c>
      <c r="I40" s="104"/>
      <c r="J40" s="104"/>
      <c r="K40" s="104"/>
      <c r="L40" s="104"/>
      <c r="M40" s="45"/>
      <c r="N40" s="45"/>
      <c r="O40" s="45"/>
      <c r="P40" s="45"/>
    </row>
    <row r="41" spans="2:16">
      <c r="B41" s="5">
        <f t="shared" si="0"/>
        <v>37</v>
      </c>
      <c r="C41" s="5" t="s">
        <v>105</v>
      </c>
      <c r="D41" s="5" t="s">
        <v>106</v>
      </c>
      <c r="E41" s="5" t="s">
        <v>75</v>
      </c>
      <c r="F41" s="5">
        <v>0.44</v>
      </c>
      <c r="G41" s="5">
        <v>140</v>
      </c>
      <c r="H41" s="104">
        <v>6.4</v>
      </c>
      <c r="I41" s="104"/>
      <c r="J41" s="104"/>
      <c r="K41" s="104"/>
      <c r="L41" s="104"/>
    </row>
    <row r="42" spans="2:16" ht="15.75">
      <c r="B42" s="108" t="s">
        <v>107</v>
      </c>
      <c r="C42" s="108"/>
      <c r="D42" s="108"/>
      <c r="E42" s="108"/>
      <c r="F42" s="109" t="s">
        <v>41</v>
      </c>
      <c r="G42" s="109"/>
      <c r="H42" s="109"/>
      <c r="I42" s="109" t="s">
        <v>42</v>
      </c>
      <c r="J42" s="109"/>
      <c r="K42" s="109"/>
      <c r="L42" s="109"/>
    </row>
    <row r="43" spans="2:16" ht="15.75">
      <c r="B43" s="6" t="s">
        <v>43</v>
      </c>
      <c r="C43" s="7"/>
      <c r="D43" s="104"/>
      <c r="E43" s="104"/>
      <c r="F43" s="7" t="s">
        <v>43</v>
      </c>
      <c r="G43" s="105"/>
      <c r="H43" s="106"/>
      <c r="I43" s="7" t="s">
        <v>43</v>
      </c>
      <c r="J43" s="105"/>
      <c r="K43" s="107"/>
      <c r="L43" s="106"/>
    </row>
    <row r="44" spans="2:16" ht="15.75">
      <c r="B44" s="6" t="s">
        <v>44</v>
      </c>
      <c r="C44" s="104"/>
      <c r="D44" s="104"/>
      <c r="E44" s="104"/>
      <c r="F44" s="7" t="s">
        <v>44</v>
      </c>
      <c r="G44" s="105"/>
      <c r="H44" s="106"/>
      <c r="I44" s="7" t="s">
        <v>44</v>
      </c>
      <c r="J44" s="104"/>
      <c r="K44" s="104"/>
      <c r="L44" s="104"/>
    </row>
    <row r="45" spans="2:16" ht="15.75">
      <c r="B45" s="6" t="s">
        <v>45</v>
      </c>
      <c r="C45" s="7"/>
      <c r="D45" s="104"/>
      <c r="E45" s="104"/>
      <c r="F45" s="7" t="s">
        <v>45</v>
      </c>
      <c r="G45" s="105"/>
      <c r="H45" s="106"/>
      <c r="I45" s="7" t="s">
        <v>45</v>
      </c>
      <c r="J45" s="105"/>
      <c r="K45" s="107"/>
      <c r="L45" s="106"/>
      <c r="N45">
        <v>877</v>
      </c>
    </row>
    <row r="46" spans="2:16">
      <c r="N46">
        <v>396</v>
      </c>
    </row>
  </sheetData>
  <mergeCells count="51">
    <mergeCell ref="B3:L3"/>
    <mergeCell ref="H4:L4"/>
    <mergeCell ref="H5:L5"/>
    <mergeCell ref="H6:L6"/>
    <mergeCell ref="H7:L7"/>
    <mergeCell ref="H8:L8"/>
    <mergeCell ref="H9:L9"/>
    <mergeCell ref="H10:L10"/>
    <mergeCell ref="H11:L11"/>
    <mergeCell ref="H12:L12"/>
    <mergeCell ref="H13:L13"/>
    <mergeCell ref="H14:L14"/>
    <mergeCell ref="H15:L15"/>
    <mergeCell ref="H16:L16"/>
    <mergeCell ref="H17:L17"/>
    <mergeCell ref="H18:L18"/>
    <mergeCell ref="H19:L19"/>
    <mergeCell ref="H20:L20"/>
    <mergeCell ref="H21:L21"/>
    <mergeCell ref="H22:L22"/>
    <mergeCell ref="H23:L23"/>
    <mergeCell ref="H24:L24"/>
    <mergeCell ref="H25:L25"/>
    <mergeCell ref="H26:L26"/>
    <mergeCell ref="H27:L27"/>
    <mergeCell ref="H28:L28"/>
    <mergeCell ref="H29:L29"/>
    <mergeCell ref="H30:L30"/>
    <mergeCell ref="H31:L31"/>
    <mergeCell ref="H32:L32"/>
    <mergeCell ref="H33:L33"/>
    <mergeCell ref="H34:L34"/>
    <mergeCell ref="H35:L35"/>
    <mergeCell ref="H36:L36"/>
    <mergeCell ref="H37:L37"/>
    <mergeCell ref="H38:L38"/>
    <mergeCell ref="H39:L39"/>
    <mergeCell ref="H40:L40"/>
    <mergeCell ref="H41:L41"/>
    <mergeCell ref="B42:E42"/>
    <mergeCell ref="F42:H42"/>
    <mergeCell ref="I42:L42"/>
    <mergeCell ref="D45:E45"/>
    <mergeCell ref="G45:H45"/>
    <mergeCell ref="J45:L45"/>
    <mergeCell ref="D43:E43"/>
    <mergeCell ref="G43:H43"/>
    <mergeCell ref="J43:L43"/>
    <mergeCell ref="C44:E44"/>
    <mergeCell ref="G44:H44"/>
    <mergeCell ref="J44:L44"/>
  </mergeCells>
  <printOptions horizontalCentered="1"/>
  <pageMargins left="0.70866141732283505" right="0.70866141732283505" top="0" bottom="0" header="0.31496062992126" footer="0.31496062992126"/>
  <pageSetup paperSize="9" scale="90" orientation="landscape"/>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Z69"/>
  <sheetViews>
    <sheetView topLeftCell="A46" zoomScale="85" zoomScaleNormal="85" workbookViewId="0">
      <selection activeCell="P51" sqref="P51"/>
    </sheetView>
  </sheetViews>
  <sheetFormatPr defaultColWidth="9" defaultRowHeight="15"/>
  <cols>
    <col min="3" max="3" width="13.7109375" customWidth="1"/>
    <col min="4" max="4" width="12.140625" customWidth="1"/>
    <col min="5" max="5" width="16" customWidth="1"/>
    <col min="6" max="6" width="14.85546875" customWidth="1"/>
    <col min="7" max="7" width="13.5703125" customWidth="1"/>
    <col min="8" max="8" width="10" customWidth="1"/>
    <col min="9" max="9" width="9.5703125" hidden="1" customWidth="1"/>
    <col min="10" max="10" width="6.140625" customWidth="1"/>
    <col min="11" max="11" width="11.140625" customWidth="1"/>
    <col min="12" max="12" width="6.7109375" customWidth="1"/>
    <col min="13" max="13" width="7.7109375" customWidth="1"/>
  </cols>
  <sheetData>
    <row r="2" spans="2:26" ht="18.75">
      <c r="B2" s="99" t="s">
        <v>108</v>
      </c>
      <c r="C2" s="99"/>
      <c r="D2" s="99"/>
      <c r="E2" s="99"/>
      <c r="F2" s="99"/>
      <c r="G2" s="99"/>
      <c r="H2" s="99"/>
      <c r="I2" s="99"/>
      <c r="J2" s="99"/>
      <c r="K2" s="99"/>
      <c r="L2" s="99"/>
      <c r="M2" s="99"/>
      <c r="N2" s="40"/>
      <c r="O2" s="113"/>
      <c r="P2" s="113"/>
      <c r="Q2" s="113"/>
      <c r="R2" s="113"/>
      <c r="S2" s="113"/>
      <c r="T2" s="113"/>
      <c r="U2" s="113"/>
      <c r="V2" s="113"/>
      <c r="W2" s="113"/>
      <c r="X2" s="113"/>
      <c r="Y2" s="113"/>
      <c r="Z2" s="113"/>
    </row>
    <row r="3" spans="2:26" ht="47.25">
      <c r="B3" s="2" t="s">
        <v>1</v>
      </c>
      <c r="C3" s="2" t="s">
        <v>2</v>
      </c>
      <c r="D3" s="2" t="s">
        <v>3</v>
      </c>
      <c r="E3" s="2" t="s">
        <v>4</v>
      </c>
      <c r="F3" s="3" t="s">
        <v>5</v>
      </c>
      <c r="G3" s="2" t="s">
        <v>6</v>
      </c>
      <c r="H3" s="103" t="s">
        <v>47</v>
      </c>
      <c r="I3" s="103"/>
      <c r="J3" s="103"/>
      <c r="K3" s="103"/>
      <c r="L3" s="103"/>
      <c r="M3" s="103"/>
      <c r="N3" s="40"/>
      <c r="O3" s="41"/>
      <c r="P3" s="41"/>
      <c r="Q3" s="41"/>
      <c r="R3" s="41"/>
      <c r="S3" s="42"/>
      <c r="T3" s="41"/>
      <c r="U3" s="114"/>
      <c r="V3" s="114"/>
      <c r="W3" s="114"/>
      <c r="X3" s="114"/>
      <c r="Y3" s="114"/>
      <c r="Z3" s="114"/>
    </row>
    <row r="4" spans="2:26">
      <c r="B4" s="5">
        <v>1</v>
      </c>
      <c r="C4" s="5" t="s">
        <v>109</v>
      </c>
      <c r="D4" s="5" t="s">
        <v>110</v>
      </c>
      <c r="E4" s="5" t="s">
        <v>111</v>
      </c>
      <c r="F4" s="39">
        <v>0.46</v>
      </c>
      <c r="G4" s="5">
        <v>63</v>
      </c>
      <c r="H4" s="104">
        <v>5</v>
      </c>
      <c r="I4" s="104"/>
      <c r="J4" s="104"/>
      <c r="K4" s="104"/>
      <c r="L4" s="104"/>
      <c r="M4" s="104"/>
      <c r="N4" s="40"/>
      <c r="O4" s="43"/>
      <c r="P4" s="43"/>
      <c r="Q4" s="43"/>
      <c r="R4" s="43"/>
      <c r="S4" s="44"/>
      <c r="T4" s="43"/>
      <c r="U4" s="110"/>
      <c r="V4" s="110"/>
      <c r="W4" s="110"/>
      <c r="X4" s="110"/>
      <c r="Y4" s="110"/>
      <c r="Z4" s="110"/>
    </row>
    <row r="5" spans="2:26">
      <c r="B5" s="5">
        <f>1+B4</f>
        <v>2</v>
      </c>
      <c r="C5" s="5" t="s">
        <v>112</v>
      </c>
      <c r="D5" s="5" t="s">
        <v>113</v>
      </c>
      <c r="E5" s="5" t="s">
        <v>111</v>
      </c>
      <c r="F5" s="39">
        <v>0.46</v>
      </c>
      <c r="G5" s="5">
        <v>63</v>
      </c>
      <c r="H5" s="104">
        <v>4</v>
      </c>
      <c r="I5" s="104"/>
      <c r="J5" s="104"/>
      <c r="K5" s="104"/>
      <c r="L5" s="104"/>
      <c r="M5" s="104"/>
      <c r="N5" s="40"/>
      <c r="O5" s="43"/>
      <c r="P5" s="43"/>
      <c r="Q5" s="43"/>
      <c r="R5" s="43"/>
      <c r="S5" s="44"/>
      <c r="T5" s="43"/>
      <c r="U5" s="110"/>
      <c r="V5" s="110"/>
      <c r="W5" s="110"/>
      <c r="X5" s="110"/>
      <c r="Y5" s="110"/>
      <c r="Z5" s="110"/>
    </row>
    <row r="6" spans="2:26">
      <c r="B6" s="5">
        <f t="shared" ref="B6:B30" si="0">1+B5</f>
        <v>3</v>
      </c>
      <c r="C6" s="5" t="s">
        <v>112</v>
      </c>
      <c r="D6" s="5" t="s">
        <v>114</v>
      </c>
      <c r="E6" s="5" t="s">
        <v>111</v>
      </c>
      <c r="F6" s="39">
        <v>0.46</v>
      </c>
      <c r="G6" s="5">
        <v>140</v>
      </c>
      <c r="H6" s="104">
        <v>4.7</v>
      </c>
      <c r="I6" s="104"/>
      <c r="J6" s="104"/>
      <c r="K6" s="104"/>
      <c r="L6" s="104"/>
      <c r="M6" s="104"/>
      <c r="N6" s="40"/>
      <c r="O6" s="43"/>
      <c r="P6" s="43"/>
      <c r="Q6" s="43"/>
      <c r="R6" s="43"/>
      <c r="S6" s="43"/>
      <c r="T6" s="43"/>
      <c r="U6" s="110"/>
      <c r="V6" s="110"/>
      <c r="W6" s="110"/>
      <c r="X6" s="110"/>
      <c r="Y6" s="110"/>
      <c r="Z6" s="110"/>
    </row>
    <row r="7" spans="2:26">
      <c r="B7" s="5">
        <f t="shared" si="0"/>
        <v>4</v>
      </c>
      <c r="C7" s="5" t="s">
        <v>115</v>
      </c>
      <c r="D7" s="5" t="s">
        <v>116</v>
      </c>
      <c r="E7" s="5" t="s">
        <v>111</v>
      </c>
      <c r="F7" s="39">
        <v>0.46</v>
      </c>
      <c r="G7" s="5">
        <v>63</v>
      </c>
      <c r="H7" s="104">
        <v>4.7</v>
      </c>
      <c r="I7" s="104"/>
      <c r="J7" s="104"/>
      <c r="K7" s="104"/>
      <c r="L7" s="104"/>
      <c r="M7" s="104"/>
      <c r="N7" s="40"/>
      <c r="O7" s="43"/>
      <c r="P7" s="43"/>
      <c r="Q7" s="43"/>
      <c r="R7" s="43"/>
      <c r="S7" s="44"/>
      <c r="T7" s="43"/>
      <c r="U7" s="110"/>
      <c r="V7" s="110"/>
      <c r="W7" s="110"/>
      <c r="X7" s="110"/>
      <c r="Y7" s="110"/>
      <c r="Z7" s="110"/>
    </row>
    <row r="8" spans="2:26">
      <c r="B8" s="5">
        <f t="shared" si="0"/>
        <v>5</v>
      </c>
      <c r="C8" s="5" t="s">
        <v>117</v>
      </c>
      <c r="D8" s="5" t="s">
        <v>118</v>
      </c>
      <c r="E8" s="5" t="s">
        <v>111</v>
      </c>
      <c r="F8" s="39">
        <v>0.46</v>
      </c>
      <c r="G8" s="5">
        <v>63</v>
      </c>
      <c r="H8" s="104">
        <v>6</v>
      </c>
      <c r="I8" s="104"/>
      <c r="J8" s="104"/>
      <c r="K8" s="104"/>
      <c r="L8" s="104"/>
      <c r="M8" s="104"/>
      <c r="N8" s="40"/>
      <c r="O8" s="43"/>
      <c r="P8" s="43"/>
      <c r="Q8" s="43"/>
      <c r="R8" s="43"/>
      <c r="S8" s="44"/>
      <c r="T8" s="43"/>
      <c r="U8" s="110"/>
      <c r="V8" s="110"/>
      <c r="W8" s="110"/>
      <c r="X8" s="110"/>
      <c r="Y8" s="110"/>
      <c r="Z8" s="110"/>
    </row>
    <row r="9" spans="2:26">
      <c r="B9" s="5">
        <f t="shared" si="0"/>
        <v>6</v>
      </c>
      <c r="C9" s="5" t="s">
        <v>119</v>
      </c>
      <c r="D9" s="5" t="s">
        <v>38</v>
      </c>
      <c r="E9" s="5" t="s">
        <v>50</v>
      </c>
      <c r="F9" s="39">
        <v>0.46</v>
      </c>
      <c r="G9" s="5">
        <v>63</v>
      </c>
      <c r="H9" s="104">
        <v>2.8</v>
      </c>
      <c r="I9" s="104"/>
      <c r="J9" s="104"/>
      <c r="K9" s="104"/>
      <c r="L9" s="104"/>
      <c r="M9" s="104"/>
      <c r="N9" s="40"/>
      <c r="O9" s="43"/>
      <c r="P9" s="43"/>
      <c r="Q9" s="43"/>
      <c r="R9" s="43"/>
      <c r="S9" s="44"/>
      <c r="T9" s="43"/>
      <c r="U9" s="110"/>
      <c r="V9" s="110"/>
      <c r="W9" s="110"/>
      <c r="X9" s="110"/>
      <c r="Y9" s="110"/>
      <c r="Z9" s="110"/>
    </row>
    <row r="10" spans="2:26">
      <c r="B10" s="5">
        <f t="shared" si="0"/>
        <v>7</v>
      </c>
      <c r="C10" s="5" t="s">
        <v>120</v>
      </c>
      <c r="D10" s="5" t="s">
        <v>121</v>
      </c>
      <c r="E10" s="5" t="s">
        <v>50</v>
      </c>
      <c r="F10" s="39">
        <v>0.46</v>
      </c>
      <c r="G10" s="5">
        <v>75</v>
      </c>
      <c r="H10" s="104">
        <v>3.1</v>
      </c>
      <c r="I10" s="104"/>
      <c r="J10" s="104"/>
      <c r="K10" s="104"/>
      <c r="L10" s="104"/>
      <c r="M10" s="104"/>
      <c r="N10" s="40"/>
      <c r="O10" s="43"/>
      <c r="P10" s="43"/>
      <c r="Q10" s="43"/>
      <c r="R10" s="43"/>
      <c r="S10" s="44"/>
      <c r="T10" s="43"/>
      <c r="U10" s="110"/>
      <c r="V10" s="110"/>
      <c r="W10" s="110"/>
      <c r="X10" s="110"/>
      <c r="Y10" s="110"/>
      <c r="Z10" s="110"/>
    </row>
    <row r="11" spans="2:26">
      <c r="B11" s="5">
        <f t="shared" si="0"/>
        <v>8</v>
      </c>
      <c r="C11" s="5" t="s">
        <v>120</v>
      </c>
      <c r="D11" s="5" t="s">
        <v>122</v>
      </c>
      <c r="E11" s="5" t="s">
        <v>50</v>
      </c>
      <c r="F11" s="39">
        <v>0.46</v>
      </c>
      <c r="G11" s="5">
        <v>75</v>
      </c>
      <c r="H11" s="104">
        <v>42.4</v>
      </c>
      <c r="I11" s="104"/>
      <c r="J11" s="104"/>
      <c r="K11" s="104"/>
      <c r="L11" s="104"/>
      <c r="M11" s="104"/>
      <c r="N11" s="40"/>
      <c r="O11" s="43"/>
      <c r="P11" s="43"/>
      <c r="Q11" s="43"/>
      <c r="R11" s="43"/>
      <c r="S11" s="44"/>
      <c r="T11" s="43"/>
      <c r="U11" s="110"/>
      <c r="V11" s="110"/>
      <c r="W11" s="110"/>
      <c r="X11" s="110"/>
      <c r="Y11" s="110"/>
      <c r="Z11" s="110"/>
    </row>
    <row r="12" spans="2:26">
      <c r="B12" s="5">
        <f t="shared" si="0"/>
        <v>9</v>
      </c>
      <c r="C12" s="5" t="s">
        <v>123</v>
      </c>
      <c r="D12" s="5" t="s">
        <v>124</v>
      </c>
      <c r="E12" s="5" t="s">
        <v>50</v>
      </c>
      <c r="F12" s="39">
        <v>0.46</v>
      </c>
      <c r="G12" s="5">
        <v>75</v>
      </c>
      <c r="H12" s="104">
        <v>2.6</v>
      </c>
      <c r="I12" s="104"/>
      <c r="J12" s="104"/>
      <c r="K12" s="104"/>
      <c r="L12" s="104"/>
      <c r="M12" s="104"/>
      <c r="N12" s="40"/>
      <c r="O12" s="43"/>
      <c r="P12" s="43"/>
      <c r="Q12" s="43"/>
      <c r="R12" s="43"/>
      <c r="S12" s="44"/>
      <c r="T12" s="43"/>
      <c r="U12" s="110"/>
      <c r="V12" s="110"/>
      <c r="W12" s="110"/>
      <c r="X12" s="110"/>
      <c r="Y12" s="110"/>
      <c r="Z12" s="110"/>
    </row>
    <row r="13" spans="2:26">
      <c r="B13" s="5">
        <f t="shared" si="0"/>
        <v>10</v>
      </c>
      <c r="C13" s="5" t="s">
        <v>123</v>
      </c>
      <c r="D13" s="5" t="s">
        <v>125</v>
      </c>
      <c r="E13" s="5" t="s">
        <v>111</v>
      </c>
      <c r="F13" s="39">
        <v>0.46</v>
      </c>
      <c r="G13" s="5">
        <v>75</v>
      </c>
      <c r="H13" s="104">
        <v>3.2</v>
      </c>
      <c r="I13" s="104"/>
      <c r="J13" s="104"/>
      <c r="K13" s="104"/>
      <c r="L13" s="104"/>
      <c r="M13" s="104"/>
      <c r="N13" s="40"/>
      <c r="O13" s="43"/>
      <c r="P13" s="43"/>
      <c r="Q13" s="43"/>
      <c r="R13" s="43"/>
      <c r="S13" s="44"/>
      <c r="T13" s="43"/>
      <c r="U13" s="110"/>
      <c r="V13" s="110"/>
      <c r="W13" s="110"/>
      <c r="X13" s="110"/>
      <c r="Y13" s="110"/>
      <c r="Z13" s="110"/>
    </row>
    <row r="14" spans="2:26">
      <c r="B14" s="5">
        <f t="shared" si="0"/>
        <v>11</v>
      </c>
      <c r="C14" s="5" t="s">
        <v>126</v>
      </c>
      <c r="D14" s="5" t="s">
        <v>127</v>
      </c>
      <c r="E14" s="5" t="s">
        <v>28</v>
      </c>
      <c r="F14" s="39">
        <v>0.46</v>
      </c>
      <c r="G14" s="5">
        <v>63</v>
      </c>
      <c r="H14" s="104">
        <v>41</v>
      </c>
      <c r="I14" s="104"/>
      <c r="J14" s="104"/>
      <c r="K14" s="104"/>
      <c r="L14" s="104"/>
      <c r="M14" s="104"/>
      <c r="N14" s="40"/>
      <c r="O14" s="43"/>
      <c r="P14" s="43"/>
      <c r="Q14" s="43"/>
      <c r="R14" s="43"/>
      <c r="S14" s="44"/>
      <c r="T14" s="43"/>
      <c r="U14" s="110"/>
      <c r="V14" s="110"/>
      <c r="W14" s="110"/>
      <c r="X14" s="110"/>
      <c r="Y14" s="110"/>
      <c r="Z14" s="110"/>
    </row>
    <row r="15" spans="2:26">
      <c r="B15" s="5">
        <f t="shared" si="0"/>
        <v>12</v>
      </c>
      <c r="C15" s="5" t="s">
        <v>127</v>
      </c>
      <c r="D15" s="5" t="s">
        <v>128</v>
      </c>
      <c r="E15" s="5" t="s">
        <v>28</v>
      </c>
      <c r="F15" s="39">
        <v>0.46</v>
      </c>
      <c r="G15" s="5">
        <v>63</v>
      </c>
      <c r="H15" s="104">
        <v>67.599999999999994</v>
      </c>
      <c r="I15" s="104"/>
      <c r="J15" s="104"/>
      <c r="K15" s="104"/>
      <c r="L15" s="104"/>
      <c r="M15" s="104"/>
      <c r="N15" s="40"/>
      <c r="O15" s="43"/>
      <c r="P15" s="43"/>
      <c r="Q15" s="43"/>
      <c r="R15" s="43"/>
      <c r="S15" s="44"/>
      <c r="T15" s="43"/>
      <c r="U15" s="110"/>
      <c r="V15" s="110"/>
      <c r="W15" s="110"/>
      <c r="X15" s="110"/>
      <c r="Y15" s="110"/>
      <c r="Z15" s="110"/>
    </row>
    <row r="16" spans="2:26">
      <c r="B16" s="5">
        <f t="shared" si="0"/>
        <v>13</v>
      </c>
      <c r="C16" s="5" t="s">
        <v>127</v>
      </c>
      <c r="D16" s="5" t="s">
        <v>125</v>
      </c>
      <c r="E16" s="5" t="s">
        <v>28</v>
      </c>
      <c r="F16" s="39">
        <v>0.46</v>
      </c>
      <c r="G16" s="5">
        <v>63</v>
      </c>
      <c r="H16" s="104">
        <v>15.9</v>
      </c>
      <c r="I16" s="104"/>
      <c r="J16" s="104"/>
      <c r="K16" s="104"/>
      <c r="L16" s="104"/>
      <c r="M16" s="104"/>
      <c r="N16" s="40"/>
      <c r="O16" s="43"/>
      <c r="P16" s="43"/>
      <c r="Q16" s="43"/>
      <c r="R16" s="43"/>
      <c r="S16" s="44"/>
      <c r="T16" s="43"/>
      <c r="U16" s="110"/>
      <c r="V16" s="110"/>
      <c r="W16" s="110"/>
      <c r="X16" s="110"/>
      <c r="Y16" s="110"/>
      <c r="Z16" s="110"/>
    </row>
    <row r="17" spans="2:26">
      <c r="B17" s="5">
        <f t="shared" si="0"/>
        <v>14</v>
      </c>
      <c r="C17" s="5" t="s">
        <v>129</v>
      </c>
      <c r="D17" s="5" t="s">
        <v>130</v>
      </c>
      <c r="E17" s="5" t="s">
        <v>28</v>
      </c>
      <c r="F17" s="39">
        <v>0.46</v>
      </c>
      <c r="G17" s="5">
        <v>63</v>
      </c>
      <c r="H17" s="104">
        <v>13</v>
      </c>
      <c r="I17" s="104"/>
      <c r="J17" s="104"/>
      <c r="K17" s="104"/>
      <c r="L17" s="104"/>
      <c r="M17" s="104"/>
      <c r="N17" s="40"/>
      <c r="O17" s="43"/>
      <c r="P17" s="43"/>
      <c r="Q17" s="43"/>
      <c r="R17" s="43"/>
      <c r="S17" s="44"/>
      <c r="T17" s="43"/>
      <c r="U17" s="110"/>
      <c r="V17" s="110"/>
      <c r="W17" s="110"/>
      <c r="X17" s="110"/>
      <c r="Y17" s="110"/>
      <c r="Z17" s="110"/>
    </row>
    <row r="18" spans="2:26">
      <c r="B18" s="5">
        <f t="shared" si="0"/>
        <v>15</v>
      </c>
      <c r="C18" s="5" t="s">
        <v>126</v>
      </c>
      <c r="D18" s="5" t="s">
        <v>131</v>
      </c>
      <c r="E18" s="5" t="s">
        <v>111</v>
      </c>
      <c r="F18" s="39">
        <v>0.46</v>
      </c>
      <c r="G18" s="5">
        <v>75</v>
      </c>
      <c r="H18" s="104">
        <v>4</v>
      </c>
      <c r="I18" s="104"/>
      <c r="J18" s="104"/>
      <c r="K18" s="104"/>
      <c r="L18" s="104"/>
      <c r="M18" s="104"/>
      <c r="N18" s="40"/>
      <c r="O18" s="43"/>
      <c r="P18" s="43"/>
      <c r="Q18" s="43"/>
      <c r="R18" s="43"/>
      <c r="S18" s="44"/>
      <c r="T18" s="43"/>
      <c r="U18" s="110"/>
      <c r="V18" s="110"/>
      <c r="W18" s="110"/>
      <c r="X18" s="110"/>
      <c r="Y18" s="110"/>
      <c r="Z18" s="110"/>
    </row>
    <row r="19" spans="2:26">
      <c r="B19" s="5">
        <f t="shared" si="0"/>
        <v>16</v>
      </c>
      <c r="C19" s="5" t="s">
        <v>126</v>
      </c>
      <c r="D19" s="5" t="s">
        <v>131</v>
      </c>
      <c r="E19" s="5" t="s">
        <v>50</v>
      </c>
      <c r="F19" s="39">
        <v>0.46</v>
      </c>
      <c r="G19" s="5">
        <v>75</v>
      </c>
      <c r="H19" s="104">
        <v>21.6</v>
      </c>
      <c r="I19" s="104"/>
      <c r="J19" s="104"/>
      <c r="K19" s="104"/>
      <c r="L19" s="104"/>
      <c r="M19" s="104"/>
      <c r="N19" s="40"/>
      <c r="O19" s="43"/>
      <c r="P19" s="43"/>
      <c r="Q19" s="43"/>
      <c r="R19" s="43"/>
      <c r="S19" s="44"/>
      <c r="T19" s="43"/>
      <c r="U19" s="110"/>
      <c r="V19" s="110"/>
      <c r="W19" s="110"/>
      <c r="X19" s="110"/>
      <c r="Y19" s="110"/>
      <c r="Z19" s="110"/>
    </row>
    <row r="20" spans="2:26">
      <c r="B20" s="5">
        <f t="shared" si="0"/>
        <v>17</v>
      </c>
      <c r="C20" s="5" t="s">
        <v>126</v>
      </c>
      <c r="D20" s="5" t="s">
        <v>131</v>
      </c>
      <c r="E20" s="5" t="s">
        <v>111</v>
      </c>
      <c r="F20" s="39">
        <v>0.46</v>
      </c>
      <c r="G20" s="5">
        <v>75</v>
      </c>
      <c r="H20" s="104">
        <v>41</v>
      </c>
      <c r="I20" s="104"/>
      <c r="J20" s="104"/>
      <c r="K20" s="104"/>
      <c r="L20" s="104"/>
      <c r="M20" s="104"/>
      <c r="N20" s="40"/>
      <c r="O20" s="43"/>
      <c r="P20" s="43"/>
      <c r="Q20" s="43"/>
      <c r="R20" s="43"/>
      <c r="S20" s="44"/>
      <c r="T20" s="43"/>
      <c r="U20" s="110"/>
      <c r="V20" s="110"/>
      <c r="W20" s="110"/>
      <c r="X20" s="110"/>
      <c r="Y20" s="110"/>
      <c r="Z20" s="110"/>
    </row>
    <row r="21" spans="2:26">
      <c r="B21" s="5">
        <f t="shared" si="0"/>
        <v>18</v>
      </c>
      <c r="C21" s="5" t="s">
        <v>132</v>
      </c>
      <c r="D21" s="5" t="s">
        <v>132</v>
      </c>
      <c r="E21" s="5" t="s">
        <v>50</v>
      </c>
      <c r="F21" s="39">
        <v>0.46</v>
      </c>
      <c r="G21" s="5">
        <v>63</v>
      </c>
      <c r="H21" s="104">
        <v>77.599999999999994</v>
      </c>
      <c r="I21" s="104"/>
      <c r="J21" s="104"/>
      <c r="K21" s="104"/>
      <c r="L21" s="104"/>
      <c r="M21" s="104"/>
      <c r="N21" s="40"/>
      <c r="O21" s="43"/>
      <c r="P21" s="43"/>
      <c r="Q21" s="43"/>
      <c r="R21" s="43"/>
      <c r="S21" s="44"/>
      <c r="T21" s="43"/>
      <c r="U21" s="110"/>
      <c r="V21" s="110"/>
      <c r="W21" s="110"/>
      <c r="X21" s="110"/>
      <c r="Y21" s="110"/>
      <c r="Z21" s="110"/>
    </row>
    <row r="22" spans="2:26">
      <c r="B22" s="5">
        <f t="shared" si="0"/>
        <v>19</v>
      </c>
      <c r="C22" s="5" t="s">
        <v>133</v>
      </c>
      <c r="D22" s="5" t="s">
        <v>134</v>
      </c>
      <c r="E22" s="5" t="s">
        <v>50</v>
      </c>
      <c r="F22" s="39">
        <v>0.46</v>
      </c>
      <c r="G22" s="5">
        <v>63</v>
      </c>
      <c r="H22" s="104">
        <v>121.2</v>
      </c>
      <c r="I22" s="104"/>
      <c r="J22" s="104"/>
      <c r="K22" s="104"/>
      <c r="L22" s="104"/>
      <c r="M22" s="104"/>
      <c r="N22" s="40"/>
      <c r="O22" s="43"/>
      <c r="P22" s="43"/>
      <c r="Q22" s="43"/>
      <c r="R22" s="43"/>
      <c r="S22" s="44"/>
      <c r="T22" s="43"/>
      <c r="U22" s="110"/>
      <c r="V22" s="110"/>
      <c r="W22" s="110"/>
      <c r="X22" s="110"/>
      <c r="Y22" s="110"/>
      <c r="Z22" s="110"/>
    </row>
    <row r="23" spans="2:26">
      <c r="B23" s="5">
        <f t="shared" si="0"/>
        <v>20</v>
      </c>
      <c r="C23" s="5" t="s">
        <v>133</v>
      </c>
      <c r="D23" s="5" t="s">
        <v>134</v>
      </c>
      <c r="E23" s="5" t="s">
        <v>111</v>
      </c>
      <c r="F23" s="39">
        <v>0.46</v>
      </c>
      <c r="G23" s="5">
        <v>63</v>
      </c>
      <c r="H23" s="104">
        <v>3.4</v>
      </c>
      <c r="I23" s="104"/>
      <c r="J23" s="104"/>
      <c r="K23" s="104"/>
      <c r="L23" s="104"/>
      <c r="M23" s="104"/>
      <c r="N23" s="40"/>
      <c r="O23" s="43"/>
      <c r="P23" s="43"/>
      <c r="Q23" s="43"/>
      <c r="R23" s="43"/>
      <c r="S23" s="44"/>
      <c r="T23" s="43"/>
      <c r="U23" s="110"/>
      <c r="V23" s="110"/>
      <c r="W23" s="110"/>
      <c r="X23" s="110"/>
      <c r="Y23" s="110"/>
      <c r="Z23" s="110"/>
    </row>
    <row r="24" spans="2:26">
      <c r="B24" s="5">
        <f t="shared" si="0"/>
        <v>21</v>
      </c>
      <c r="C24" s="5" t="s">
        <v>135</v>
      </c>
      <c r="D24" s="5" t="s">
        <v>131</v>
      </c>
      <c r="E24" s="5" t="s">
        <v>111</v>
      </c>
      <c r="F24" s="39">
        <v>0.46</v>
      </c>
      <c r="G24" s="5">
        <v>90</v>
      </c>
      <c r="H24" s="104">
        <v>20</v>
      </c>
      <c r="I24" s="104"/>
      <c r="J24" s="104"/>
      <c r="K24" s="104"/>
      <c r="L24" s="104"/>
      <c r="M24" s="104"/>
      <c r="N24" s="40"/>
      <c r="O24" s="43"/>
      <c r="P24" s="43"/>
      <c r="Q24" s="43"/>
      <c r="R24" s="43"/>
      <c r="S24" s="43"/>
      <c r="T24" s="43"/>
      <c r="U24" s="110"/>
      <c r="V24" s="110"/>
      <c r="W24" s="110"/>
      <c r="X24" s="110"/>
      <c r="Y24" s="110"/>
      <c r="Z24" s="110"/>
    </row>
    <row r="25" spans="2:26">
      <c r="B25" s="5">
        <f t="shared" si="0"/>
        <v>22</v>
      </c>
      <c r="C25" s="5" t="s">
        <v>136</v>
      </c>
      <c r="D25" s="5" t="s">
        <v>137</v>
      </c>
      <c r="E25" s="5" t="s">
        <v>50</v>
      </c>
      <c r="F25" s="39">
        <v>0.46</v>
      </c>
      <c r="G25" s="5">
        <v>63</v>
      </c>
      <c r="H25" s="104">
        <v>50.7</v>
      </c>
      <c r="I25" s="104"/>
      <c r="J25" s="104"/>
      <c r="K25" s="104"/>
      <c r="L25" s="104"/>
      <c r="M25" s="104"/>
      <c r="N25" s="40"/>
      <c r="O25" s="43"/>
      <c r="P25" s="43"/>
      <c r="Q25" s="43"/>
      <c r="R25" s="43"/>
      <c r="S25" s="44"/>
      <c r="T25" s="43"/>
      <c r="U25" s="110"/>
      <c r="V25" s="110"/>
      <c r="W25" s="110"/>
      <c r="X25" s="110"/>
      <c r="Y25" s="110"/>
      <c r="Z25" s="110"/>
    </row>
    <row r="26" spans="2:26">
      <c r="B26" s="5">
        <f t="shared" si="0"/>
        <v>23</v>
      </c>
      <c r="C26" s="5" t="s">
        <v>138</v>
      </c>
      <c r="D26" s="5" t="s">
        <v>139</v>
      </c>
      <c r="E26" s="5" t="s">
        <v>111</v>
      </c>
      <c r="F26" s="39">
        <v>0.46</v>
      </c>
      <c r="G26" s="5">
        <v>63</v>
      </c>
      <c r="H26" s="104">
        <v>3.4</v>
      </c>
      <c r="I26" s="104"/>
      <c r="J26" s="104"/>
      <c r="K26" s="104"/>
      <c r="L26" s="104"/>
      <c r="M26" s="104"/>
      <c r="N26" s="40"/>
      <c r="O26" s="43"/>
      <c r="P26" s="43"/>
      <c r="Q26" s="43"/>
      <c r="R26" s="43"/>
      <c r="S26" s="44"/>
      <c r="T26" s="43"/>
      <c r="U26" s="110"/>
      <c r="V26" s="110"/>
      <c r="W26" s="110"/>
      <c r="X26" s="110"/>
      <c r="Y26" s="110"/>
      <c r="Z26" s="110"/>
    </row>
    <row r="27" spans="2:26">
      <c r="B27" s="5">
        <f t="shared" si="0"/>
        <v>24</v>
      </c>
      <c r="C27" s="5" t="s">
        <v>138</v>
      </c>
      <c r="D27" s="5" t="s">
        <v>139</v>
      </c>
      <c r="E27" s="5" t="s">
        <v>28</v>
      </c>
      <c r="F27" s="39">
        <v>0.46</v>
      </c>
      <c r="G27" s="5">
        <v>63</v>
      </c>
      <c r="H27" s="104">
        <v>78.8</v>
      </c>
      <c r="I27" s="104"/>
      <c r="J27" s="104"/>
      <c r="K27" s="104"/>
      <c r="L27" s="104"/>
      <c r="M27" s="104"/>
      <c r="N27" s="40"/>
      <c r="O27" s="43"/>
      <c r="P27" s="43"/>
      <c r="Q27" s="43"/>
      <c r="R27" s="43"/>
      <c r="S27" s="44"/>
      <c r="T27" s="43"/>
      <c r="U27" s="110"/>
      <c r="V27" s="110"/>
      <c r="W27" s="110"/>
      <c r="X27" s="110"/>
      <c r="Y27" s="110"/>
      <c r="Z27" s="110"/>
    </row>
    <row r="28" spans="2:26">
      <c r="B28" s="5">
        <f t="shared" si="0"/>
        <v>25</v>
      </c>
      <c r="C28" s="5" t="s">
        <v>139</v>
      </c>
      <c r="D28" s="5" t="s">
        <v>140</v>
      </c>
      <c r="E28" s="5" t="s">
        <v>28</v>
      </c>
      <c r="F28" s="39">
        <v>0.46</v>
      </c>
      <c r="G28" s="5">
        <v>63</v>
      </c>
      <c r="H28" s="104">
        <v>73.099999999999994</v>
      </c>
      <c r="I28" s="104"/>
      <c r="J28" s="104"/>
      <c r="K28" s="104"/>
      <c r="L28" s="104"/>
      <c r="M28" s="104"/>
      <c r="N28" s="40"/>
      <c r="O28" s="43"/>
      <c r="P28" s="43"/>
      <c r="Q28" s="43"/>
      <c r="R28" s="43"/>
      <c r="S28" s="44"/>
      <c r="T28" s="43"/>
      <c r="U28" s="110"/>
      <c r="V28" s="110"/>
      <c r="W28" s="110"/>
      <c r="X28" s="110"/>
      <c r="Y28" s="110"/>
      <c r="Z28" s="110"/>
    </row>
    <row r="29" spans="2:26">
      <c r="B29" s="5">
        <f t="shared" si="0"/>
        <v>26</v>
      </c>
      <c r="C29" s="5" t="s">
        <v>139</v>
      </c>
      <c r="D29" s="5" t="s">
        <v>141</v>
      </c>
      <c r="E29" s="5" t="s">
        <v>28</v>
      </c>
      <c r="F29" s="39">
        <v>0.46</v>
      </c>
      <c r="G29" s="5">
        <v>63</v>
      </c>
      <c r="H29" s="104">
        <v>2.2999999999999998</v>
      </c>
      <c r="I29" s="104"/>
      <c r="J29" s="104"/>
      <c r="K29" s="104"/>
      <c r="L29" s="104"/>
      <c r="M29" s="104"/>
      <c r="N29" s="40"/>
      <c r="O29" s="43"/>
      <c r="P29" s="43"/>
      <c r="Q29" s="43"/>
      <c r="R29" s="43"/>
      <c r="S29" s="44"/>
      <c r="T29" s="43"/>
      <c r="U29" s="110"/>
      <c r="V29" s="110"/>
      <c r="W29" s="110"/>
      <c r="X29" s="110"/>
      <c r="Y29" s="110"/>
      <c r="Z29" s="110"/>
    </row>
    <row r="30" spans="2:26">
      <c r="B30" s="5">
        <f t="shared" si="0"/>
        <v>27</v>
      </c>
      <c r="C30" s="5" t="s">
        <v>142</v>
      </c>
      <c r="D30" s="5" t="s">
        <v>92</v>
      </c>
      <c r="E30" s="5" t="s">
        <v>50</v>
      </c>
      <c r="F30" s="39">
        <v>0.46</v>
      </c>
      <c r="G30" s="5">
        <v>63</v>
      </c>
      <c r="H30" s="104">
        <v>208</v>
      </c>
      <c r="I30" s="104"/>
      <c r="J30" s="104"/>
      <c r="K30" s="104"/>
      <c r="L30" s="104"/>
      <c r="M30" s="104"/>
      <c r="N30" s="40"/>
      <c r="O30" s="43"/>
      <c r="P30" s="43"/>
      <c r="Q30" s="43"/>
      <c r="R30" s="43"/>
      <c r="S30" s="44"/>
      <c r="T30" s="43"/>
      <c r="U30" s="110"/>
      <c r="V30" s="110"/>
      <c r="W30" s="110"/>
      <c r="X30" s="110"/>
      <c r="Y30" s="110"/>
      <c r="Z30" s="110"/>
    </row>
    <row r="31" spans="2:26">
      <c r="B31" s="5">
        <f>1+B24</f>
        <v>22</v>
      </c>
      <c r="C31" s="5" t="s">
        <v>106</v>
      </c>
      <c r="D31" s="5" t="s">
        <v>143</v>
      </c>
      <c r="E31" s="5" t="s">
        <v>28</v>
      </c>
      <c r="F31" s="39">
        <v>0.46</v>
      </c>
      <c r="G31" s="5">
        <v>63</v>
      </c>
      <c r="H31" s="104">
        <v>212.5</v>
      </c>
      <c r="I31" s="104"/>
      <c r="J31" s="104"/>
      <c r="K31" s="104"/>
      <c r="L31" s="104"/>
      <c r="M31" s="104"/>
      <c r="N31" s="40"/>
      <c r="O31" s="43"/>
      <c r="P31" s="43"/>
      <c r="Q31" s="43"/>
      <c r="R31" s="43"/>
      <c r="S31" s="44"/>
      <c r="T31" s="43"/>
      <c r="U31" s="110"/>
      <c r="V31" s="110"/>
      <c r="W31" s="110"/>
      <c r="X31" s="110"/>
      <c r="Y31" s="110"/>
      <c r="Z31" s="110"/>
    </row>
    <row r="32" spans="2:26">
      <c r="B32" s="5"/>
      <c r="C32" s="5"/>
      <c r="D32" s="5"/>
      <c r="E32" s="5"/>
      <c r="F32" s="39"/>
      <c r="G32" s="5"/>
      <c r="H32" s="5"/>
      <c r="I32" s="5"/>
      <c r="J32" s="5"/>
      <c r="K32" s="5"/>
      <c r="L32" s="5"/>
      <c r="M32" s="5"/>
      <c r="N32" s="40"/>
      <c r="O32" s="43"/>
      <c r="P32" s="43"/>
      <c r="Q32" s="43"/>
      <c r="R32" s="43"/>
      <c r="S32" s="44"/>
      <c r="T32" s="43"/>
      <c r="U32" s="43"/>
      <c r="V32" s="43"/>
      <c r="W32" s="43"/>
      <c r="X32" s="43"/>
      <c r="Y32" s="43"/>
      <c r="Z32" s="43"/>
    </row>
    <row r="33" spans="2:26">
      <c r="B33" s="5"/>
      <c r="C33" s="5"/>
      <c r="D33" s="5"/>
      <c r="E33" s="5"/>
      <c r="F33" s="39"/>
      <c r="G33" s="5"/>
      <c r="H33" s="5"/>
      <c r="I33" s="5"/>
      <c r="J33" s="5"/>
      <c r="K33" s="5"/>
      <c r="L33" s="5"/>
      <c r="M33" s="5"/>
      <c r="N33" s="40"/>
      <c r="O33" s="43"/>
      <c r="P33" s="43"/>
      <c r="Q33" s="43"/>
      <c r="R33" s="43"/>
      <c r="S33" s="44"/>
      <c r="T33" s="43"/>
      <c r="U33" s="43"/>
      <c r="V33" s="43"/>
      <c r="W33" s="43"/>
      <c r="X33" s="43"/>
      <c r="Y33" s="43"/>
      <c r="Z33" s="43"/>
    </row>
    <row r="34" spans="2:26">
      <c r="B34" s="5"/>
      <c r="C34" s="5"/>
      <c r="D34" s="5"/>
      <c r="E34" s="5"/>
      <c r="F34" s="39"/>
      <c r="G34" s="5"/>
      <c r="H34" s="5"/>
      <c r="I34" s="5"/>
      <c r="J34" s="5"/>
      <c r="K34" s="5"/>
      <c r="L34" s="5"/>
      <c r="M34" s="5"/>
      <c r="N34" s="40"/>
      <c r="O34" s="43"/>
      <c r="P34" s="43"/>
      <c r="Q34" s="43"/>
      <c r="R34" s="43"/>
      <c r="S34" s="44"/>
      <c r="T34" s="43"/>
      <c r="U34" s="43"/>
      <c r="V34" s="43"/>
      <c r="W34" s="43"/>
      <c r="X34" s="43"/>
      <c r="Y34" s="43"/>
      <c r="Z34" s="43"/>
    </row>
    <row r="35" spans="2:26">
      <c r="B35" s="5"/>
      <c r="C35" s="5"/>
      <c r="D35" s="5"/>
      <c r="E35" s="5"/>
      <c r="F35" s="39"/>
      <c r="G35" s="5"/>
      <c r="H35" s="5"/>
      <c r="I35" s="5"/>
      <c r="J35" s="5"/>
      <c r="K35" s="5"/>
      <c r="L35" s="5"/>
      <c r="M35" s="5"/>
      <c r="N35" s="40"/>
      <c r="O35" s="43"/>
      <c r="P35" s="43"/>
      <c r="Q35" s="43"/>
      <c r="R35" s="43"/>
      <c r="S35" s="44"/>
      <c r="T35" s="43"/>
      <c r="U35" s="43"/>
      <c r="V35" s="43"/>
      <c r="W35" s="43"/>
      <c r="X35" s="43"/>
      <c r="Y35" s="43"/>
      <c r="Z35" s="43"/>
    </row>
    <row r="36" spans="2:26">
      <c r="B36" s="5"/>
      <c r="C36" s="5"/>
      <c r="D36" s="5"/>
      <c r="E36" s="5"/>
      <c r="F36" s="39"/>
      <c r="G36" s="5"/>
      <c r="H36" s="5"/>
      <c r="I36" s="5"/>
      <c r="J36" s="5"/>
      <c r="K36" s="5"/>
      <c r="L36" s="5"/>
      <c r="M36" s="5"/>
      <c r="N36" s="40"/>
      <c r="O36" s="43"/>
      <c r="P36" s="43"/>
      <c r="Q36" s="43"/>
      <c r="R36" s="43"/>
      <c r="S36" s="44"/>
      <c r="T36" s="43"/>
      <c r="U36" s="43"/>
      <c r="V36" s="43"/>
      <c r="W36" s="43"/>
      <c r="X36" s="43"/>
      <c r="Y36" s="43"/>
      <c r="Z36" s="43"/>
    </row>
    <row r="37" spans="2:26">
      <c r="B37" s="5"/>
      <c r="C37" s="5"/>
      <c r="D37" s="5"/>
      <c r="E37" s="5"/>
      <c r="F37" s="39"/>
      <c r="G37" s="5"/>
      <c r="H37" s="104"/>
      <c r="I37" s="104"/>
      <c r="J37" s="104"/>
      <c r="K37" s="104"/>
      <c r="L37" s="104"/>
      <c r="M37" s="104"/>
      <c r="N37" s="40"/>
      <c r="O37" s="43"/>
      <c r="P37" s="43"/>
      <c r="Q37" s="43"/>
      <c r="R37" s="43"/>
      <c r="S37" s="44"/>
      <c r="T37" s="43"/>
      <c r="U37" s="110"/>
      <c r="V37" s="110"/>
      <c r="W37" s="110"/>
      <c r="X37" s="110"/>
      <c r="Y37" s="110"/>
      <c r="Z37" s="110"/>
    </row>
    <row r="38" spans="2:26">
      <c r="B38" s="104"/>
      <c r="C38" s="104"/>
      <c r="D38" s="104"/>
      <c r="E38" s="104"/>
      <c r="F38" s="104"/>
      <c r="G38" s="104"/>
      <c r="H38" s="104"/>
      <c r="I38" s="104"/>
      <c r="J38" s="104"/>
      <c r="K38" s="104"/>
      <c r="L38" s="104"/>
      <c r="M38" s="104"/>
      <c r="N38" s="40"/>
      <c r="O38" s="110"/>
      <c r="P38" s="110"/>
      <c r="Q38" s="110"/>
      <c r="R38" s="110"/>
      <c r="S38" s="110"/>
      <c r="T38" s="110"/>
      <c r="U38" s="110"/>
      <c r="V38" s="110"/>
      <c r="W38" s="110"/>
      <c r="X38" s="110"/>
      <c r="Y38" s="110"/>
      <c r="Z38" s="110"/>
    </row>
    <row r="39" spans="2:26" ht="15.75">
      <c r="B39" s="108" t="s">
        <v>107</v>
      </c>
      <c r="C39" s="108"/>
      <c r="D39" s="108"/>
      <c r="E39" s="108"/>
      <c r="F39" s="109" t="s">
        <v>41</v>
      </c>
      <c r="G39" s="109"/>
      <c r="H39" s="109"/>
      <c r="I39" s="109"/>
      <c r="J39" s="109" t="s">
        <v>42</v>
      </c>
      <c r="K39" s="109"/>
      <c r="L39" s="109"/>
      <c r="M39" s="109"/>
      <c r="N39" s="40"/>
      <c r="O39" s="111"/>
      <c r="P39" s="111"/>
      <c r="Q39" s="111"/>
      <c r="R39" s="111"/>
      <c r="S39" s="112"/>
      <c r="T39" s="112"/>
      <c r="U39" s="112"/>
      <c r="V39" s="112"/>
      <c r="W39" s="112"/>
      <c r="X39" s="112"/>
      <c r="Y39" s="112"/>
      <c r="Z39" s="112"/>
    </row>
    <row r="40" spans="2:26" ht="15.75">
      <c r="B40" s="6" t="s">
        <v>43</v>
      </c>
      <c r="C40" s="7"/>
      <c r="D40" s="104"/>
      <c r="E40" s="104"/>
      <c r="F40" s="7" t="s">
        <v>43</v>
      </c>
      <c r="G40" s="104"/>
      <c r="H40" s="104"/>
      <c r="I40" s="104"/>
      <c r="J40" s="7" t="s">
        <v>43</v>
      </c>
      <c r="K40" s="48"/>
      <c r="L40" s="48"/>
      <c r="M40" s="48"/>
      <c r="N40" s="40"/>
      <c r="O40" s="46"/>
      <c r="P40" s="40"/>
      <c r="Q40" s="110"/>
      <c r="R40" s="110"/>
      <c r="S40" s="40"/>
      <c r="T40" s="110"/>
      <c r="U40" s="110"/>
      <c r="V40" s="110"/>
      <c r="W40" s="40"/>
      <c r="X40" s="47"/>
      <c r="Y40" s="47"/>
      <c r="Z40" s="47"/>
    </row>
    <row r="41" spans="2:26" ht="15.75">
      <c r="B41" s="6" t="s">
        <v>44</v>
      </c>
      <c r="C41" s="104"/>
      <c r="D41" s="104"/>
      <c r="E41" s="104"/>
      <c r="F41" s="7" t="s">
        <v>44</v>
      </c>
      <c r="G41" s="104"/>
      <c r="H41" s="104"/>
      <c r="I41" s="104"/>
      <c r="J41" s="48" t="s">
        <v>44</v>
      </c>
      <c r="K41" s="48"/>
      <c r="L41" s="48"/>
      <c r="M41" s="48"/>
      <c r="N41" s="40"/>
      <c r="O41" s="46"/>
      <c r="P41" s="110"/>
      <c r="Q41" s="110"/>
      <c r="R41" s="110"/>
      <c r="S41" s="40"/>
      <c r="T41" s="110"/>
      <c r="U41" s="110"/>
      <c r="V41" s="110"/>
      <c r="W41" s="47"/>
      <c r="X41" s="47"/>
      <c r="Y41" s="47"/>
      <c r="Z41" s="47"/>
    </row>
    <row r="42" spans="2:26" ht="15.75">
      <c r="B42" s="6" t="s">
        <v>45</v>
      </c>
      <c r="C42" s="7"/>
      <c r="D42" s="104"/>
      <c r="E42" s="104"/>
      <c r="F42" s="7" t="s">
        <v>45</v>
      </c>
      <c r="G42" s="104"/>
      <c r="H42" s="104"/>
      <c r="I42" s="104"/>
      <c r="J42" s="7" t="s">
        <v>45</v>
      </c>
      <c r="K42" s="48"/>
      <c r="L42" s="48"/>
      <c r="M42" s="48"/>
      <c r="N42" s="40"/>
      <c r="O42" s="46"/>
      <c r="P42" s="40"/>
      <c r="Q42" s="110"/>
      <c r="R42" s="110"/>
      <c r="S42" s="40"/>
      <c r="T42" s="110"/>
      <c r="U42" s="110"/>
      <c r="V42" s="110"/>
      <c r="W42" s="40"/>
      <c r="X42" s="47"/>
      <c r="Y42" s="47"/>
      <c r="Z42" s="47"/>
    </row>
    <row r="44" spans="2:26" ht="18.75">
      <c r="B44" s="99" t="s">
        <v>108</v>
      </c>
      <c r="C44" s="99"/>
      <c r="D44" s="99"/>
      <c r="E44" s="99"/>
      <c r="F44" s="99"/>
      <c r="G44" s="99"/>
      <c r="H44" s="99"/>
      <c r="I44" s="99"/>
      <c r="J44" s="99"/>
      <c r="K44" s="99"/>
      <c r="L44" s="99"/>
      <c r="M44" s="99"/>
    </row>
    <row r="45" spans="2:26" ht="47.25">
      <c r="B45" s="2" t="s">
        <v>1</v>
      </c>
      <c r="C45" s="2" t="s">
        <v>2</v>
      </c>
      <c r="D45" s="2" t="s">
        <v>3</v>
      </c>
      <c r="E45" s="2" t="s">
        <v>4</v>
      </c>
      <c r="F45" s="3" t="s">
        <v>5</v>
      </c>
      <c r="G45" s="2" t="s">
        <v>6</v>
      </c>
      <c r="H45" s="100" t="s">
        <v>47</v>
      </c>
      <c r="I45" s="101"/>
      <c r="J45" s="101"/>
      <c r="K45" s="101"/>
      <c r="L45" s="101"/>
      <c r="M45" s="102"/>
    </row>
    <row r="46" spans="2:26">
      <c r="B46" s="5">
        <v>1</v>
      </c>
      <c r="C46" s="5" t="s">
        <v>119</v>
      </c>
      <c r="D46" s="5" t="s">
        <v>38</v>
      </c>
      <c r="E46" s="5" t="s">
        <v>50</v>
      </c>
      <c r="F46" s="39">
        <v>0.46</v>
      </c>
      <c r="G46" s="5">
        <v>63</v>
      </c>
      <c r="H46" s="105">
        <v>2.8</v>
      </c>
      <c r="I46" s="107"/>
      <c r="J46" s="107"/>
      <c r="K46" s="107"/>
      <c r="L46" s="107"/>
      <c r="M46" s="106"/>
    </row>
    <row r="47" spans="2:26">
      <c r="B47" s="5">
        <f>1+B46</f>
        <v>2</v>
      </c>
      <c r="C47" s="5" t="s">
        <v>120</v>
      </c>
      <c r="D47" s="5" t="s">
        <v>121</v>
      </c>
      <c r="E47" s="5" t="s">
        <v>50</v>
      </c>
      <c r="F47" s="39">
        <v>0.46</v>
      </c>
      <c r="G47" s="5">
        <v>75</v>
      </c>
      <c r="H47" s="105">
        <v>3.1</v>
      </c>
      <c r="I47" s="107"/>
      <c r="J47" s="107"/>
      <c r="K47" s="107"/>
      <c r="L47" s="107"/>
      <c r="M47" s="106"/>
    </row>
    <row r="48" spans="2:26">
      <c r="B48" s="5">
        <f t="shared" ref="B48:B64" si="1">1+B47</f>
        <v>3</v>
      </c>
      <c r="C48" s="5" t="s">
        <v>120</v>
      </c>
      <c r="D48" s="5" t="s">
        <v>122</v>
      </c>
      <c r="E48" s="5" t="s">
        <v>50</v>
      </c>
      <c r="F48" s="39">
        <v>0.46</v>
      </c>
      <c r="G48" s="5">
        <v>75</v>
      </c>
      <c r="H48" s="105">
        <v>41.9</v>
      </c>
      <c r="I48" s="107"/>
      <c r="J48" s="107"/>
      <c r="K48" s="107"/>
      <c r="L48" s="107"/>
      <c r="M48" s="106"/>
    </row>
    <row r="49" spans="2:13">
      <c r="B49" s="5">
        <f t="shared" si="1"/>
        <v>4</v>
      </c>
      <c r="C49" s="5" t="s">
        <v>123</v>
      </c>
      <c r="D49" s="5" t="s">
        <v>124</v>
      </c>
      <c r="E49" s="5" t="s">
        <v>50</v>
      </c>
      <c r="F49" s="39">
        <v>0.46</v>
      </c>
      <c r="G49" s="5">
        <v>75</v>
      </c>
      <c r="H49" s="105">
        <v>2.6</v>
      </c>
      <c r="I49" s="107"/>
      <c r="J49" s="107"/>
      <c r="K49" s="107"/>
      <c r="L49" s="107"/>
      <c r="M49" s="106"/>
    </row>
    <row r="50" spans="2:13">
      <c r="B50" s="5">
        <f t="shared" si="1"/>
        <v>5</v>
      </c>
      <c r="C50" s="5" t="s">
        <v>126</v>
      </c>
      <c r="D50" s="5" t="s">
        <v>127</v>
      </c>
      <c r="E50" s="5" t="s">
        <v>28</v>
      </c>
      <c r="F50" s="39">
        <v>0.46</v>
      </c>
      <c r="G50" s="5">
        <v>63</v>
      </c>
      <c r="H50" s="105">
        <v>41</v>
      </c>
      <c r="I50" s="107"/>
      <c r="J50" s="107"/>
      <c r="K50" s="107"/>
      <c r="L50" s="107"/>
      <c r="M50" s="106"/>
    </row>
    <row r="51" spans="2:13">
      <c r="B51" s="5">
        <f t="shared" si="1"/>
        <v>6</v>
      </c>
      <c r="C51" s="5" t="s">
        <v>127</v>
      </c>
      <c r="D51" s="5" t="s">
        <v>128</v>
      </c>
      <c r="E51" s="5" t="s">
        <v>28</v>
      </c>
      <c r="F51" s="39">
        <v>0.46</v>
      </c>
      <c r="G51" s="5">
        <v>63</v>
      </c>
      <c r="H51" s="105">
        <v>67.599999999999994</v>
      </c>
      <c r="I51" s="107"/>
      <c r="J51" s="107"/>
      <c r="K51" s="107"/>
      <c r="L51" s="107"/>
      <c r="M51" s="106"/>
    </row>
    <row r="52" spans="2:13">
      <c r="B52" s="5">
        <f t="shared" si="1"/>
        <v>7</v>
      </c>
      <c r="C52" s="5" t="s">
        <v>127</v>
      </c>
      <c r="D52" s="5" t="s">
        <v>129</v>
      </c>
      <c r="E52" s="5" t="s">
        <v>28</v>
      </c>
      <c r="F52" s="39">
        <v>0.46</v>
      </c>
      <c r="G52" s="5">
        <v>63</v>
      </c>
      <c r="H52" s="105">
        <v>15.9</v>
      </c>
      <c r="I52" s="107"/>
      <c r="J52" s="107"/>
      <c r="K52" s="107"/>
      <c r="L52" s="107"/>
      <c r="M52" s="106"/>
    </row>
    <row r="53" spans="2:13">
      <c r="B53" s="5">
        <f t="shared" si="1"/>
        <v>8</v>
      </c>
      <c r="C53" s="5" t="s">
        <v>129</v>
      </c>
      <c r="D53" s="5" t="s">
        <v>130</v>
      </c>
      <c r="E53" s="5" t="s">
        <v>28</v>
      </c>
      <c r="F53" s="39">
        <v>0.46</v>
      </c>
      <c r="G53" s="5">
        <v>63</v>
      </c>
      <c r="H53" s="105">
        <v>13</v>
      </c>
      <c r="I53" s="107"/>
      <c r="J53" s="107"/>
      <c r="K53" s="107"/>
      <c r="L53" s="107"/>
      <c r="M53" s="106"/>
    </row>
    <row r="54" spans="2:13">
      <c r="B54" s="5">
        <f t="shared" si="1"/>
        <v>9</v>
      </c>
      <c r="C54" s="5" t="s">
        <v>126</v>
      </c>
      <c r="D54" s="5" t="s">
        <v>131</v>
      </c>
      <c r="E54" s="5" t="s">
        <v>50</v>
      </c>
      <c r="F54" s="39">
        <v>0.46</v>
      </c>
      <c r="G54" s="5">
        <v>75</v>
      </c>
      <c r="H54" s="105">
        <v>21.6</v>
      </c>
      <c r="I54" s="107"/>
      <c r="J54" s="107"/>
      <c r="K54" s="107"/>
      <c r="L54" s="107"/>
      <c r="M54" s="106"/>
    </row>
    <row r="55" spans="2:13">
      <c r="B55" s="5">
        <f t="shared" si="1"/>
        <v>10</v>
      </c>
      <c r="C55" s="5" t="s">
        <v>132</v>
      </c>
      <c r="D55" s="5" t="s">
        <v>132</v>
      </c>
      <c r="E55" s="5" t="s">
        <v>50</v>
      </c>
      <c r="F55" s="39">
        <v>0.46</v>
      </c>
      <c r="G55" s="5">
        <v>63</v>
      </c>
      <c r="H55" s="105">
        <v>77.599999999999994</v>
      </c>
      <c r="I55" s="107"/>
      <c r="J55" s="107"/>
      <c r="K55" s="107"/>
      <c r="L55" s="107"/>
      <c r="M55" s="106"/>
    </row>
    <row r="56" spans="2:13">
      <c r="B56" s="5">
        <f t="shared" si="1"/>
        <v>11</v>
      </c>
      <c r="C56" s="5" t="s">
        <v>133</v>
      </c>
      <c r="D56" s="5" t="s">
        <v>134</v>
      </c>
      <c r="E56" s="5" t="s">
        <v>50</v>
      </c>
      <c r="F56" s="39">
        <v>0.46</v>
      </c>
      <c r="G56" s="5">
        <v>63</v>
      </c>
      <c r="H56" s="105">
        <v>120.2</v>
      </c>
      <c r="I56" s="107"/>
      <c r="J56" s="107"/>
      <c r="K56" s="107"/>
      <c r="L56" s="107"/>
      <c r="M56" s="106"/>
    </row>
    <row r="57" spans="2:13">
      <c r="B57" s="5">
        <f t="shared" si="1"/>
        <v>12</v>
      </c>
      <c r="C57" s="5" t="s">
        <v>136</v>
      </c>
      <c r="D57" s="5" t="s">
        <v>137</v>
      </c>
      <c r="E57" s="5" t="s">
        <v>50</v>
      </c>
      <c r="F57" s="39">
        <v>0.46</v>
      </c>
      <c r="G57" s="5">
        <v>63</v>
      </c>
      <c r="H57" s="105">
        <v>50.7</v>
      </c>
      <c r="I57" s="107"/>
      <c r="J57" s="107"/>
      <c r="K57" s="107"/>
      <c r="L57" s="107"/>
      <c r="M57" s="106"/>
    </row>
    <row r="58" spans="2:13">
      <c r="B58" s="5">
        <f t="shared" si="1"/>
        <v>13</v>
      </c>
      <c r="C58" s="5" t="s">
        <v>138</v>
      </c>
      <c r="D58" s="5" t="s">
        <v>139</v>
      </c>
      <c r="E58" s="5" t="s">
        <v>28</v>
      </c>
      <c r="F58" s="39">
        <v>0.46</v>
      </c>
      <c r="G58" s="5">
        <v>63</v>
      </c>
      <c r="H58" s="105">
        <v>78.8</v>
      </c>
      <c r="I58" s="107"/>
      <c r="J58" s="107"/>
      <c r="K58" s="107"/>
      <c r="L58" s="107"/>
      <c r="M58" s="106"/>
    </row>
    <row r="59" spans="2:13">
      <c r="B59" s="5">
        <f t="shared" si="1"/>
        <v>14</v>
      </c>
      <c r="C59" s="5" t="s">
        <v>139</v>
      </c>
      <c r="D59" s="5" t="s">
        <v>140</v>
      </c>
      <c r="E59" s="5" t="s">
        <v>28</v>
      </c>
      <c r="F59" s="39">
        <v>0.46</v>
      </c>
      <c r="G59" s="5">
        <v>63</v>
      </c>
      <c r="H59" s="105">
        <v>73.099999999999994</v>
      </c>
      <c r="I59" s="107"/>
      <c r="J59" s="107"/>
      <c r="K59" s="107"/>
      <c r="L59" s="107"/>
      <c r="M59" s="106"/>
    </row>
    <row r="60" spans="2:13">
      <c r="B60" s="5">
        <f t="shared" si="1"/>
        <v>15</v>
      </c>
      <c r="C60" s="5" t="s">
        <v>139</v>
      </c>
      <c r="D60" s="5" t="s">
        <v>141</v>
      </c>
      <c r="E60" s="5" t="s">
        <v>28</v>
      </c>
      <c r="F60" s="39">
        <v>0.46</v>
      </c>
      <c r="G60" s="5">
        <v>63</v>
      </c>
      <c r="H60" s="105">
        <v>2.2999999999999998</v>
      </c>
      <c r="I60" s="107"/>
      <c r="J60" s="107"/>
      <c r="K60" s="107"/>
      <c r="L60" s="107"/>
      <c r="M60" s="106"/>
    </row>
    <row r="61" spans="2:13">
      <c r="B61" s="5">
        <f t="shared" si="1"/>
        <v>16</v>
      </c>
      <c r="C61" s="5" t="s">
        <v>142</v>
      </c>
      <c r="D61" s="5" t="s">
        <v>92</v>
      </c>
      <c r="E61" s="5" t="s">
        <v>50</v>
      </c>
      <c r="F61" s="39">
        <v>0.46</v>
      </c>
      <c r="G61" s="5">
        <v>63</v>
      </c>
      <c r="H61" s="105">
        <v>208</v>
      </c>
      <c r="I61" s="107"/>
      <c r="J61" s="107"/>
      <c r="K61" s="107"/>
      <c r="L61" s="107"/>
      <c r="M61" s="106"/>
    </row>
    <row r="62" spans="2:13">
      <c r="B62" s="5">
        <f t="shared" si="1"/>
        <v>17</v>
      </c>
      <c r="C62" s="5" t="s">
        <v>105</v>
      </c>
      <c r="D62" s="5" t="s">
        <v>106</v>
      </c>
      <c r="E62" s="5" t="s">
        <v>28</v>
      </c>
      <c r="F62" s="39">
        <v>0.46</v>
      </c>
      <c r="G62" s="5">
        <v>63</v>
      </c>
      <c r="H62" s="105">
        <v>140.30000000000001</v>
      </c>
      <c r="I62" s="107"/>
      <c r="J62" s="107"/>
      <c r="K62" s="107"/>
      <c r="L62" s="107"/>
      <c r="M62" s="106"/>
    </row>
    <row r="63" spans="2:13">
      <c r="B63" s="5">
        <f t="shared" si="1"/>
        <v>18</v>
      </c>
      <c r="C63" s="5" t="s">
        <v>106</v>
      </c>
      <c r="D63" s="5" t="s">
        <v>143</v>
      </c>
      <c r="E63" s="5" t="s">
        <v>28</v>
      </c>
      <c r="F63" s="39">
        <v>0.46</v>
      </c>
      <c r="G63" s="5">
        <v>63</v>
      </c>
      <c r="H63" s="105">
        <v>212.5</v>
      </c>
      <c r="I63" s="107"/>
      <c r="J63" s="107"/>
      <c r="K63" s="107"/>
      <c r="L63" s="107"/>
      <c r="M63" s="106"/>
    </row>
    <row r="64" spans="2:13">
      <c r="B64" s="5">
        <f t="shared" si="1"/>
        <v>19</v>
      </c>
      <c r="C64" s="5" t="s">
        <v>37</v>
      </c>
      <c r="D64" s="5" t="s">
        <v>144</v>
      </c>
      <c r="E64" s="5" t="s">
        <v>28</v>
      </c>
      <c r="F64" s="39">
        <v>0.46</v>
      </c>
      <c r="G64" s="5">
        <v>63</v>
      </c>
      <c r="H64" s="105">
        <v>21.6</v>
      </c>
      <c r="I64" s="107"/>
      <c r="J64" s="107"/>
      <c r="K64" s="107"/>
      <c r="L64" s="107"/>
      <c r="M64" s="106"/>
    </row>
    <row r="65" spans="2:13">
      <c r="B65" s="105"/>
      <c r="C65" s="107"/>
      <c r="D65" s="107"/>
      <c r="E65" s="107"/>
      <c r="F65" s="107"/>
      <c r="G65" s="107"/>
      <c r="H65" s="107"/>
      <c r="I65" s="107"/>
      <c r="J65" s="107"/>
      <c r="K65" s="107"/>
      <c r="L65" s="107"/>
      <c r="M65" s="106"/>
    </row>
    <row r="66" spans="2:13" ht="15.75">
      <c r="B66" s="108" t="s">
        <v>107</v>
      </c>
      <c r="C66" s="108"/>
      <c r="D66" s="108"/>
      <c r="E66" s="108"/>
      <c r="F66" s="109" t="s">
        <v>41</v>
      </c>
      <c r="G66" s="109"/>
      <c r="H66" s="109"/>
      <c r="I66" s="109"/>
      <c r="J66" s="109" t="s">
        <v>42</v>
      </c>
      <c r="K66" s="109"/>
      <c r="L66" s="109"/>
      <c r="M66" s="109"/>
    </row>
    <row r="67" spans="2:13" ht="15.75">
      <c r="B67" s="6" t="s">
        <v>43</v>
      </c>
      <c r="C67" s="7"/>
      <c r="D67" s="104"/>
      <c r="E67" s="104"/>
      <c r="F67" s="7" t="s">
        <v>43</v>
      </c>
      <c r="G67" s="105"/>
      <c r="H67" s="107"/>
      <c r="I67" s="106"/>
      <c r="J67" s="7" t="s">
        <v>43</v>
      </c>
      <c r="K67" s="9"/>
      <c r="L67" s="10"/>
      <c r="M67" s="11"/>
    </row>
    <row r="68" spans="2:13" ht="15.75">
      <c r="B68" s="6" t="s">
        <v>44</v>
      </c>
      <c r="C68" s="104"/>
      <c r="D68" s="104"/>
      <c r="E68" s="104"/>
      <c r="F68" s="7" t="s">
        <v>44</v>
      </c>
      <c r="G68" s="105"/>
      <c r="H68" s="107"/>
      <c r="I68" s="106"/>
      <c r="J68" s="9" t="s">
        <v>44</v>
      </c>
      <c r="K68" s="10"/>
      <c r="L68" s="10"/>
      <c r="M68" s="11"/>
    </row>
    <row r="69" spans="2:13" ht="15.75">
      <c r="B69" s="6" t="s">
        <v>45</v>
      </c>
      <c r="C69" s="7"/>
      <c r="D69" s="104"/>
      <c r="E69" s="104"/>
      <c r="F69" s="7" t="s">
        <v>45</v>
      </c>
      <c r="G69" s="105"/>
      <c r="H69" s="107"/>
      <c r="I69" s="106"/>
      <c r="J69" s="7" t="s">
        <v>45</v>
      </c>
      <c r="K69" s="9"/>
      <c r="L69" s="10"/>
      <c r="M69" s="11"/>
    </row>
  </sheetData>
  <mergeCells count="113">
    <mergeCell ref="B2:M2"/>
    <mergeCell ref="O2:Z2"/>
    <mergeCell ref="H3:M3"/>
    <mergeCell ref="U3:Z3"/>
    <mergeCell ref="H4:M4"/>
    <mergeCell ref="U4:Z4"/>
    <mergeCell ref="H5:M5"/>
    <mergeCell ref="U5:Z5"/>
    <mergeCell ref="H6:M6"/>
    <mergeCell ref="U6:Z6"/>
    <mergeCell ref="H7:M7"/>
    <mergeCell ref="U7:Z7"/>
    <mergeCell ref="H8:M8"/>
    <mergeCell ref="U8:Z8"/>
    <mergeCell ref="H9:M9"/>
    <mergeCell ref="U9:Z9"/>
    <mergeCell ref="H10:M10"/>
    <mergeCell ref="U10:Z10"/>
    <mergeCell ref="H11:M11"/>
    <mergeCell ref="U11:Z11"/>
    <mergeCell ref="H12:M12"/>
    <mergeCell ref="U12:Z12"/>
    <mergeCell ref="H13:M13"/>
    <mergeCell ref="U13:Z13"/>
    <mergeCell ref="H14:M14"/>
    <mergeCell ref="U14:Z14"/>
    <mergeCell ref="H15:M15"/>
    <mergeCell ref="U15:Z15"/>
    <mergeCell ref="H16:M16"/>
    <mergeCell ref="U16:Z16"/>
    <mergeCell ref="H17:M17"/>
    <mergeCell ref="U17:Z17"/>
    <mergeCell ref="H18:M18"/>
    <mergeCell ref="U18:Z18"/>
    <mergeCell ref="H19:M19"/>
    <mergeCell ref="U19:Z19"/>
    <mergeCell ref="H20:M20"/>
    <mergeCell ref="U20:Z20"/>
    <mergeCell ref="H21:M21"/>
    <mergeCell ref="U21:Z21"/>
    <mergeCell ref="H22:M22"/>
    <mergeCell ref="U22:Z22"/>
    <mergeCell ref="H23:M23"/>
    <mergeCell ref="U23:Z23"/>
    <mergeCell ref="H24:M24"/>
    <mergeCell ref="U24:Z24"/>
    <mergeCell ref="H25:M25"/>
    <mergeCell ref="U25:Z25"/>
    <mergeCell ref="H26:M26"/>
    <mergeCell ref="U26:Z26"/>
    <mergeCell ref="H27:M27"/>
    <mergeCell ref="U27:Z27"/>
    <mergeCell ref="H28:M28"/>
    <mergeCell ref="U28:Z28"/>
    <mergeCell ref="H29:M29"/>
    <mergeCell ref="U29:Z29"/>
    <mergeCell ref="H30:M30"/>
    <mergeCell ref="U30:Z30"/>
    <mergeCell ref="H31:M31"/>
    <mergeCell ref="U31:Z31"/>
    <mergeCell ref="H37:M37"/>
    <mergeCell ref="U37:Z37"/>
    <mergeCell ref="B38:M38"/>
    <mergeCell ref="O38:Z38"/>
    <mergeCell ref="B39:E39"/>
    <mergeCell ref="F39:I39"/>
    <mergeCell ref="J39:M39"/>
    <mergeCell ref="O39:R39"/>
    <mergeCell ref="S39:V39"/>
    <mergeCell ref="W39:Z39"/>
    <mergeCell ref="D40:E40"/>
    <mergeCell ref="G40:I40"/>
    <mergeCell ref="Q40:R40"/>
    <mergeCell ref="T40:V40"/>
    <mergeCell ref="C41:E41"/>
    <mergeCell ref="G41:I41"/>
    <mergeCell ref="P41:R41"/>
    <mergeCell ref="T41:V41"/>
    <mergeCell ref="D42:E42"/>
    <mergeCell ref="G42:I42"/>
    <mergeCell ref="Q42:R42"/>
    <mergeCell ref="T42:V42"/>
    <mergeCell ref="B44:M44"/>
    <mergeCell ref="H45:M45"/>
    <mergeCell ref="H46:M46"/>
    <mergeCell ref="H47:M47"/>
    <mergeCell ref="H48:M48"/>
    <mergeCell ref="H49:M49"/>
    <mergeCell ref="H50:M50"/>
    <mergeCell ref="H51:M51"/>
    <mergeCell ref="H52:M52"/>
    <mergeCell ref="H53:M53"/>
    <mergeCell ref="H54:M54"/>
    <mergeCell ref="H55:M55"/>
    <mergeCell ref="H56:M56"/>
    <mergeCell ref="H57:M57"/>
    <mergeCell ref="H58:M58"/>
    <mergeCell ref="H59:M59"/>
    <mergeCell ref="H60:M60"/>
    <mergeCell ref="H61:M61"/>
    <mergeCell ref="C68:E68"/>
    <mergeCell ref="G68:I68"/>
    <mergeCell ref="D69:E69"/>
    <mergeCell ref="G69:I69"/>
    <mergeCell ref="H62:M62"/>
    <mergeCell ref="H63:M63"/>
    <mergeCell ref="H64:M64"/>
    <mergeCell ref="B65:M65"/>
    <mergeCell ref="B66:E66"/>
    <mergeCell ref="F66:I66"/>
    <mergeCell ref="J66:M66"/>
    <mergeCell ref="D67:E67"/>
    <mergeCell ref="G67:I6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S1048497"/>
  <sheetViews>
    <sheetView workbookViewId="0">
      <selection activeCell="Q17" sqref="Q17"/>
    </sheetView>
  </sheetViews>
  <sheetFormatPr defaultColWidth="9" defaultRowHeight="15"/>
  <cols>
    <col min="3" max="3" width="7" customWidth="1"/>
    <col min="4" max="4" width="12.85546875" customWidth="1"/>
    <col min="5" max="5" width="12.28515625" customWidth="1"/>
    <col min="6" max="6" width="15.140625" customWidth="1"/>
    <col min="7" max="7" width="15" customWidth="1"/>
    <col min="8" max="8" width="13.28515625" customWidth="1"/>
    <col min="9" max="9" width="7.7109375" customWidth="1"/>
    <col min="10" max="10" width="2.7109375" customWidth="1"/>
    <col min="11" max="11" width="6.7109375" customWidth="1"/>
    <col min="14" max="14" width="6.7109375" customWidth="1"/>
  </cols>
  <sheetData>
    <row r="4" spans="3:15" ht="18.75">
      <c r="C4" s="99" t="s">
        <v>145</v>
      </c>
      <c r="D4" s="99"/>
      <c r="E4" s="99"/>
      <c r="F4" s="99"/>
      <c r="G4" s="99"/>
      <c r="H4" s="99"/>
      <c r="I4" s="99"/>
      <c r="J4" s="99"/>
      <c r="K4" s="99"/>
      <c r="L4" s="99"/>
      <c r="M4" s="99"/>
      <c r="N4" s="99"/>
    </row>
    <row r="5" spans="3:15" ht="31.5">
      <c r="C5" s="2" t="s">
        <v>1</v>
      </c>
      <c r="D5" s="2" t="s">
        <v>2</v>
      </c>
      <c r="E5" s="2" t="s">
        <v>3</v>
      </c>
      <c r="F5" s="2" t="s">
        <v>4</v>
      </c>
      <c r="G5" s="3" t="s">
        <v>5</v>
      </c>
      <c r="H5" s="2" t="s">
        <v>6</v>
      </c>
      <c r="I5" s="100" t="s">
        <v>47</v>
      </c>
      <c r="J5" s="101"/>
      <c r="K5" s="101"/>
      <c r="L5" s="101"/>
      <c r="M5" s="101"/>
      <c r="N5" s="102"/>
    </row>
    <row r="6" spans="3:15">
      <c r="C6" s="5">
        <v>1</v>
      </c>
      <c r="D6" s="5" t="s">
        <v>146</v>
      </c>
      <c r="E6" s="5">
        <v>183</v>
      </c>
      <c r="F6" s="5" t="s">
        <v>147</v>
      </c>
      <c r="G6" s="39">
        <v>0.41</v>
      </c>
      <c r="H6" s="5">
        <v>63</v>
      </c>
      <c r="I6" s="105">
        <v>63.4</v>
      </c>
      <c r="J6" s="107"/>
      <c r="K6" s="107"/>
      <c r="L6" s="107"/>
      <c r="M6" s="107"/>
      <c r="N6" s="106"/>
      <c r="O6">
        <f>+I6*G6</f>
        <v>25.993999999999996</v>
      </c>
    </row>
    <row r="7" spans="3:15">
      <c r="C7" s="5">
        <f>1+C6</f>
        <v>2</v>
      </c>
      <c r="D7" s="5">
        <v>184</v>
      </c>
      <c r="E7" s="5">
        <v>228</v>
      </c>
      <c r="F7" s="5" t="s">
        <v>147</v>
      </c>
      <c r="G7" s="39">
        <v>0.41</v>
      </c>
      <c r="H7" s="5">
        <v>63</v>
      </c>
      <c r="I7" s="105">
        <v>20.5</v>
      </c>
      <c r="J7" s="107"/>
      <c r="K7" s="107"/>
      <c r="L7" s="107"/>
      <c r="M7" s="107"/>
      <c r="N7" s="106"/>
      <c r="O7">
        <f t="shared" ref="O7:O46" si="0">+I7*G7</f>
        <v>8.4049999999999994</v>
      </c>
    </row>
    <row r="8" spans="3:15">
      <c r="C8" s="5">
        <f t="shared" ref="C8:C46" si="1">1+C7</f>
        <v>3</v>
      </c>
      <c r="D8" s="5">
        <v>228</v>
      </c>
      <c r="E8" s="5">
        <v>225</v>
      </c>
      <c r="F8" s="5" t="s">
        <v>147</v>
      </c>
      <c r="G8" s="39">
        <v>0.41</v>
      </c>
      <c r="H8" s="5">
        <v>63</v>
      </c>
      <c r="I8" s="105">
        <v>21</v>
      </c>
      <c r="J8" s="107"/>
      <c r="K8" s="107"/>
      <c r="L8" s="107"/>
      <c r="M8" s="107"/>
      <c r="N8" s="106"/>
      <c r="O8">
        <f t="shared" si="0"/>
        <v>8.61</v>
      </c>
    </row>
    <row r="9" spans="3:15">
      <c r="C9" s="5">
        <f t="shared" si="1"/>
        <v>4</v>
      </c>
      <c r="D9" s="5">
        <v>228</v>
      </c>
      <c r="E9" s="5">
        <v>246</v>
      </c>
      <c r="F9" s="5" t="s">
        <v>147</v>
      </c>
      <c r="G9" s="39">
        <v>0.41</v>
      </c>
      <c r="H9" s="5">
        <v>63</v>
      </c>
      <c r="I9" s="105">
        <v>40.799999999999997</v>
      </c>
      <c r="J9" s="107"/>
      <c r="K9" s="107"/>
      <c r="L9" s="107"/>
      <c r="M9" s="107"/>
      <c r="N9" s="106"/>
      <c r="O9">
        <f t="shared" si="0"/>
        <v>16.727999999999998</v>
      </c>
    </row>
    <row r="10" spans="3:15">
      <c r="C10" s="5">
        <f t="shared" si="1"/>
        <v>5</v>
      </c>
      <c r="D10" s="5">
        <v>246</v>
      </c>
      <c r="E10" s="5">
        <v>242</v>
      </c>
      <c r="F10" s="5" t="s">
        <v>147</v>
      </c>
      <c r="G10" s="39">
        <v>0.41</v>
      </c>
      <c r="H10" s="5">
        <v>63</v>
      </c>
      <c r="I10" s="105">
        <v>43</v>
      </c>
      <c r="J10" s="107"/>
      <c r="K10" s="107"/>
      <c r="L10" s="107"/>
      <c r="M10" s="107"/>
      <c r="N10" s="106"/>
      <c r="O10">
        <f t="shared" si="0"/>
        <v>17.63</v>
      </c>
    </row>
    <row r="11" spans="3:15">
      <c r="C11" s="5">
        <f t="shared" si="1"/>
        <v>6</v>
      </c>
      <c r="D11" s="5">
        <v>242</v>
      </c>
      <c r="E11" s="5">
        <v>226</v>
      </c>
      <c r="F11" s="5" t="s">
        <v>147</v>
      </c>
      <c r="G11" s="39">
        <v>0.41</v>
      </c>
      <c r="H11" s="5">
        <v>63</v>
      </c>
      <c r="I11" s="105">
        <v>96.1</v>
      </c>
      <c r="J11" s="107"/>
      <c r="K11" s="107"/>
      <c r="L11" s="107"/>
      <c r="M11" s="107"/>
      <c r="N11" s="106"/>
      <c r="O11">
        <f t="shared" si="0"/>
        <v>39.400999999999996</v>
      </c>
    </row>
    <row r="12" spans="3:15">
      <c r="C12" s="5">
        <f t="shared" si="1"/>
        <v>7</v>
      </c>
      <c r="D12" s="5">
        <v>242</v>
      </c>
      <c r="E12" s="5">
        <v>179</v>
      </c>
      <c r="F12" s="5" t="s">
        <v>147</v>
      </c>
      <c r="G12" s="39">
        <v>0.41</v>
      </c>
      <c r="H12" s="5">
        <v>63</v>
      </c>
      <c r="I12" s="105">
        <v>81</v>
      </c>
      <c r="J12" s="107"/>
      <c r="K12" s="107"/>
      <c r="L12" s="107"/>
      <c r="M12" s="107"/>
      <c r="N12" s="106"/>
      <c r="O12">
        <f t="shared" si="0"/>
        <v>33.21</v>
      </c>
    </row>
    <row r="13" spans="3:15">
      <c r="C13" s="5">
        <f t="shared" si="1"/>
        <v>8</v>
      </c>
      <c r="D13" s="5">
        <v>178</v>
      </c>
      <c r="E13" s="5">
        <v>152</v>
      </c>
      <c r="F13" s="5" t="s">
        <v>147</v>
      </c>
      <c r="G13" s="39">
        <v>0.41</v>
      </c>
      <c r="H13" s="5">
        <v>63</v>
      </c>
      <c r="I13" s="105">
        <v>28</v>
      </c>
      <c r="J13" s="107"/>
      <c r="K13" s="107"/>
      <c r="L13" s="107"/>
      <c r="M13" s="107"/>
      <c r="N13" s="106"/>
      <c r="O13">
        <f t="shared" si="0"/>
        <v>11.479999999999999</v>
      </c>
    </row>
    <row r="14" spans="3:15">
      <c r="C14" s="5">
        <f t="shared" si="1"/>
        <v>9</v>
      </c>
      <c r="D14" s="5">
        <v>152</v>
      </c>
      <c r="E14" s="5">
        <v>167</v>
      </c>
      <c r="F14" s="5" t="s">
        <v>147</v>
      </c>
      <c r="G14" s="39">
        <v>0.41</v>
      </c>
      <c r="H14" s="5">
        <v>63</v>
      </c>
      <c r="I14" s="105">
        <v>25</v>
      </c>
      <c r="J14" s="107"/>
      <c r="K14" s="107"/>
      <c r="L14" s="107"/>
      <c r="M14" s="107"/>
      <c r="N14" s="106"/>
      <c r="O14">
        <f t="shared" si="0"/>
        <v>10.25</v>
      </c>
    </row>
    <row r="15" spans="3:15">
      <c r="C15" s="5">
        <f t="shared" si="1"/>
        <v>10</v>
      </c>
      <c r="D15" s="5">
        <v>170</v>
      </c>
      <c r="E15" s="5">
        <v>127</v>
      </c>
      <c r="F15" s="5" t="s">
        <v>147</v>
      </c>
      <c r="G15" s="39">
        <v>0.41</v>
      </c>
      <c r="H15" s="5">
        <v>63</v>
      </c>
      <c r="I15" s="105">
        <v>31</v>
      </c>
      <c r="J15" s="107"/>
      <c r="K15" s="107"/>
      <c r="L15" s="107"/>
      <c r="M15" s="107"/>
      <c r="N15" s="106"/>
      <c r="O15">
        <f t="shared" si="0"/>
        <v>12.709999999999999</v>
      </c>
    </row>
    <row r="16" spans="3:15">
      <c r="C16" s="5">
        <f t="shared" si="1"/>
        <v>11</v>
      </c>
      <c r="D16" s="5">
        <v>125</v>
      </c>
      <c r="E16" s="5">
        <v>124</v>
      </c>
      <c r="F16" s="5" t="s">
        <v>147</v>
      </c>
      <c r="G16" s="39">
        <v>0.41</v>
      </c>
      <c r="H16" s="5">
        <v>63</v>
      </c>
      <c r="I16" s="105">
        <v>63</v>
      </c>
      <c r="J16" s="107"/>
      <c r="K16" s="107"/>
      <c r="L16" s="107"/>
      <c r="M16" s="107"/>
      <c r="N16" s="106"/>
      <c r="O16">
        <f t="shared" si="0"/>
        <v>25.83</v>
      </c>
    </row>
    <row r="17" spans="3:15">
      <c r="C17" s="5">
        <f t="shared" si="1"/>
        <v>12</v>
      </c>
      <c r="D17" s="5">
        <v>150</v>
      </c>
      <c r="E17" s="5">
        <v>192</v>
      </c>
      <c r="F17" s="5" t="s">
        <v>147</v>
      </c>
      <c r="G17" s="39">
        <v>0.41</v>
      </c>
      <c r="H17" s="5">
        <v>63</v>
      </c>
      <c r="I17" s="105">
        <v>20.2</v>
      </c>
      <c r="J17" s="107"/>
      <c r="K17" s="107"/>
      <c r="L17" s="107"/>
      <c r="M17" s="107"/>
      <c r="N17" s="106"/>
      <c r="O17">
        <f t="shared" si="0"/>
        <v>8.282</v>
      </c>
    </row>
    <row r="18" spans="3:15">
      <c r="C18" s="5">
        <f t="shared" si="1"/>
        <v>13</v>
      </c>
      <c r="D18" s="5">
        <v>157</v>
      </c>
      <c r="E18" s="5">
        <v>138</v>
      </c>
      <c r="F18" s="5" t="s">
        <v>148</v>
      </c>
      <c r="G18" s="39">
        <v>0.36</v>
      </c>
      <c r="H18" s="5">
        <v>63</v>
      </c>
      <c r="I18" s="105">
        <v>5</v>
      </c>
      <c r="J18" s="107"/>
      <c r="K18" s="107"/>
      <c r="L18" s="107"/>
      <c r="M18" s="107"/>
      <c r="N18" s="106"/>
      <c r="O18">
        <f t="shared" si="0"/>
        <v>1.7999999999999998</v>
      </c>
    </row>
    <row r="19" spans="3:15">
      <c r="C19" s="5">
        <f t="shared" si="1"/>
        <v>14</v>
      </c>
      <c r="D19" s="5">
        <v>187</v>
      </c>
      <c r="E19" s="5">
        <v>182</v>
      </c>
      <c r="F19" s="5" t="s">
        <v>148</v>
      </c>
      <c r="G19" s="39">
        <v>0.36</v>
      </c>
      <c r="H19" s="5">
        <v>63</v>
      </c>
      <c r="I19" s="105">
        <v>7.2</v>
      </c>
      <c r="J19" s="107"/>
      <c r="K19" s="107"/>
      <c r="L19" s="107"/>
      <c r="M19" s="107"/>
      <c r="N19" s="106"/>
      <c r="O19">
        <f t="shared" si="0"/>
        <v>2.5920000000000001</v>
      </c>
    </row>
    <row r="20" spans="3:15">
      <c r="C20" s="5">
        <f t="shared" si="1"/>
        <v>15</v>
      </c>
      <c r="D20" s="5">
        <v>182</v>
      </c>
      <c r="E20" s="5">
        <v>168</v>
      </c>
      <c r="F20" s="5" t="s">
        <v>147</v>
      </c>
      <c r="G20" s="39">
        <v>0.41</v>
      </c>
      <c r="H20" s="5">
        <v>63</v>
      </c>
      <c r="I20" s="105">
        <v>48.7</v>
      </c>
      <c r="J20" s="107"/>
      <c r="K20" s="107"/>
      <c r="L20" s="107"/>
      <c r="M20" s="107"/>
      <c r="N20" s="106"/>
      <c r="O20">
        <f t="shared" si="0"/>
        <v>19.966999999999999</v>
      </c>
    </row>
    <row r="21" spans="3:15">
      <c r="C21" s="5">
        <f t="shared" si="1"/>
        <v>16</v>
      </c>
      <c r="D21" s="5">
        <v>166</v>
      </c>
      <c r="E21" s="5">
        <v>168</v>
      </c>
      <c r="F21" s="5" t="s">
        <v>147</v>
      </c>
      <c r="G21" s="39">
        <v>0.41</v>
      </c>
      <c r="H21" s="5">
        <v>63</v>
      </c>
      <c r="I21" s="105">
        <v>46.3</v>
      </c>
      <c r="J21" s="107"/>
      <c r="K21" s="107"/>
      <c r="L21" s="107"/>
      <c r="M21" s="107"/>
      <c r="N21" s="106"/>
      <c r="O21">
        <f t="shared" si="0"/>
        <v>18.982999999999997</v>
      </c>
    </row>
    <row r="22" spans="3:15">
      <c r="C22" s="5">
        <f t="shared" si="1"/>
        <v>17</v>
      </c>
      <c r="D22" s="5">
        <v>186</v>
      </c>
      <c r="E22" s="5">
        <v>151</v>
      </c>
      <c r="F22" s="5" t="s">
        <v>147</v>
      </c>
      <c r="G22" s="39">
        <v>0.41</v>
      </c>
      <c r="H22" s="5">
        <v>63</v>
      </c>
      <c r="I22" s="105">
        <v>32</v>
      </c>
      <c r="J22" s="107"/>
      <c r="K22" s="107"/>
      <c r="L22" s="107"/>
      <c r="M22" s="107"/>
      <c r="N22" s="106"/>
      <c r="O22">
        <f t="shared" si="0"/>
        <v>13.12</v>
      </c>
    </row>
    <row r="23" spans="3:15">
      <c r="C23" s="5">
        <f t="shared" si="1"/>
        <v>18</v>
      </c>
      <c r="D23" s="5">
        <v>165</v>
      </c>
      <c r="E23" s="5">
        <v>201</v>
      </c>
      <c r="F23" s="5" t="s">
        <v>147</v>
      </c>
      <c r="G23" s="39">
        <v>0.41</v>
      </c>
      <c r="H23" s="5">
        <v>63</v>
      </c>
      <c r="I23" s="105">
        <v>60</v>
      </c>
      <c r="J23" s="107"/>
      <c r="K23" s="107"/>
      <c r="L23" s="107"/>
      <c r="M23" s="107"/>
      <c r="N23" s="106"/>
      <c r="O23">
        <f t="shared" si="0"/>
        <v>24.599999999999998</v>
      </c>
    </row>
    <row r="24" spans="3:15">
      <c r="C24" s="5">
        <f t="shared" si="1"/>
        <v>19</v>
      </c>
      <c r="D24" s="5">
        <v>201</v>
      </c>
      <c r="E24" s="5">
        <v>131</v>
      </c>
      <c r="F24" s="5" t="s">
        <v>28</v>
      </c>
      <c r="G24" s="39">
        <v>0.46</v>
      </c>
      <c r="H24" s="5">
        <v>63</v>
      </c>
      <c r="I24" s="105">
        <v>87.5</v>
      </c>
      <c r="J24" s="107"/>
      <c r="K24" s="107"/>
      <c r="L24" s="107"/>
      <c r="M24" s="107"/>
      <c r="N24" s="106"/>
      <c r="O24">
        <f t="shared" si="0"/>
        <v>40.25</v>
      </c>
    </row>
    <row r="25" spans="3:15">
      <c r="C25" s="5">
        <f t="shared" si="1"/>
        <v>20</v>
      </c>
      <c r="D25" s="5">
        <v>131</v>
      </c>
      <c r="E25" s="5">
        <v>140</v>
      </c>
      <c r="F25" s="5" t="s">
        <v>147</v>
      </c>
      <c r="G25" s="39">
        <v>0.41</v>
      </c>
      <c r="H25" s="5">
        <v>63</v>
      </c>
      <c r="I25" s="105">
        <v>75</v>
      </c>
      <c r="J25" s="107"/>
      <c r="K25" s="107"/>
      <c r="L25" s="107"/>
      <c r="M25" s="107"/>
      <c r="N25" s="106"/>
      <c r="O25">
        <f t="shared" si="0"/>
        <v>30.749999999999996</v>
      </c>
    </row>
    <row r="26" spans="3:15">
      <c r="C26" s="5">
        <f t="shared" si="1"/>
        <v>21</v>
      </c>
      <c r="D26" s="5">
        <v>140</v>
      </c>
      <c r="E26" s="5">
        <v>223</v>
      </c>
      <c r="F26" s="5" t="s">
        <v>147</v>
      </c>
      <c r="G26" s="39">
        <v>0.41</v>
      </c>
      <c r="H26" s="5">
        <v>63</v>
      </c>
      <c r="I26" s="105">
        <v>86</v>
      </c>
      <c r="J26" s="107"/>
      <c r="K26" s="107"/>
      <c r="L26" s="107"/>
      <c r="M26" s="107"/>
      <c r="N26" s="106"/>
      <c r="O26">
        <f t="shared" si="0"/>
        <v>35.26</v>
      </c>
    </row>
    <row r="27" spans="3:15">
      <c r="C27" s="5">
        <f t="shared" si="1"/>
        <v>22</v>
      </c>
      <c r="D27" s="5">
        <v>140</v>
      </c>
      <c r="E27" s="5">
        <v>148</v>
      </c>
      <c r="F27" s="5" t="s">
        <v>147</v>
      </c>
      <c r="G27" s="39">
        <v>0.41</v>
      </c>
      <c r="H27" s="5">
        <v>63</v>
      </c>
      <c r="I27" s="105">
        <v>63</v>
      </c>
      <c r="J27" s="107"/>
      <c r="K27" s="107"/>
      <c r="L27" s="107"/>
      <c r="M27" s="107"/>
      <c r="N27" s="106"/>
      <c r="O27">
        <f t="shared" si="0"/>
        <v>25.83</v>
      </c>
    </row>
    <row r="28" spans="3:15">
      <c r="C28" s="5">
        <f t="shared" si="1"/>
        <v>23</v>
      </c>
      <c r="D28" s="5">
        <v>148</v>
      </c>
      <c r="E28" s="5">
        <v>162</v>
      </c>
      <c r="F28" s="5" t="s">
        <v>147</v>
      </c>
      <c r="G28" s="39">
        <v>0.41</v>
      </c>
      <c r="H28" s="5">
        <v>63</v>
      </c>
      <c r="I28" s="105">
        <v>12</v>
      </c>
      <c r="J28" s="107"/>
      <c r="K28" s="107"/>
      <c r="L28" s="107"/>
      <c r="M28" s="107"/>
      <c r="N28" s="106"/>
      <c r="O28">
        <f t="shared" si="0"/>
        <v>4.92</v>
      </c>
    </row>
    <row r="29" spans="3:15">
      <c r="C29" s="5">
        <f t="shared" si="1"/>
        <v>24</v>
      </c>
      <c r="D29" s="5">
        <v>131</v>
      </c>
      <c r="E29" s="5">
        <v>143</v>
      </c>
      <c r="F29" s="5" t="s">
        <v>28</v>
      </c>
      <c r="G29" s="39">
        <v>0.46</v>
      </c>
      <c r="H29" s="5">
        <v>63</v>
      </c>
      <c r="I29" s="105">
        <v>74.599999999999994</v>
      </c>
      <c r="J29" s="107"/>
      <c r="K29" s="107"/>
      <c r="L29" s="107"/>
      <c r="M29" s="107"/>
      <c r="N29" s="106"/>
      <c r="O29">
        <f t="shared" si="0"/>
        <v>34.315999999999995</v>
      </c>
    </row>
    <row r="30" spans="3:15">
      <c r="C30" s="5">
        <f t="shared" si="1"/>
        <v>25</v>
      </c>
      <c r="D30" s="5">
        <v>143</v>
      </c>
      <c r="E30" s="5">
        <v>149</v>
      </c>
      <c r="F30" s="5" t="s">
        <v>28</v>
      </c>
      <c r="G30" s="39">
        <v>0.46</v>
      </c>
      <c r="H30" s="5">
        <v>63</v>
      </c>
      <c r="I30" s="105">
        <v>78.8</v>
      </c>
      <c r="J30" s="107"/>
      <c r="K30" s="107"/>
      <c r="L30" s="107"/>
      <c r="M30" s="107"/>
      <c r="N30" s="106"/>
      <c r="O30">
        <f t="shared" si="0"/>
        <v>36.247999999999998</v>
      </c>
    </row>
    <row r="31" spans="3:15">
      <c r="C31" s="5">
        <f t="shared" si="1"/>
        <v>26</v>
      </c>
      <c r="D31" s="5">
        <v>169</v>
      </c>
      <c r="E31" s="5">
        <v>230</v>
      </c>
      <c r="F31" s="5" t="s">
        <v>147</v>
      </c>
      <c r="G31" s="39">
        <v>0.41</v>
      </c>
      <c r="H31" s="5">
        <v>63</v>
      </c>
      <c r="I31" s="105">
        <v>40</v>
      </c>
      <c r="J31" s="107"/>
      <c r="K31" s="107"/>
      <c r="L31" s="107"/>
      <c r="M31" s="107"/>
      <c r="N31" s="106"/>
      <c r="O31">
        <f t="shared" si="0"/>
        <v>16.399999999999999</v>
      </c>
    </row>
    <row r="32" spans="3:15">
      <c r="C32" s="5">
        <f t="shared" si="1"/>
        <v>27</v>
      </c>
      <c r="D32" s="5">
        <v>202</v>
      </c>
      <c r="E32" s="5">
        <v>240</v>
      </c>
      <c r="F32" s="5" t="s">
        <v>147</v>
      </c>
      <c r="G32" s="39">
        <v>0.41</v>
      </c>
      <c r="H32" s="5">
        <v>63</v>
      </c>
      <c r="I32" s="105">
        <v>77.3</v>
      </c>
      <c r="J32" s="107"/>
      <c r="K32" s="107"/>
      <c r="L32" s="107"/>
      <c r="M32" s="107"/>
      <c r="N32" s="106"/>
      <c r="O32">
        <f t="shared" si="0"/>
        <v>31.692999999999998</v>
      </c>
    </row>
    <row r="33" spans="3:15">
      <c r="C33" s="5">
        <f t="shared" si="1"/>
        <v>28</v>
      </c>
      <c r="D33" s="5">
        <v>213</v>
      </c>
      <c r="E33" s="5">
        <v>209</v>
      </c>
      <c r="F33" s="5" t="s">
        <v>148</v>
      </c>
      <c r="G33" s="39">
        <v>0.36</v>
      </c>
      <c r="H33" s="5">
        <v>63</v>
      </c>
      <c r="I33" s="105">
        <v>5</v>
      </c>
      <c r="J33" s="107"/>
      <c r="K33" s="107"/>
      <c r="L33" s="107"/>
      <c r="M33" s="107"/>
      <c r="N33" s="106"/>
      <c r="O33">
        <f t="shared" si="0"/>
        <v>1.7999999999999998</v>
      </c>
    </row>
    <row r="34" spans="3:15">
      <c r="C34" s="5">
        <f t="shared" si="1"/>
        <v>29</v>
      </c>
      <c r="D34" s="5">
        <v>213</v>
      </c>
      <c r="E34" s="5">
        <v>209</v>
      </c>
      <c r="F34" s="5" t="s">
        <v>147</v>
      </c>
      <c r="G34" s="39">
        <v>0.41</v>
      </c>
      <c r="H34" s="5">
        <v>63</v>
      </c>
      <c r="I34" s="105">
        <v>97.7</v>
      </c>
      <c r="J34" s="107"/>
      <c r="K34" s="107"/>
      <c r="L34" s="107"/>
      <c r="M34" s="107"/>
      <c r="N34" s="106"/>
      <c r="O34">
        <f t="shared" si="0"/>
        <v>40.057000000000002</v>
      </c>
    </row>
    <row r="35" spans="3:15">
      <c r="C35" s="5">
        <f t="shared" si="1"/>
        <v>30</v>
      </c>
      <c r="D35" s="5">
        <v>213</v>
      </c>
      <c r="E35" s="5">
        <v>187</v>
      </c>
      <c r="F35" s="5" t="s">
        <v>148</v>
      </c>
      <c r="G35" s="39">
        <v>0.36</v>
      </c>
      <c r="H35" s="5">
        <v>63</v>
      </c>
      <c r="I35" s="105">
        <v>3</v>
      </c>
      <c r="J35" s="107"/>
      <c r="K35" s="107"/>
      <c r="L35" s="107"/>
      <c r="M35" s="107"/>
      <c r="N35" s="106"/>
      <c r="O35">
        <f t="shared" si="0"/>
        <v>1.08</v>
      </c>
    </row>
    <row r="36" spans="3:15">
      <c r="C36" s="5">
        <f t="shared" si="1"/>
        <v>31</v>
      </c>
      <c r="D36" s="5">
        <v>233</v>
      </c>
      <c r="E36" s="5">
        <v>208</v>
      </c>
      <c r="F36" s="5" t="s">
        <v>148</v>
      </c>
      <c r="G36" s="39">
        <v>0.36</v>
      </c>
      <c r="H36" s="5">
        <v>63</v>
      </c>
      <c r="I36" s="105">
        <v>5</v>
      </c>
      <c r="J36" s="107"/>
      <c r="K36" s="107"/>
      <c r="L36" s="107"/>
      <c r="M36" s="107"/>
      <c r="N36" s="106"/>
      <c r="O36">
        <f t="shared" si="0"/>
        <v>1.7999999999999998</v>
      </c>
    </row>
    <row r="37" spans="3:15">
      <c r="C37" s="5">
        <f t="shared" si="1"/>
        <v>32</v>
      </c>
      <c r="D37" s="5">
        <v>179</v>
      </c>
      <c r="E37" s="5">
        <v>184</v>
      </c>
      <c r="F37" s="5" t="s">
        <v>147</v>
      </c>
      <c r="G37" s="39">
        <v>0.41</v>
      </c>
      <c r="H37" s="5">
        <v>63</v>
      </c>
      <c r="I37" s="105">
        <v>16.7</v>
      </c>
      <c r="J37" s="107"/>
      <c r="K37" s="107"/>
      <c r="L37" s="107"/>
      <c r="M37" s="107"/>
      <c r="N37" s="106"/>
      <c r="O37">
        <f t="shared" si="0"/>
        <v>6.8469999999999995</v>
      </c>
    </row>
    <row r="38" spans="3:15">
      <c r="C38" s="5">
        <f t="shared" si="1"/>
        <v>33</v>
      </c>
      <c r="D38" s="5">
        <v>238</v>
      </c>
      <c r="E38" s="5">
        <v>237</v>
      </c>
      <c r="F38" s="5" t="s">
        <v>148</v>
      </c>
      <c r="G38" s="39">
        <v>0.36</v>
      </c>
      <c r="H38" s="5">
        <v>63</v>
      </c>
      <c r="I38" s="105">
        <v>3</v>
      </c>
      <c r="J38" s="107"/>
      <c r="K38" s="107"/>
      <c r="L38" s="107"/>
      <c r="M38" s="107"/>
      <c r="N38" s="106"/>
      <c r="O38">
        <f t="shared" si="0"/>
        <v>1.08</v>
      </c>
    </row>
    <row r="39" spans="3:15">
      <c r="C39" s="5">
        <f t="shared" si="1"/>
        <v>34</v>
      </c>
      <c r="D39" s="5">
        <v>238</v>
      </c>
      <c r="E39" s="5">
        <v>237</v>
      </c>
      <c r="F39" s="5" t="s">
        <v>147</v>
      </c>
      <c r="G39" s="39">
        <v>0.41</v>
      </c>
      <c r="H39" s="5">
        <v>63</v>
      </c>
      <c r="I39" s="105">
        <v>127</v>
      </c>
      <c r="J39" s="107"/>
      <c r="K39" s="107"/>
      <c r="L39" s="107"/>
      <c r="M39" s="107"/>
      <c r="N39" s="106"/>
      <c r="O39">
        <f t="shared" si="0"/>
        <v>52.07</v>
      </c>
    </row>
    <row r="40" spans="3:15">
      <c r="C40" s="5">
        <f t="shared" si="1"/>
        <v>35</v>
      </c>
      <c r="D40" s="5">
        <v>237</v>
      </c>
      <c r="E40" s="5">
        <v>231</v>
      </c>
      <c r="F40" s="5" t="s">
        <v>147</v>
      </c>
      <c r="G40" s="39">
        <v>0.41</v>
      </c>
      <c r="H40" s="5">
        <v>63</v>
      </c>
      <c r="I40" s="105">
        <v>130</v>
      </c>
      <c r="J40" s="107"/>
      <c r="K40" s="107"/>
      <c r="L40" s="107"/>
      <c r="M40" s="107"/>
      <c r="N40" s="106"/>
      <c r="O40">
        <f t="shared" si="0"/>
        <v>53.3</v>
      </c>
    </row>
    <row r="41" spans="3:15">
      <c r="C41" s="5">
        <f t="shared" si="1"/>
        <v>36</v>
      </c>
      <c r="D41" s="5">
        <v>214</v>
      </c>
      <c r="E41" s="5">
        <v>236</v>
      </c>
      <c r="F41" s="5" t="s">
        <v>148</v>
      </c>
      <c r="G41" s="39">
        <v>0.36</v>
      </c>
      <c r="H41" s="5">
        <v>63</v>
      </c>
      <c r="I41" s="105">
        <v>3</v>
      </c>
      <c r="J41" s="107"/>
      <c r="K41" s="107"/>
      <c r="L41" s="107"/>
      <c r="M41" s="107"/>
      <c r="N41" s="106"/>
      <c r="O41">
        <f t="shared" si="0"/>
        <v>1.08</v>
      </c>
    </row>
    <row r="42" spans="3:15">
      <c r="C42" s="5">
        <f t="shared" si="1"/>
        <v>37</v>
      </c>
      <c r="D42" s="5" t="s">
        <v>149</v>
      </c>
      <c r="E42" s="5" t="s">
        <v>150</v>
      </c>
      <c r="F42" s="5" t="s">
        <v>28</v>
      </c>
      <c r="G42" s="39">
        <v>0.46</v>
      </c>
      <c r="H42" s="5">
        <v>63</v>
      </c>
      <c r="I42" s="105">
        <v>21</v>
      </c>
      <c r="J42" s="107"/>
      <c r="K42" s="107"/>
      <c r="L42" s="107"/>
      <c r="M42" s="107"/>
      <c r="N42" s="106"/>
      <c r="O42">
        <f t="shared" si="0"/>
        <v>9.66</v>
      </c>
    </row>
    <row r="43" spans="3:15">
      <c r="C43" s="5">
        <f t="shared" si="1"/>
        <v>38</v>
      </c>
      <c r="D43" s="5" t="s">
        <v>149</v>
      </c>
      <c r="E43" s="5" t="s">
        <v>150</v>
      </c>
      <c r="F43" s="5" t="s">
        <v>147</v>
      </c>
      <c r="G43" s="39">
        <v>0.41</v>
      </c>
      <c r="H43" s="5">
        <v>63</v>
      </c>
      <c r="I43" s="105">
        <v>10</v>
      </c>
      <c r="J43" s="107"/>
      <c r="K43" s="107"/>
      <c r="L43" s="107"/>
      <c r="M43" s="107"/>
      <c r="N43" s="106"/>
      <c r="O43">
        <f t="shared" si="0"/>
        <v>4.0999999999999996</v>
      </c>
    </row>
    <row r="44" spans="3:15">
      <c r="C44" s="5">
        <f t="shared" si="1"/>
        <v>39</v>
      </c>
      <c r="D44" s="5" t="s">
        <v>150</v>
      </c>
      <c r="E44" s="5" t="s">
        <v>151</v>
      </c>
      <c r="F44" s="5" t="s">
        <v>28</v>
      </c>
      <c r="G44" s="39">
        <v>0.46</v>
      </c>
      <c r="H44" s="5">
        <v>63</v>
      </c>
      <c r="I44" s="105">
        <v>30.3</v>
      </c>
      <c r="J44" s="107"/>
      <c r="K44" s="107"/>
      <c r="L44" s="107"/>
      <c r="M44" s="107"/>
      <c r="N44" s="106"/>
      <c r="O44">
        <f t="shared" si="0"/>
        <v>13.938000000000001</v>
      </c>
    </row>
    <row r="45" spans="3:15">
      <c r="C45" s="5">
        <f t="shared" si="1"/>
        <v>40</v>
      </c>
      <c r="D45" s="5">
        <v>204</v>
      </c>
      <c r="E45" s="5">
        <v>179</v>
      </c>
      <c r="F45" s="5" t="s">
        <v>28</v>
      </c>
      <c r="G45" s="39">
        <v>0.46</v>
      </c>
      <c r="H45" s="5">
        <v>90</v>
      </c>
      <c r="I45" s="105">
        <v>55</v>
      </c>
      <c r="J45" s="107"/>
      <c r="K45" s="107"/>
      <c r="L45" s="107"/>
      <c r="M45" s="107"/>
      <c r="N45" s="106"/>
      <c r="O45">
        <f t="shared" si="0"/>
        <v>25.3</v>
      </c>
    </row>
    <row r="46" spans="3:15">
      <c r="C46" s="5">
        <f t="shared" si="1"/>
        <v>41</v>
      </c>
      <c r="D46" s="5">
        <v>178</v>
      </c>
      <c r="E46" s="5">
        <v>199</v>
      </c>
      <c r="F46" s="5" t="s">
        <v>147</v>
      </c>
      <c r="G46" s="39">
        <v>0.41</v>
      </c>
      <c r="H46" s="5">
        <v>110</v>
      </c>
      <c r="I46" s="105">
        <v>11</v>
      </c>
      <c r="J46" s="107"/>
      <c r="K46" s="107"/>
      <c r="L46" s="107"/>
      <c r="M46" s="107"/>
      <c r="N46" s="106"/>
      <c r="O46">
        <f t="shared" si="0"/>
        <v>4.51</v>
      </c>
    </row>
    <row r="47" spans="3:15">
      <c r="C47" s="105"/>
      <c r="D47" s="107"/>
      <c r="E47" s="107"/>
      <c r="F47" s="107"/>
      <c r="G47" s="107"/>
      <c r="H47" s="107"/>
      <c r="I47" s="107"/>
      <c r="J47" s="107"/>
      <c r="K47" s="107"/>
      <c r="L47" s="107"/>
      <c r="M47" s="107"/>
      <c r="N47" s="106"/>
    </row>
    <row r="48" spans="3:15" ht="15.75">
      <c r="C48" s="108" t="s">
        <v>107</v>
      </c>
      <c r="D48" s="108"/>
      <c r="E48" s="108"/>
      <c r="F48" s="108"/>
      <c r="G48" s="109" t="s">
        <v>41</v>
      </c>
      <c r="H48" s="109"/>
      <c r="I48" s="109"/>
      <c r="J48" s="109"/>
      <c r="K48" s="109" t="s">
        <v>42</v>
      </c>
      <c r="L48" s="109"/>
      <c r="M48" s="109"/>
      <c r="N48" s="109"/>
    </row>
    <row r="49" spans="3:17" ht="15.75">
      <c r="C49" s="6" t="s">
        <v>43</v>
      </c>
      <c r="D49" s="7"/>
      <c r="E49" s="104"/>
      <c r="F49" s="104"/>
      <c r="G49" s="7" t="s">
        <v>43</v>
      </c>
      <c r="H49" s="105"/>
      <c r="I49" s="107"/>
      <c r="J49" s="106"/>
      <c r="K49" s="7" t="s">
        <v>43</v>
      </c>
      <c r="L49" s="9"/>
      <c r="M49" s="10"/>
      <c r="N49" s="11"/>
    </row>
    <row r="50" spans="3:17" ht="15.75">
      <c r="C50" s="6" t="s">
        <v>44</v>
      </c>
      <c r="D50" s="104"/>
      <c r="E50" s="104"/>
      <c r="F50" s="104"/>
      <c r="G50" s="7" t="s">
        <v>44</v>
      </c>
      <c r="H50" s="105"/>
      <c r="I50" s="107"/>
      <c r="J50" s="106"/>
      <c r="K50" s="9" t="s">
        <v>44</v>
      </c>
      <c r="L50" s="10"/>
      <c r="M50" s="10"/>
      <c r="N50" s="11"/>
    </row>
    <row r="51" spans="3:17" ht="15.75">
      <c r="C51" s="6" t="s">
        <v>45</v>
      </c>
      <c r="D51" s="7"/>
      <c r="E51" s="104"/>
      <c r="F51" s="104"/>
      <c r="G51" s="7" t="s">
        <v>45</v>
      </c>
      <c r="H51" s="105"/>
      <c r="I51" s="107"/>
      <c r="J51" s="106"/>
      <c r="K51" s="7" t="s">
        <v>45</v>
      </c>
      <c r="L51" s="9"/>
      <c r="M51" s="10"/>
      <c r="N51" s="11"/>
    </row>
    <row r="54" spans="3:17" ht="18.75">
      <c r="C54" s="99" t="s">
        <v>152</v>
      </c>
      <c r="D54" s="99"/>
      <c r="E54" s="99"/>
      <c r="F54" s="99"/>
      <c r="G54" s="99"/>
      <c r="H54" s="99"/>
      <c r="I54" s="99"/>
      <c r="J54" s="99"/>
      <c r="K54" s="99"/>
      <c r="L54" s="99"/>
      <c r="M54" s="99"/>
      <c r="N54" s="99"/>
    </row>
    <row r="55" spans="3:17" ht="31.5">
      <c r="C55" s="2" t="s">
        <v>1</v>
      </c>
      <c r="D55" s="2" t="s">
        <v>2</v>
      </c>
      <c r="E55" s="2" t="s">
        <v>3</v>
      </c>
      <c r="F55" s="2" t="s">
        <v>4</v>
      </c>
      <c r="G55" s="3" t="s">
        <v>5</v>
      </c>
      <c r="H55" s="2" t="s">
        <v>6</v>
      </c>
      <c r="I55" s="100" t="s">
        <v>47</v>
      </c>
      <c r="J55" s="101"/>
      <c r="K55" s="101"/>
      <c r="L55" s="101"/>
      <c r="M55" s="101"/>
      <c r="N55" s="102"/>
    </row>
    <row r="56" spans="3:17">
      <c r="C56" s="5">
        <v>1</v>
      </c>
      <c r="D56" s="62" t="s">
        <v>153</v>
      </c>
      <c r="E56" s="62" t="s">
        <v>154</v>
      </c>
      <c r="F56" s="62" t="s">
        <v>50</v>
      </c>
      <c r="G56" s="62">
        <v>0.36</v>
      </c>
      <c r="H56" s="62">
        <v>63</v>
      </c>
      <c r="I56" s="105">
        <v>300</v>
      </c>
      <c r="J56" s="107"/>
      <c r="K56" s="107"/>
      <c r="L56" s="107"/>
      <c r="M56" s="107"/>
      <c r="N56" s="106"/>
      <c r="O56" s="62"/>
      <c r="P56" s="5"/>
      <c r="Q56" s="62"/>
    </row>
    <row r="57" spans="3:17">
      <c r="C57" s="62">
        <f>1+C56</f>
        <v>2</v>
      </c>
      <c r="D57" s="62" t="s">
        <v>156</v>
      </c>
      <c r="E57" s="62" t="s">
        <v>157</v>
      </c>
      <c r="F57" s="62" t="s">
        <v>28</v>
      </c>
      <c r="G57" s="62">
        <v>0.46</v>
      </c>
      <c r="H57" s="62">
        <v>63</v>
      </c>
      <c r="I57" s="105">
        <v>57.1</v>
      </c>
      <c r="J57" s="107"/>
      <c r="K57" s="107"/>
      <c r="L57" s="107"/>
      <c r="M57" s="107"/>
      <c r="N57" s="106"/>
      <c r="O57" s="62"/>
      <c r="P57" s="5"/>
      <c r="Q57" s="62"/>
    </row>
    <row r="58" spans="3:17">
      <c r="C58" s="62">
        <f t="shared" ref="C58:C60" si="2">1+C57</f>
        <v>3</v>
      </c>
      <c r="D58" s="62" t="s">
        <v>157</v>
      </c>
      <c r="E58" s="62" t="s">
        <v>158</v>
      </c>
      <c r="F58" s="62" t="s">
        <v>28</v>
      </c>
      <c r="G58" s="62">
        <v>0.46</v>
      </c>
      <c r="H58" s="62">
        <v>63</v>
      </c>
      <c r="I58" s="115">
        <v>32.700000000000003</v>
      </c>
      <c r="J58" s="116"/>
      <c r="K58" s="116"/>
      <c r="L58" s="116"/>
      <c r="M58" s="116"/>
      <c r="N58" s="117"/>
      <c r="O58" s="62"/>
      <c r="P58" s="23"/>
      <c r="Q58" s="62"/>
    </row>
    <row r="59" spans="3:17">
      <c r="C59" s="62">
        <f t="shared" si="2"/>
        <v>4</v>
      </c>
      <c r="D59" s="62" t="s">
        <v>157</v>
      </c>
      <c r="E59" s="62" t="s">
        <v>124</v>
      </c>
      <c r="F59" s="62" t="s">
        <v>28</v>
      </c>
      <c r="G59" s="62">
        <v>0.46</v>
      </c>
      <c r="H59" s="62">
        <v>63</v>
      </c>
      <c r="I59" s="105">
        <v>40.799999999999997</v>
      </c>
      <c r="J59" s="107"/>
      <c r="K59" s="107"/>
      <c r="L59" s="107"/>
      <c r="M59" s="107"/>
      <c r="N59" s="106"/>
      <c r="O59" s="62"/>
      <c r="P59" s="5"/>
      <c r="Q59" s="62"/>
    </row>
    <row r="60" spans="3:17">
      <c r="C60" s="62">
        <f t="shared" si="2"/>
        <v>5</v>
      </c>
      <c r="D60" s="62" t="s">
        <v>124</v>
      </c>
      <c r="E60" s="62" t="s">
        <v>125</v>
      </c>
      <c r="F60" s="62" t="s">
        <v>50</v>
      </c>
      <c r="G60" s="62">
        <v>0.36</v>
      </c>
      <c r="H60" s="62">
        <v>63</v>
      </c>
      <c r="I60" s="105">
        <v>5.7</v>
      </c>
      <c r="J60" s="107"/>
      <c r="K60" s="107"/>
      <c r="L60" s="107"/>
      <c r="M60" s="107"/>
      <c r="N60" s="106"/>
      <c r="O60" s="63"/>
      <c r="P60" s="5"/>
      <c r="Q60" s="63"/>
    </row>
    <row r="61" spans="3:17">
      <c r="C61" s="5">
        <f t="shared" ref="C61:C117" si="3">1+C60</f>
        <v>6</v>
      </c>
      <c r="D61" s="62" t="s">
        <v>124</v>
      </c>
      <c r="E61" s="62" t="s">
        <v>159</v>
      </c>
      <c r="F61" s="62" t="s">
        <v>50</v>
      </c>
      <c r="G61" s="62">
        <v>0.36</v>
      </c>
      <c r="H61" s="62">
        <v>63</v>
      </c>
      <c r="I61" s="105">
        <v>30.1</v>
      </c>
      <c r="J61" s="107"/>
      <c r="K61" s="107"/>
      <c r="L61" s="107"/>
      <c r="M61" s="107"/>
      <c r="N61" s="106"/>
      <c r="O61" s="62"/>
      <c r="P61" s="5"/>
      <c r="Q61" s="62"/>
    </row>
    <row r="62" spans="3:17">
      <c r="C62" s="5">
        <f t="shared" si="3"/>
        <v>7</v>
      </c>
      <c r="D62" s="62" t="s">
        <v>159</v>
      </c>
      <c r="E62" s="62" t="s">
        <v>134</v>
      </c>
      <c r="F62" s="62" t="s">
        <v>50</v>
      </c>
      <c r="G62" s="62">
        <v>0.36</v>
      </c>
      <c r="H62" s="62">
        <v>63</v>
      </c>
      <c r="I62" s="105">
        <v>5</v>
      </c>
      <c r="J62" s="107"/>
      <c r="K62" s="107"/>
      <c r="L62" s="107"/>
      <c r="M62" s="107"/>
      <c r="N62" s="106"/>
      <c r="O62" s="62"/>
      <c r="P62" s="5"/>
      <c r="Q62" s="62"/>
    </row>
    <row r="63" spans="3:17">
      <c r="C63" s="62">
        <f t="shared" si="3"/>
        <v>8</v>
      </c>
      <c r="D63" s="62" t="s">
        <v>162</v>
      </c>
      <c r="E63" s="62" t="s">
        <v>132</v>
      </c>
      <c r="F63" s="62" t="s">
        <v>50</v>
      </c>
      <c r="G63" s="62">
        <v>0.36</v>
      </c>
      <c r="H63" s="62">
        <v>63</v>
      </c>
      <c r="I63" s="105">
        <v>247</v>
      </c>
      <c r="J63" s="107"/>
      <c r="K63" s="107"/>
      <c r="L63" s="107"/>
      <c r="M63" s="107"/>
      <c r="N63" s="106"/>
      <c r="O63" s="62"/>
      <c r="P63" s="5"/>
      <c r="Q63" s="62"/>
    </row>
    <row r="64" spans="3:17">
      <c r="C64" s="62">
        <f t="shared" si="3"/>
        <v>9</v>
      </c>
      <c r="D64" s="62" t="s">
        <v>163</v>
      </c>
      <c r="E64" s="62" t="s">
        <v>164</v>
      </c>
      <c r="F64" s="62" t="s">
        <v>50</v>
      </c>
      <c r="G64" s="62">
        <v>0.36</v>
      </c>
      <c r="H64" s="62">
        <v>63</v>
      </c>
      <c r="I64" s="105">
        <v>287.5</v>
      </c>
      <c r="J64" s="107"/>
      <c r="K64" s="107"/>
      <c r="L64" s="107"/>
      <c r="M64" s="107"/>
      <c r="N64" s="106"/>
      <c r="O64" s="62"/>
      <c r="P64" s="5"/>
      <c r="Q64" s="62"/>
    </row>
    <row r="65" spans="3:17">
      <c r="C65" s="62">
        <f t="shared" si="3"/>
        <v>10</v>
      </c>
      <c r="D65" s="62" t="s">
        <v>165</v>
      </c>
      <c r="E65" s="62" t="s">
        <v>166</v>
      </c>
      <c r="F65" s="62" t="s">
        <v>50</v>
      </c>
      <c r="G65" s="62">
        <v>0.36</v>
      </c>
      <c r="H65" s="62">
        <v>63</v>
      </c>
      <c r="I65" s="105">
        <v>10.8</v>
      </c>
      <c r="J65" s="107"/>
      <c r="K65" s="107"/>
      <c r="L65" s="107"/>
      <c r="M65" s="107"/>
      <c r="N65" s="106"/>
      <c r="O65" s="62"/>
      <c r="P65" s="5"/>
      <c r="Q65" s="62"/>
    </row>
    <row r="66" spans="3:17">
      <c r="C66" s="62">
        <f t="shared" si="3"/>
        <v>11</v>
      </c>
      <c r="D66" s="62" t="s">
        <v>166</v>
      </c>
      <c r="E66" s="62" t="s">
        <v>167</v>
      </c>
      <c r="F66" s="62" t="s">
        <v>50</v>
      </c>
      <c r="G66" s="62">
        <v>0.36</v>
      </c>
      <c r="H66" s="62">
        <v>63</v>
      </c>
      <c r="I66" s="105">
        <v>24</v>
      </c>
      <c r="J66" s="107"/>
      <c r="K66" s="107"/>
      <c r="L66" s="107"/>
      <c r="M66" s="107"/>
      <c r="N66" s="106"/>
      <c r="O66" s="62"/>
      <c r="P66" s="5"/>
      <c r="Q66" s="62"/>
    </row>
    <row r="67" spans="3:17">
      <c r="C67" s="62">
        <f t="shared" si="3"/>
        <v>12</v>
      </c>
      <c r="D67" s="62" t="s">
        <v>168</v>
      </c>
      <c r="E67" s="62" t="s">
        <v>169</v>
      </c>
      <c r="F67" s="62" t="s">
        <v>50</v>
      </c>
      <c r="G67" s="62">
        <v>0.36</v>
      </c>
      <c r="H67" s="62">
        <v>63</v>
      </c>
      <c r="I67" s="105">
        <v>435.5</v>
      </c>
      <c r="J67" s="107"/>
      <c r="K67" s="107"/>
      <c r="L67" s="107"/>
      <c r="M67" s="107"/>
      <c r="N67" s="106"/>
      <c r="O67" s="62"/>
      <c r="P67" s="5"/>
      <c r="Q67" s="62"/>
    </row>
    <row r="68" spans="3:17">
      <c r="C68" s="62">
        <f t="shared" si="3"/>
        <v>13</v>
      </c>
      <c r="D68" s="62" t="s">
        <v>170</v>
      </c>
      <c r="E68" s="62" t="s">
        <v>171</v>
      </c>
      <c r="F68" s="62" t="s">
        <v>28</v>
      </c>
      <c r="G68" s="62">
        <v>0.46</v>
      </c>
      <c r="H68" s="62">
        <v>63</v>
      </c>
      <c r="I68" s="105">
        <v>101.8</v>
      </c>
      <c r="J68" s="107"/>
      <c r="K68" s="107"/>
      <c r="L68" s="107"/>
      <c r="M68" s="107"/>
      <c r="N68" s="106"/>
      <c r="O68" s="62"/>
      <c r="P68" s="5"/>
      <c r="Q68" s="62"/>
    </row>
    <row r="69" spans="3:17">
      <c r="C69" s="62">
        <f t="shared" si="3"/>
        <v>14</v>
      </c>
      <c r="D69" s="62" t="s">
        <v>170</v>
      </c>
      <c r="E69" s="62" t="s">
        <v>171</v>
      </c>
      <c r="F69" s="62" t="s">
        <v>50</v>
      </c>
      <c r="G69" s="62">
        <v>0.36</v>
      </c>
      <c r="H69" s="62">
        <v>63</v>
      </c>
      <c r="I69" s="105">
        <v>40</v>
      </c>
      <c r="J69" s="107"/>
      <c r="K69" s="107"/>
      <c r="L69" s="107"/>
      <c r="M69" s="107"/>
      <c r="N69" s="106"/>
      <c r="O69" s="62"/>
      <c r="P69" s="5"/>
      <c r="Q69" s="62"/>
    </row>
    <row r="70" spans="3:17">
      <c r="C70" s="62">
        <f t="shared" si="3"/>
        <v>15</v>
      </c>
      <c r="D70" s="62" t="s">
        <v>172</v>
      </c>
      <c r="E70" s="62" t="s">
        <v>173</v>
      </c>
      <c r="F70" s="62" t="s">
        <v>50</v>
      </c>
      <c r="G70" s="62">
        <v>0.36</v>
      </c>
      <c r="H70" s="62">
        <v>63</v>
      </c>
      <c r="I70" s="105">
        <v>151.9</v>
      </c>
      <c r="J70" s="107"/>
      <c r="K70" s="107"/>
      <c r="L70" s="107"/>
      <c r="M70" s="107"/>
      <c r="N70" s="106"/>
      <c r="O70" s="62"/>
      <c r="P70" s="5"/>
      <c r="Q70" s="62"/>
    </row>
    <row r="71" spans="3:17">
      <c r="C71" s="62">
        <f t="shared" si="3"/>
        <v>16</v>
      </c>
      <c r="D71" s="62" t="s">
        <v>69</v>
      </c>
      <c r="E71" s="62" t="s">
        <v>70</v>
      </c>
      <c r="F71" s="62" t="s">
        <v>50</v>
      </c>
      <c r="G71" s="62">
        <v>0.36</v>
      </c>
      <c r="H71" s="62">
        <v>63</v>
      </c>
      <c r="I71" s="105">
        <v>223.1</v>
      </c>
      <c r="J71" s="107"/>
      <c r="K71" s="107"/>
      <c r="L71" s="107"/>
      <c r="M71" s="107"/>
      <c r="N71" s="106"/>
      <c r="O71" s="62"/>
      <c r="P71" s="5"/>
      <c r="Q71" s="62"/>
    </row>
    <row r="72" spans="3:17">
      <c r="C72" s="62">
        <f t="shared" si="3"/>
        <v>17</v>
      </c>
      <c r="D72" s="62" t="s">
        <v>70</v>
      </c>
      <c r="E72" s="62" t="s">
        <v>174</v>
      </c>
      <c r="F72" s="62" t="s">
        <v>50</v>
      </c>
      <c r="G72" s="62">
        <v>0.36</v>
      </c>
      <c r="H72" s="62">
        <v>63</v>
      </c>
      <c r="I72" s="105">
        <v>125.3</v>
      </c>
      <c r="J72" s="107"/>
      <c r="K72" s="107"/>
      <c r="L72" s="107"/>
      <c r="M72" s="107"/>
      <c r="N72" s="106"/>
      <c r="O72" s="62"/>
      <c r="P72" s="5"/>
      <c r="Q72" s="62"/>
    </row>
    <row r="73" spans="3:17">
      <c r="C73" s="62">
        <f t="shared" si="3"/>
        <v>18</v>
      </c>
      <c r="D73" s="62" t="s">
        <v>174</v>
      </c>
      <c r="E73" s="62" t="s">
        <v>175</v>
      </c>
      <c r="F73" s="62" t="s">
        <v>50</v>
      </c>
      <c r="G73" s="62">
        <v>0.36</v>
      </c>
      <c r="H73" s="62">
        <v>63</v>
      </c>
      <c r="I73" s="105">
        <v>9.6999999999999993</v>
      </c>
      <c r="J73" s="107"/>
      <c r="K73" s="107"/>
      <c r="L73" s="107"/>
      <c r="M73" s="107"/>
      <c r="N73" s="106"/>
      <c r="O73" s="62"/>
      <c r="P73" s="5"/>
      <c r="Q73" s="62"/>
    </row>
    <row r="74" spans="3:17">
      <c r="C74" s="62">
        <f t="shared" si="3"/>
        <v>19</v>
      </c>
      <c r="D74" s="62" t="s">
        <v>70</v>
      </c>
      <c r="E74" s="62" t="s">
        <v>177</v>
      </c>
      <c r="F74" s="62" t="s">
        <v>50</v>
      </c>
      <c r="G74" s="62">
        <v>0.36</v>
      </c>
      <c r="H74" s="62">
        <v>63</v>
      </c>
      <c r="I74" s="105">
        <v>128.5</v>
      </c>
      <c r="J74" s="107"/>
      <c r="K74" s="107"/>
      <c r="L74" s="107"/>
      <c r="M74" s="107"/>
      <c r="N74" s="106"/>
      <c r="O74" s="62"/>
      <c r="P74" s="5"/>
      <c r="Q74" s="62"/>
    </row>
    <row r="75" spans="3:17">
      <c r="C75" s="62">
        <f t="shared" si="3"/>
        <v>20</v>
      </c>
      <c r="D75" s="62" t="s">
        <v>70</v>
      </c>
      <c r="E75" s="62" t="s">
        <v>177</v>
      </c>
      <c r="F75" s="62" t="s">
        <v>50</v>
      </c>
      <c r="G75" s="62">
        <v>0.36</v>
      </c>
      <c r="H75" s="62">
        <v>63</v>
      </c>
      <c r="I75" s="105">
        <v>62.5</v>
      </c>
      <c r="J75" s="107"/>
      <c r="K75" s="107"/>
      <c r="L75" s="107"/>
      <c r="M75" s="107"/>
      <c r="N75" s="106"/>
      <c r="O75" s="62"/>
      <c r="P75" s="5"/>
      <c r="Q75" s="62"/>
    </row>
    <row r="76" spans="3:17">
      <c r="C76" s="62">
        <f t="shared" si="3"/>
        <v>21</v>
      </c>
      <c r="D76" s="62" t="s">
        <v>178</v>
      </c>
      <c r="E76" s="62" t="s">
        <v>179</v>
      </c>
      <c r="F76" s="62" t="s">
        <v>50</v>
      </c>
      <c r="G76" s="62">
        <v>0.36</v>
      </c>
      <c r="H76" s="62">
        <v>63</v>
      </c>
      <c r="I76" s="105">
        <v>6.2</v>
      </c>
      <c r="J76" s="107"/>
      <c r="K76" s="107"/>
      <c r="L76" s="107"/>
      <c r="M76" s="107"/>
      <c r="N76" s="106"/>
      <c r="O76" s="62"/>
      <c r="P76" s="5"/>
      <c r="Q76" s="62"/>
    </row>
    <row r="77" spans="3:17">
      <c r="C77" s="62">
        <f t="shared" si="3"/>
        <v>22</v>
      </c>
      <c r="D77" s="62" t="s">
        <v>445</v>
      </c>
      <c r="E77" s="62" t="s">
        <v>180</v>
      </c>
      <c r="F77" s="62" t="s">
        <v>50</v>
      </c>
      <c r="G77" s="62">
        <v>0.36</v>
      </c>
      <c r="H77" s="62">
        <v>110</v>
      </c>
      <c r="I77" s="105">
        <v>30</v>
      </c>
      <c r="J77" s="107"/>
      <c r="K77" s="107"/>
      <c r="L77" s="107"/>
      <c r="M77" s="107"/>
      <c r="N77" s="106"/>
      <c r="O77" s="62"/>
      <c r="P77" s="5"/>
      <c r="Q77" s="62"/>
    </row>
    <row r="78" spans="3:17">
      <c r="C78" s="62">
        <f t="shared" si="3"/>
        <v>23</v>
      </c>
      <c r="D78" s="62" t="s">
        <v>173</v>
      </c>
      <c r="E78" s="62" t="s">
        <v>181</v>
      </c>
      <c r="F78" s="62" t="s">
        <v>50</v>
      </c>
      <c r="G78" s="62">
        <v>0.36</v>
      </c>
      <c r="H78" s="62">
        <v>63</v>
      </c>
      <c r="I78" s="105">
        <v>2.7</v>
      </c>
      <c r="J78" s="107"/>
      <c r="K78" s="107"/>
      <c r="L78" s="107"/>
      <c r="M78" s="107"/>
      <c r="N78" s="106"/>
      <c r="O78" s="62"/>
      <c r="P78" s="5"/>
      <c r="Q78" s="62"/>
    </row>
    <row r="79" spans="3:17">
      <c r="C79" s="62">
        <f t="shared" si="3"/>
        <v>24</v>
      </c>
      <c r="D79" s="62" t="s">
        <v>70</v>
      </c>
      <c r="E79" s="62" t="s">
        <v>177</v>
      </c>
      <c r="F79" s="62" t="s">
        <v>50</v>
      </c>
      <c r="G79" s="62">
        <v>0.36</v>
      </c>
      <c r="H79" s="62">
        <v>63</v>
      </c>
      <c r="I79" s="105">
        <v>2.2999999999999998</v>
      </c>
      <c r="J79" s="107"/>
      <c r="K79" s="107"/>
      <c r="L79" s="107"/>
      <c r="M79" s="107"/>
      <c r="N79" s="106"/>
      <c r="O79" s="62"/>
      <c r="P79" s="5"/>
      <c r="Q79" s="62"/>
    </row>
    <row r="80" spans="3:17">
      <c r="C80" s="62">
        <f t="shared" si="3"/>
        <v>25</v>
      </c>
      <c r="D80" s="62" t="s">
        <v>172</v>
      </c>
      <c r="E80" s="62" t="s">
        <v>173</v>
      </c>
      <c r="F80" s="62" t="s">
        <v>50</v>
      </c>
      <c r="G80" s="62">
        <v>0.36</v>
      </c>
      <c r="H80" s="62">
        <v>63</v>
      </c>
      <c r="I80" s="105">
        <v>152.1</v>
      </c>
      <c r="J80" s="107"/>
      <c r="K80" s="107"/>
      <c r="L80" s="107"/>
      <c r="M80" s="107"/>
      <c r="N80" s="106"/>
      <c r="O80" s="62"/>
      <c r="P80" s="5"/>
      <c r="Q80" s="62"/>
    </row>
    <row r="81" spans="3:17">
      <c r="C81" s="62">
        <f t="shared" si="3"/>
        <v>26</v>
      </c>
      <c r="D81" s="62" t="s">
        <v>174</v>
      </c>
      <c r="E81" s="62" t="s">
        <v>182</v>
      </c>
      <c r="F81" s="62" t="s">
        <v>50</v>
      </c>
      <c r="G81" s="62">
        <v>0.36</v>
      </c>
      <c r="H81" s="62">
        <v>63</v>
      </c>
      <c r="I81" s="105">
        <v>9.8000000000000007</v>
      </c>
      <c r="J81" s="107"/>
      <c r="K81" s="107"/>
      <c r="L81" s="107"/>
      <c r="M81" s="107"/>
      <c r="N81" s="106"/>
      <c r="O81" s="62"/>
      <c r="P81" s="5"/>
      <c r="Q81" s="62"/>
    </row>
    <row r="82" spans="3:17">
      <c r="C82" s="62">
        <f t="shared" si="3"/>
        <v>27</v>
      </c>
      <c r="D82" s="62" t="s">
        <v>70</v>
      </c>
      <c r="E82" s="62" t="s">
        <v>177</v>
      </c>
      <c r="F82" s="62" t="s">
        <v>50</v>
      </c>
      <c r="G82" s="62">
        <v>0.36</v>
      </c>
      <c r="H82" s="62">
        <v>63</v>
      </c>
      <c r="I82" s="105">
        <v>128.9</v>
      </c>
      <c r="J82" s="107"/>
      <c r="K82" s="107"/>
      <c r="L82" s="107"/>
      <c r="M82" s="107"/>
      <c r="N82" s="106"/>
      <c r="O82" s="62"/>
      <c r="P82" s="5"/>
      <c r="Q82" s="62"/>
    </row>
    <row r="83" spans="3:17">
      <c r="C83" s="62">
        <f t="shared" si="3"/>
        <v>28</v>
      </c>
      <c r="D83" s="62" t="s">
        <v>183</v>
      </c>
      <c r="E83" s="62" t="s">
        <v>184</v>
      </c>
      <c r="F83" s="62" t="s">
        <v>50</v>
      </c>
      <c r="G83" s="62">
        <v>0.36</v>
      </c>
      <c r="H83" s="62">
        <v>63</v>
      </c>
      <c r="I83" s="105">
        <v>52.9</v>
      </c>
      <c r="J83" s="107"/>
      <c r="K83" s="107"/>
      <c r="L83" s="107"/>
      <c r="M83" s="107"/>
      <c r="N83" s="106"/>
      <c r="O83" s="62"/>
      <c r="P83" s="5"/>
      <c r="Q83" s="62"/>
    </row>
    <row r="84" spans="3:17">
      <c r="C84" s="62">
        <f t="shared" si="3"/>
        <v>29</v>
      </c>
      <c r="D84" s="62" t="s">
        <v>185</v>
      </c>
      <c r="E84" s="62" t="s">
        <v>68</v>
      </c>
      <c r="F84" s="62" t="s">
        <v>50</v>
      </c>
      <c r="G84" s="62">
        <v>0.36</v>
      </c>
      <c r="H84" s="62">
        <v>63</v>
      </c>
      <c r="I84" s="105">
        <v>2.6</v>
      </c>
      <c r="J84" s="107"/>
      <c r="K84" s="107"/>
      <c r="L84" s="107"/>
      <c r="M84" s="107"/>
      <c r="N84" s="106"/>
      <c r="O84" s="62"/>
      <c r="P84" s="5"/>
      <c r="Q84" s="62"/>
    </row>
    <row r="85" spans="3:17">
      <c r="C85" s="62">
        <f t="shared" si="3"/>
        <v>30</v>
      </c>
      <c r="D85" s="62" t="s">
        <v>169</v>
      </c>
      <c r="E85" s="62" t="s">
        <v>186</v>
      </c>
      <c r="F85" s="62" t="s">
        <v>50</v>
      </c>
      <c r="G85" s="62">
        <v>0.36</v>
      </c>
      <c r="H85" s="62">
        <v>63</v>
      </c>
      <c r="I85" s="105">
        <v>131.19999999999999</v>
      </c>
      <c r="J85" s="107"/>
      <c r="K85" s="107"/>
      <c r="L85" s="107"/>
      <c r="M85" s="107"/>
      <c r="N85" s="106"/>
      <c r="O85" s="62"/>
      <c r="P85" s="5"/>
      <c r="Q85" s="62"/>
    </row>
    <row r="86" spans="3:17">
      <c r="C86" s="62">
        <f t="shared" si="3"/>
        <v>31</v>
      </c>
      <c r="D86" s="62" t="s">
        <v>186</v>
      </c>
      <c r="E86" s="62" t="s">
        <v>151</v>
      </c>
      <c r="F86" s="62" t="s">
        <v>50</v>
      </c>
      <c r="G86" s="62">
        <v>0.36</v>
      </c>
      <c r="H86" s="62">
        <v>63</v>
      </c>
      <c r="I86" s="105">
        <v>29.1</v>
      </c>
      <c r="J86" s="107"/>
      <c r="K86" s="107"/>
      <c r="L86" s="107"/>
      <c r="M86" s="107"/>
      <c r="N86" s="106"/>
      <c r="O86" s="62"/>
      <c r="P86" s="5"/>
      <c r="Q86" s="62"/>
    </row>
    <row r="87" spans="3:17">
      <c r="C87" s="62">
        <f t="shared" si="3"/>
        <v>32</v>
      </c>
      <c r="D87" s="62" t="s">
        <v>151</v>
      </c>
      <c r="E87" s="62" t="s">
        <v>187</v>
      </c>
      <c r="F87" s="62" t="s">
        <v>50</v>
      </c>
      <c r="G87" s="62">
        <v>0.36</v>
      </c>
      <c r="H87" s="62">
        <v>63</v>
      </c>
      <c r="I87" s="105">
        <v>62.7</v>
      </c>
      <c r="J87" s="107"/>
      <c r="K87" s="107"/>
      <c r="L87" s="107"/>
      <c r="M87" s="107"/>
      <c r="N87" s="106"/>
      <c r="O87" s="62"/>
      <c r="P87" s="5"/>
      <c r="Q87" s="62"/>
    </row>
    <row r="88" spans="3:17">
      <c r="C88" s="62">
        <f t="shared" si="3"/>
        <v>33</v>
      </c>
      <c r="D88" s="62" t="s">
        <v>187</v>
      </c>
      <c r="E88" s="62" t="s">
        <v>188</v>
      </c>
      <c r="F88" s="62" t="s">
        <v>50</v>
      </c>
      <c r="G88" s="62">
        <v>0.36</v>
      </c>
      <c r="H88" s="62">
        <v>63</v>
      </c>
      <c r="I88" s="105">
        <v>22.1</v>
      </c>
      <c r="J88" s="107"/>
      <c r="K88" s="107"/>
      <c r="L88" s="107"/>
      <c r="M88" s="107"/>
      <c r="N88" s="106"/>
      <c r="O88" s="62"/>
      <c r="P88" s="5"/>
      <c r="Q88" s="62"/>
    </row>
    <row r="89" spans="3:17">
      <c r="C89" s="62">
        <f t="shared" si="3"/>
        <v>34</v>
      </c>
      <c r="D89" s="62" t="s">
        <v>189</v>
      </c>
      <c r="E89" s="62" t="s">
        <v>190</v>
      </c>
      <c r="F89" s="62" t="s">
        <v>50</v>
      </c>
      <c r="G89" s="62">
        <v>0.36</v>
      </c>
      <c r="H89" s="62">
        <v>63</v>
      </c>
      <c r="I89" s="105">
        <v>47.2</v>
      </c>
      <c r="J89" s="107"/>
      <c r="K89" s="107"/>
      <c r="L89" s="107"/>
      <c r="M89" s="107"/>
      <c r="N89" s="106"/>
      <c r="O89" s="62"/>
      <c r="P89" s="5"/>
      <c r="Q89" s="62"/>
    </row>
    <row r="90" spans="3:17">
      <c r="C90" s="62">
        <f t="shared" si="3"/>
        <v>35</v>
      </c>
      <c r="D90" s="62" t="s">
        <v>188</v>
      </c>
      <c r="E90" s="62" t="s">
        <v>191</v>
      </c>
      <c r="F90" s="62" t="s">
        <v>50</v>
      </c>
      <c r="G90" s="62">
        <v>0.36</v>
      </c>
      <c r="H90" s="62">
        <v>63</v>
      </c>
      <c r="I90" s="105">
        <v>74.599999999999994</v>
      </c>
      <c r="J90" s="107"/>
      <c r="K90" s="107"/>
      <c r="L90" s="107"/>
      <c r="M90" s="107"/>
      <c r="N90" s="106"/>
      <c r="O90" s="62"/>
      <c r="P90" s="5"/>
      <c r="Q90" s="62"/>
    </row>
    <row r="91" spans="3:17">
      <c r="C91" s="62">
        <f t="shared" si="3"/>
        <v>36</v>
      </c>
      <c r="D91" s="62" t="s">
        <v>191</v>
      </c>
      <c r="E91" s="62" t="s">
        <v>192</v>
      </c>
      <c r="F91" s="62" t="s">
        <v>50</v>
      </c>
      <c r="G91" s="62">
        <v>0.36</v>
      </c>
      <c r="H91" s="62">
        <v>63</v>
      </c>
      <c r="I91" s="105">
        <v>7.8</v>
      </c>
      <c r="J91" s="107"/>
      <c r="K91" s="107"/>
      <c r="L91" s="107"/>
      <c r="M91" s="107"/>
      <c r="N91" s="106"/>
      <c r="O91" s="62"/>
      <c r="P91" s="5"/>
      <c r="Q91" s="62"/>
    </row>
    <row r="92" spans="3:17">
      <c r="C92" s="62">
        <f t="shared" si="3"/>
        <v>37</v>
      </c>
      <c r="D92" s="62" t="s">
        <v>192</v>
      </c>
      <c r="E92" s="62" t="s">
        <v>193</v>
      </c>
      <c r="F92" s="62" t="s">
        <v>50</v>
      </c>
      <c r="G92" s="62">
        <v>0.36</v>
      </c>
      <c r="H92" s="62">
        <v>63</v>
      </c>
      <c r="I92" s="105">
        <v>45.1</v>
      </c>
      <c r="J92" s="107"/>
      <c r="K92" s="107"/>
      <c r="L92" s="107"/>
      <c r="M92" s="107"/>
      <c r="N92" s="106"/>
      <c r="O92" s="62"/>
      <c r="P92" s="5"/>
      <c r="Q92" s="62"/>
    </row>
    <row r="93" spans="3:17">
      <c r="C93" s="62">
        <f t="shared" si="3"/>
        <v>38</v>
      </c>
      <c r="D93" s="62" t="s">
        <v>194</v>
      </c>
      <c r="E93" s="62" t="s">
        <v>195</v>
      </c>
      <c r="F93" s="62" t="s">
        <v>50</v>
      </c>
      <c r="G93" s="62">
        <v>0.36</v>
      </c>
      <c r="H93" s="62">
        <v>63</v>
      </c>
      <c r="I93" s="105">
        <v>2.6</v>
      </c>
      <c r="J93" s="107"/>
      <c r="K93" s="107"/>
      <c r="L93" s="107"/>
      <c r="M93" s="107"/>
      <c r="N93" s="106"/>
      <c r="O93" s="62"/>
      <c r="P93" s="5"/>
      <c r="Q93" s="62"/>
    </row>
    <row r="94" spans="3:17">
      <c r="C94" s="62">
        <f t="shared" si="3"/>
        <v>39</v>
      </c>
      <c r="D94" s="62" t="s">
        <v>196</v>
      </c>
      <c r="E94" s="62" t="s">
        <v>197</v>
      </c>
      <c r="F94" s="62" t="s">
        <v>50</v>
      </c>
      <c r="G94" s="62">
        <v>0.36</v>
      </c>
      <c r="H94" s="62">
        <v>63</v>
      </c>
      <c r="I94" s="105">
        <v>2.7</v>
      </c>
      <c r="J94" s="107"/>
      <c r="K94" s="107"/>
      <c r="L94" s="107"/>
      <c r="M94" s="107"/>
      <c r="N94" s="106"/>
      <c r="O94" s="62"/>
      <c r="P94" s="5"/>
      <c r="Q94" s="62"/>
    </row>
    <row r="95" spans="3:17">
      <c r="C95" s="62">
        <f t="shared" si="3"/>
        <v>40</v>
      </c>
      <c r="D95" s="62" t="s">
        <v>196</v>
      </c>
      <c r="E95" s="62" t="s">
        <v>197</v>
      </c>
      <c r="F95" s="62" t="s">
        <v>50</v>
      </c>
      <c r="G95" s="62">
        <v>0.36</v>
      </c>
      <c r="H95" s="62">
        <v>63</v>
      </c>
      <c r="I95" s="105">
        <v>6.4</v>
      </c>
      <c r="J95" s="107"/>
      <c r="K95" s="107"/>
      <c r="L95" s="107"/>
      <c r="M95" s="107"/>
      <c r="N95" s="106"/>
      <c r="O95" s="62"/>
      <c r="P95" s="5"/>
      <c r="Q95" s="62"/>
    </row>
    <row r="96" spans="3:17">
      <c r="C96" s="62">
        <f t="shared" si="3"/>
        <v>41</v>
      </c>
      <c r="D96" s="62" t="s">
        <v>198</v>
      </c>
      <c r="E96" s="62" t="s">
        <v>199</v>
      </c>
      <c r="F96" s="62" t="s">
        <v>50</v>
      </c>
      <c r="G96" s="62">
        <v>0.36</v>
      </c>
      <c r="H96" s="62">
        <v>63</v>
      </c>
      <c r="I96" s="105">
        <v>2.7</v>
      </c>
      <c r="J96" s="107"/>
      <c r="K96" s="107"/>
      <c r="L96" s="107"/>
      <c r="M96" s="107"/>
      <c r="N96" s="106"/>
      <c r="O96" s="62"/>
      <c r="P96" s="5"/>
      <c r="Q96" s="62"/>
    </row>
    <row r="97" spans="3:17">
      <c r="C97" s="62">
        <f t="shared" si="3"/>
        <v>42</v>
      </c>
      <c r="D97" s="62" t="s">
        <v>200</v>
      </c>
      <c r="E97" s="62" t="s">
        <v>56</v>
      </c>
      <c r="F97" s="62" t="s">
        <v>28</v>
      </c>
      <c r="G97" s="62">
        <v>0.46</v>
      </c>
      <c r="H97" s="62">
        <v>63</v>
      </c>
      <c r="I97" s="105">
        <v>24.8</v>
      </c>
      <c r="J97" s="107"/>
      <c r="K97" s="107"/>
      <c r="L97" s="107"/>
      <c r="M97" s="107"/>
      <c r="N97" s="106"/>
      <c r="O97" s="62"/>
      <c r="P97" s="5"/>
      <c r="Q97" s="62"/>
    </row>
    <row r="98" spans="3:17">
      <c r="C98" s="62">
        <f t="shared" si="3"/>
        <v>43</v>
      </c>
      <c r="D98" s="62" t="s">
        <v>56</v>
      </c>
      <c r="E98" s="62" t="s">
        <v>201</v>
      </c>
      <c r="F98" s="62" t="s">
        <v>28</v>
      </c>
      <c r="G98" s="62">
        <v>0.46</v>
      </c>
      <c r="H98" s="62">
        <v>63</v>
      </c>
      <c r="I98" s="105">
        <v>3</v>
      </c>
      <c r="J98" s="107"/>
      <c r="K98" s="107"/>
      <c r="L98" s="107"/>
      <c r="M98" s="107"/>
      <c r="N98" s="106"/>
      <c r="O98" s="62"/>
      <c r="P98" s="5"/>
      <c r="Q98" s="62"/>
    </row>
    <row r="99" spans="3:17">
      <c r="C99" s="62">
        <f t="shared" si="3"/>
        <v>44</v>
      </c>
      <c r="D99" s="62" t="s">
        <v>56</v>
      </c>
      <c r="E99" s="62" t="s">
        <v>201</v>
      </c>
      <c r="F99" s="62" t="s">
        <v>50</v>
      </c>
      <c r="G99" s="62">
        <v>0.36</v>
      </c>
      <c r="H99" s="62">
        <v>63</v>
      </c>
      <c r="I99" s="105">
        <v>2.8</v>
      </c>
      <c r="J99" s="107"/>
      <c r="K99" s="107"/>
      <c r="L99" s="107"/>
      <c r="M99" s="107"/>
      <c r="N99" s="106"/>
      <c r="O99" s="62"/>
      <c r="P99" s="5"/>
      <c r="Q99" s="62"/>
    </row>
    <row r="100" spans="3:17">
      <c r="C100" s="62">
        <f t="shared" si="3"/>
        <v>45</v>
      </c>
      <c r="D100" s="62" t="s">
        <v>203</v>
      </c>
      <c r="E100" s="62" t="s">
        <v>113</v>
      </c>
      <c r="F100" s="62" t="s">
        <v>50</v>
      </c>
      <c r="G100" s="62">
        <v>0.36</v>
      </c>
      <c r="H100" s="62">
        <v>63</v>
      </c>
      <c r="I100" s="105">
        <v>14</v>
      </c>
      <c r="J100" s="107"/>
      <c r="K100" s="107"/>
      <c r="L100" s="107"/>
      <c r="M100" s="107"/>
      <c r="N100" s="106"/>
      <c r="O100" s="62"/>
      <c r="P100" s="5"/>
      <c r="Q100" s="62"/>
    </row>
    <row r="101" spans="3:17">
      <c r="C101" s="62">
        <f t="shared" si="3"/>
        <v>46</v>
      </c>
      <c r="D101" s="62" t="s">
        <v>142</v>
      </c>
      <c r="E101" s="62" t="s">
        <v>204</v>
      </c>
      <c r="F101" s="62" t="s">
        <v>50</v>
      </c>
      <c r="G101" s="62">
        <v>0.36</v>
      </c>
      <c r="H101" s="62">
        <v>63</v>
      </c>
      <c r="I101" s="105">
        <v>32.799999999999997</v>
      </c>
      <c r="J101" s="107"/>
      <c r="K101" s="107"/>
      <c r="L101" s="107"/>
      <c r="M101" s="107"/>
      <c r="N101" s="106"/>
      <c r="O101" s="62"/>
      <c r="P101" s="5"/>
      <c r="Q101" s="62"/>
    </row>
    <row r="102" spans="3:17">
      <c r="C102" s="62">
        <f t="shared" si="3"/>
        <v>47</v>
      </c>
      <c r="D102" s="62" t="s">
        <v>93</v>
      </c>
      <c r="E102" s="62" t="s">
        <v>205</v>
      </c>
      <c r="F102" s="62" t="s">
        <v>50</v>
      </c>
      <c r="G102" s="62">
        <v>0.36</v>
      </c>
      <c r="H102" s="62">
        <v>63</v>
      </c>
      <c r="I102" s="105">
        <v>19.7</v>
      </c>
      <c r="J102" s="107"/>
      <c r="K102" s="107"/>
      <c r="L102" s="107"/>
      <c r="M102" s="107"/>
      <c r="N102" s="106"/>
      <c r="O102" s="62"/>
      <c r="P102" s="5"/>
      <c r="Q102" s="62"/>
    </row>
    <row r="103" spans="3:17">
      <c r="C103" s="62">
        <f t="shared" si="3"/>
        <v>48</v>
      </c>
      <c r="D103" s="62" t="s">
        <v>142</v>
      </c>
      <c r="E103" s="62" t="s">
        <v>206</v>
      </c>
      <c r="F103" s="62" t="s">
        <v>50</v>
      </c>
      <c r="G103" s="62">
        <v>0.36</v>
      </c>
      <c r="H103" s="62">
        <v>63</v>
      </c>
      <c r="I103" s="105">
        <v>3.8</v>
      </c>
      <c r="J103" s="107"/>
      <c r="K103" s="107"/>
      <c r="L103" s="107"/>
      <c r="M103" s="107"/>
      <c r="N103" s="106"/>
      <c r="O103" s="62"/>
      <c r="P103" s="5"/>
      <c r="Q103" s="62"/>
    </row>
    <row r="104" spans="3:17">
      <c r="C104" s="62">
        <f t="shared" si="3"/>
        <v>49</v>
      </c>
      <c r="D104" s="62" t="s">
        <v>112</v>
      </c>
      <c r="E104" s="62" t="s">
        <v>106</v>
      </c>
      <c r="F104" s="62" t="s">
        <v>50</v>
      </c>
      <c r="G104" s="62">
        <v>0.36</v>
      </c>
      <c r="H104" s="62">
        <v>63</v>
      </c>
      <c r="I104" s="105">
        <v>74.099999999999994</v>
      </c>
      <c r="J104" s="107"/>
      <c r="K104" s="107"/>
      <c r="L104" s="107"/>
      <c r="M104" s="107"/>
      <c r="N104" s="106"/>
      <c r="O104" s="62"/>
      <c r="P104" s="5"/>
      <c r="Q104" s="62"/>
    </row>
    <row r="105" spans="3:17">
      <c r="C105" s="62">
        <f t="shared" si="3"/>
        <v>50</v>
      </c>
      <c r="D105" s="62" t="s">
        <v>207</v>
      </c>
      <c r="E105" s="62" t="s">
        <v>208</v>
      </c>
      <c r="F105" s="62" t="s">
        <v>50</v>
      </c>
      <c r="G105" s="62">
        <v>0.36</v>
      </c>
      <c r="H105" s="62">
        <v>63</v>
      </c>
      <c r="I105" s="105">
        <v>2.5</v>
      </c>
      <c r="J105" s="107"/>
      <c r="K105" s="107"/>
      <c r="L105" s="107"/>
      <c r="M105" s="107"/>
      <c r="N105" s="106"/>
      <c r="O105" s="62"/>
      <c r="P105" s="5"/>
      <c r="Q105" s="62"/>
    </row>
    <row r="106" spans="3:17">
      <c r="C106" s="62">
        <f t="shared" si="3"/>
        <v>51</v>
      </c>
      <c r="D106" s="62" t="s">
        <v>209</v>
      </c>
      <c r="E106" s="62" t="s">
        <v>210</v>
      </c>
      <c r="F106" s="62" t="s">
        <v>28</v>
      </c>
      <c r="G106" s="62">
        <v>0.46</v>
      </c>
      <c r="H106" s="62">
        <v>63</v>
      </c>
      <c r="I106" s="105">
        <v>7.9</v>
      </c>
      <c r="J106" s="107"/>
      <c r="K106" s="107"/>
      <c r="L106" s="107"/>
      <c r="M106" s="107"/>
      <c r="N106" s="106"/>
      <c r="O106" s="62"/>
      <c r="P106" s="5"/>
      <c r="Q106" s="62"/>
    </row>
    <row r="107" spans="3:17">
      <c r="C107" s="62">
        <f t="shared" si="3"/>
        <v>52</v>
      </c>
      <c r="D107" s="62" t="s">
        <v>209</v>
      </c>
      <c r="E107" s="62" t="s">
        <v>210</v>
      </c>
      <c r="F107" s="62" t="s">
        <v>50</v>
      </c>
      <c r="G107" s="62">
        <v>0.36</v>
      </c>
      <c r="H107" s="62">
        <v>63</v>
      </c>
      <c r="I107" s="105">
        <v>11.2</v>
      </c>
      <c r="J107" s="107"/>
      <c r="K107" s="107"/>
      <c r="L107" s="107"/>
      <c r="M107" s="107"/>
      <c r="N107" s="106"/>
      <c r="O107" s="62"/>
      <c r="P107" s="5"/>
      <c r="Q107" s="62"/>
    </row>
    <row r="108" spans="3:17">
      <c r="C108" s="62">
        <f t="shared" si="3"/>
        <v>53</v>
      </c>
      <c r="D108" s="62" t="s">
        <v>209</v>
      </c>
      <c r="E108" s="62" t="s">
        <v>210</v>
      </c>
      <c r="F108" s="62" t="s">
        <v>50</v>
      </c>
      <c r="G108" s="62">
        <v>0.36</v>
      </c>
      <c r="H108" s="62">
        <v>63</v>
      </c>
      <c r="I108" s="105">
        <v>10.1</v>
      </c>
      <c r="J108" s="107"/>
      <c r="K108" s="107"/>
      <c r="L108" s="107"/>
      <c r="M108" s="107"/>
      <c r="N108" s="106"/>
      <c r="O108" s="62"/>
      <c r="P108" s="5"/>
      <c r="Q108" s="62"/>
    </row>
    <row r="109" spans="3:17">
      <c r="C109" s="62">
        <f t="shared" si="3"/>
        <v>54</v>
      </c>
      <c r="D109" s="62" t="s">
        <v>210</v>
      </c>
      <c r="E109" s="62" t="s">
        <v>211</v>
      </c>
      <c r="F109" s="62" t="s">
        <v>28</v>
      </c>
      <c r="G109" s="62">
        <v>0.46</v>
      </c>
      <c r="H109" s="62">
        <v>140</v>
      </c>
      <c r="I109" s="105">
        <v>4.2</v>
      </c>
      <c r="J109" s="107"/>
      <c r="K109" s="107"/>
      <c r="L109" s="107"/>
      <c r="M109" s="107"/>
      <c r="N109" s="106"/>
      <c r="O109" s="62"/>
      <c r="P109" s="5"/>
      <c r="Q109" s="62"/>
    </row>
    <row r="110" spans="3:17">
      <c r="C110" s="62">
        <f t="shared" si="3"/>
        <v>55</v>
      </c>
      <c r="D110" s="62" t="s">
        <v>212</v>
      </c>
      <c r="E110" s="62" t="s">
        <v>140</v>
      </c>
      <c r="F110" s="62" t="s">
        <v>50</v>
      </c>
      <c r="G110" s="62">
        <v>0.36</v>
      </c>
      <c r="H110" s="62">
        <v>63</v>
      </c>
      <c r="I110" s="105">
        <v>22.7</v>
      </c>
      <c r="J110" s="107"/>
      <c r="K110" s="107"/>
      <c r="L110" s="107"/>
      <c r="M110" s="107"/>
      <c r="N110" s="106"/>
      <c r="O110" s="62"/>
      <c r="P110" s="5"/>
      <c r="Q110" s="62"/>
    </row>
    <row r="111" spans="3:17">
      <c r="C111" s="62">
        <f t="shared" si="3"/>
        <v>56</v>
      </c>
      <c r="D111" s="62" t="s">
        <v>180</v>
      </c>
      <c r="E111" s="62" t="s">
        <v>213</v>
      </c>
      <c r="F111" s="62" t="s">
        <v>50</v>
      </c>
      <c r="G111" s="62">
        <v>0.36</v>
      </c>
      <c r="H111" s="62">
        <v>63</v>
      </c>
      <c r="I111" s="105">
        <v>109</v>
      </c>
      <c r="J111" s="107"/>
      <c r="K111" s="107"/>
      <c r="L111" s="107"/>
      <c r="M111" s="107"/>
      <c r="N111" s="106"/>
      <c r="O111" s="62"/>
      <c r="P111" s="5"/>
      <c r="Q111" s="62"/>
    </row>
    <row r="112" spans="3:17">
      <c r="C112" s="62">
        <f t="shared" si="3"/>
        <v>57</v>
      </c>
      <c r="D112" s="62" t="s">
        <v>213</v>
      </c>
      <c r="E112" s="62" t="s">
        <v>144</v>
      </c>
      <c r="F112" s="62" t="s">
        <v>50</v>
      </c>
      <c r="G112" s="62">
        <v>0.36</v>
      </c>
      <c r="H112" s="62">
        <v>63</v>
      </c>
      <c r="I112" s="105">
        <v>6.5</v>
      </c>
      <c r="J112" s="107"/>
      <c r="K112" s="107"/>
      <c r="L112" s="107"/>
      <c r="M112" s="107"/>
      <c r="N112" s="106"/>
      <c r="O112" s="62"/>
      <c r="P112" s="5"/>
      <c r="Q112" s="62"/>
    </row>
    <row r="113" spans="1:19">
      <c r="C113" s="62">
        <f t="shared" si="3"/>
        <v>58</v>
      </c>
      <c r="D113" s="62" t="s">
        <v>57</v>
      </c>
      <c r="E113" s="62" t="s">
        <v>214</v>
      </c>
      <c r="F113" s="62" t="s">
        <v>50</v>
      </c>
      <c r="G113" s="62">
        <v>0.36</v>
      </c>
      <c r="H113" s="62">
        <v>63</v>
      </c>
      <c r="I113" s="105">
        <v>6.1</v>
      </c>
      <c r="J113" s="107"/>
      <c r="K113" s="107"/>
      <c r="L113" s="107"/>
      <c r="M113" s="107"/>
      <c r="N113" s="106"/>
      <c r="O113" s="62"/>
      <c r="P113" s="5"/>
      <c r="Q113" s="62"/>
    </row>
    <row r="114" spans="1:19">
      <c r="C114" s="62">
        <f t="shared" si="3"/>
        <v>59</v>
      </c>
      <c r="D114" s="62" t="s">
        <v>52</v>
      </c>
      <c r="E114" s="62" t="s">
        <v>191</v>
      </c>
      <c r="F114" s="62" t="s">
        <v>50</v>
      </c>
      <c r="G114" s="62">
        <v>0.36</v>
      </c>
      <c r="H114" s="62">
        <v>63</v>
      </c>
      <c r="I114" s="105">
        <v>21.9</v>
      </c>
      <c r="J114" s="107"/>
      <c r="K114" s="107"/>
      <c r="L114" s="107"/>
      <c r="M114" s="107"/>
      <c r="N114" s="106"/>
      <c r="O114" s="62"/>
      <c r="P114" s="5"/>
      <c r="Q114" s="62"/>
    </row>
    <row r="115" spans="1:19">
      <c r="C115" s="62">
        <f t="shared" si="3"/>
        <v>60</v>
      </c>
      <c r="D115" s="62" t="s">
        <v>52</v>
      </c>
      <c r="E115" s="62" t="s">
        <v>191</v>
      </c>
      <c r="F115" s="62" t="s">
        <v>50</v>
      </c>
      <c r="G115" s="62">
        <v>0.36</v>
      </c>
      <c r="H115" s="62">
        <v>63</v>
      </c>
      <c r="I115" s="105">
        <v>8.6</v>
      </c>
      <c r="J115" s="107"/>
      <c r="K115" s="107"/>
      <c r="L115" s="107"/>
      <c r="M115" s="107"/>
      <c r="N115" s="106"/>
      <c r="O115" s="62"/>
      <c r="P115" s="5"/>
      <c r="Q115" s="62"/>
    </row>
    <row r="116" spans="1:19">
      <c r="C116" s="62">
        <f t="shared" si="3"/>
        <v>61</v>
      </c>
      <c r="D116" s="62" t="s">
        <v>216</v>
      </c>
      <c r="E116" s="62" t="s">
        <v>217</v>
      </c>
      <c r="F116" s="62" t="s">
        <v>50</v>
      </c>
      <c r="G116" s="62">
        <v>0.36</v>
      </c>
      <c r="H116" s="62">
        <v>63</v>
      </c>
      <c r="I116" s="105">
        <v>40.799999999999997</v>
      </c>
      <c r="J116" s="107"/>
      <c r="K116" s="107"/>
      <c r="L116" s="107"/>
      <c r="M116" s="107"/>
      <c r="N116" s="106"/>
      <c r="O116" s="62"/>
      <c r="P116" s="5"/>
      <c r="Q116" s="62"/>
    </row>
    <row r="117" spans="1:19">
      <c r="C117" s="62">
        <f t="shared" si="3"/>
        <v>62</v>
      </c>
      <c r="D117" s="62" t="s">
        <v>216</v>
      </c>
      <c r="E117" s="62" t="s">
        <v>217</v>
      </c>
      <c r="F117" s="62" t="s">
        <v>50</v>
      </c>
      <c r="G117" s="62">
        <v>0.36</v>
      </c>
      <c r="H117" s="62">
        <v>63</v>
      </c>
      <c r="I117" s="105">
        <v>82.2</v>
      </c>
      <c r="J117" s="107"/>
      <c r="K117" s="107"/>
      <c r="L117" s="107"/>
      <c r="M117" s="107"/>
      <c r="N117" s="106"/>
      <c r="O117" s="62"/>
      <c r="P117" s="5"/>
      <c r="Q117" s="62"/>
    </row>
    <row r="118" spans="1:19">
      <c r="C118" s="105"/>
      <c r="D118" s="107"/>
      <c r="E118" s="107"/>
      <c r="F118" s="107"/>
      <c r="G118" s="107"/>
      <c r="H118" s="107"/>
      <c r="I118" s="107"/>
      <c r="J118" s="107"/>
      <c r="K118" s="107"/>
      <c r="L118" s="107"/>
      <c r="M118" s="107"/>
      <c r="N118" s="106"/>
    </row>
    <row r="119" spans="1:19" ht="15.75">
      <c r="C119" s="108" t="s">
        <v>107</v>
      </c>
      <c r="D119" s="108"/>
      <c r="E119" s="108"/>
      <c r="F119" s="108"/>
      <c r="G119" s="109" t="s">
        <v>41</v>
      </c>
      <c r="H119" s="109"/>
      <c r="I119" s="109"/>
      <c r="J119" s="109"/>
      <c r="K119" s="109" t="s">
        <v>42</v>
      </c>
      <c r="L119" s="109"/>
      <c r="M119" s="109"/>
      <c r="N119" s="109"/>
    </row>
    <row r="120" spans="1:19" ht="15.75">
      <c r="C120" s="6" t="s">
        <v>43</v>
      </c>
      <c r="D120" s="7"/>
      <c r="E120" s="104"/>
      <c r="F120" s="104"/>
      <c r="G120" s="7" t="s">
        <v>43</v>
      </c>
      <c r="H120" s="105"/>
      <c r="I120" s="107"/>
      <c r="J120" s="106"/>
      <c r="K120" s="7" t="s">
        <v>43</v>
      </c>
      <c r="L120" s="9"/>
      <c r="M120" s="10"/>
      <c r="N120" s="11"/>
    </row>
    <row r="121" spans="1:19" ht="15.75">
      <c r="C121" s="6" t="s">
        <v>44</v>
      </c>
      <c r="D121" s="104"/>
      <c r="E121" s="104"/>
      <c r="F121" s="104"/>
      <c r="G121" s="7" t="s">
        <v>44</v>
      </c>
      <c r="H121" s="105"/>
      <c r="I121" s="107"/>
      <c r="J121" s="106"/>
      <c r="K121" s="9" t="s">
        <v>44</v>
      </c>
      <c r="L121" s="10"/>
      <c r="M121" s="10"/>
      <c r="N121" s="11"/>
    </row>
    <row r="122" spans="1:19" ht="15.75">
      <c r="C122" s="6" t="s">
        <v>45</v>
      </c>
      <c r="D122" s="7"/>
      <c r="E122" s="104"/>
      <c r="F122" s="104"/>
      <c r="G122" s="7" t="s">
        <v>45</v>
      </c>
      <c r="H122" s="105"/>
      <c r="I122" s="107"/>
      <c r="J122" s="106"/>
      <c r="K122" s="7" t="s">
        <v>45</v>
      </c>
      <c r="L122" s="9"/>
      <c r="M122" s="10"/>
      <c r="N122" s="11"/>
    </row>
    <row r="124" spans="1:19" ht="18.75">
      <c r="A124" s="40"/>
      <c r="B124" s="113"/>
      <c r="C124" s="113"/>
      <c r="D124" s="113"/>
      <c r="E124" s="113"/>
      <c r="F124" s="113"/>
      <c r="G124" s="113"/>
      <c r="H124" s="113"/>
      <c r="I124" s="113"/>
      <c r="J124" s="113"/>
      <c r="K124" s="113"/>
      <c r="L124" s="113"/>
      <c r="M124" s="113"/>
    </row>
    <row r="125" spans="1:19" ht="18.75">
      <c r="A125" s="40"/>
      <c r="B125" s="41"/>
      <c r="C125" s="99" t="s">
        <v>152</v>
      </c>
      <c r="D125" s="99"/>
      <c r="E125" s="99"/>
      <c r="F125" s="99"/>
      <c r="G125" s="99"/>
      <c r="H125" s="99"/>
      <c r="I125" s="99"/>
      <c r="J125" s="99"/>
      <c r="K125" s="99"/>
      <c r="L125" s="99"/>
      <c r="M125" s="99"/>
      <c r="N125" s="99"/>
    </row>
    <row r="126" spans="1:19" ht="31.5">
      <c r="A126" s="40"/>
      <c r="B126" s="43"/>
      <c r="C126" s="2" t="s">
        <v>1</v>
      </c>
      <c r="D126" s="2" t="s">
        <v>2</v>
      </c>
      <c r="E126" s="2" t="s">
        <v>3</v>
      </c>
      <c r="F126" s="2" t="s">
        <v>4</v>
      </c>
      <c r="G126" s="3" t="s">
        <v>5</v>
      </c>
      <c r="H126" s="2" t="s">
        <v>6</v>
      </c>
      <c r="I126" s="100" t="s">
        <v>47</v>
      </c>
      <c r="J126" s="101"/>
      <c r="K126" s="101"/>
      <c r="L126" s="101"/>
      <c r="M126" s="101"/>
      <c r="N126" s="102"/>
    </row>
    <row r="127" spans="1:19">
      <c r="A127" s="40"/>
      <c r="B127" s="43"/>
      <c r="C127" s="5">
        <v>1</v>
      </c>
      <c r="D127" s="5" t="s">
        <v>69</v>
      </c>
      <c r="E127" s="5" t="s">
        <v>153</v>
      </c>
      <c r="F127" s="5" t="s">
        <v>111</v>
      </c>
      <c r="G127" s="39">
        <v>0.36</v>
      </c>
      <c r="H127" s="5">
        <v>63</v>
      </c>
      <c r="I127" s="105">
        <v>9</v>
      </c>
      <c r="J127" s="107"/>
      <c r="K127" s="107"/>
      <c r="L127" s="107"/>
      <c r="M127" s="107"/>
      <c r="N127" s="106"/>
      <c r="O127" s="62"/>
      <c r="P127" s="5">
        <v>9</v>
      </c>
      <c r="R127" s="5" t="s">
        <v>69</v>
      </c>
      <c r="S127" s="5" t="s">
        <v>153</v>
      </c>
    </row>
    <row r="128" spans="1:19">
      <c r="A128" s="40"/>
      <c r="B128" s="43"/>
      <c r="C128" s="5">
        <f t="shared" ref="C128:C142" si="4">1+C127</f>
        <v>2</v>
      </c>
      <c r="D128" s="5" t="s">
        <v>154</v>
      </c>
      <c r="E128" s="5" t="s">
        <v>155</v>
      </c>
      <c r="F128" s="5" t="s">
        <v>50</v>
      </c>
      <c r="G128" s="39">
        <v>0.36</v>
      </c>
      <c r="H128" s="5">
        <v>63</v>
      </c>
      <c r="I128" s="105">
        <v>10.8</v>
      </c>
      <c r="J128" s="107"/>
      <c r="K128" s="107"/>
      <c r="L128" s="107"/>
      <c r="M128" s="107"/>
      <c r="N128" s="106"/>
      <c r="O128" s="62"/>
      <c r="P128" s="5">
        <v>3.2</v>
      </c>
      <c r="R128" s="5" t="s">
        <v>434</v>
      </c>
      <c r="S128" s="5" t="s">
        <v>435</v>
      </c>
    </row>
    <row r="129" spans="1:19">
      <c r="A129" s="40"/>
      <c r="B129" s="43"/>
      <c r="C129" s="5">
        <f t="shared" si="4"/>
        <v>3</v>
      </c>
      <c r="D129" s="5" t="s">
        <v>434</v>
      </c>
      <c r="E129" s="5" t="s">
        <v>435</v>
      </c>
      <c r="F129" s="5" t="s">
        <v>111</v>
      </c>
      <c r="G129" s="39">
        <v>0.36</v>
      </c>
      <c r="H129" s="5">
        <v>63</v>
      </c>
      <c r="I129" s="105">
        <v>3.2</v>
      </c>
      <c r="J129" s="107"/>
      <c r="K129" s="107"/>
      <c r="L129" s="107"/>
      <c r="M129" s="107"/>
      <c r="N129" s="106"/>
      <c r="O129" s="62"/>
      <c r="P129" s="5">
        <v>3.2</v>
      </c>
      <c r="R129" s="5" t="s">
        <v>434</v>
      </c>
      <c r="S129" s="5" t="s">
        <v>435</v>
      </c>
    </row>
    <row r="130" spans="1:19">
      <c r="A130" s="40"/>
      <c r="B130" s="43"/>
      <c r="C130" s="5">
        <f t="shared" si="4"/>
        <v>4</v>
      </c>
      <c r="D130" s="5" t="s">
        <v>434</v>
      </c>
      <c r="E130" s="5" t="s">
        <v>435</v>
      </c>
      <c r="F130" s="5" t="s">
        <v>111</v>
      </c>
      <c r="G130" s="39">
        <v>0.36</v>
      </c>
      <c r="H130" s="5">
        <v>63</v>
      </c>
      <c r="I130" s="105">
        <v>3.2</v>
      </c>
      <c r="J130" s="107"/>
      <c r="K130" s="107"/>
      <c r="L130" s="107"/>
      <c r="M130" s="107"/>
      <c r="N130" s="106"/>
      <c r="O130" s="62"/>
      <c r="P130" s="5">
        <v>2.2000000000000002</v>
      </c>
      <c r="R130" s="5" t="s">
        <v>267</v>
      </c>
      <c r="S130" s="5" t="s">
        <v>187</v>
      </c>
    </row>
    <row r="131" spans="1:19">
      <c r="A131" s="40"/>
      <c r="B131" s="43"/>
      <c r="C131" s="5">
        <f t="shared" si="4"/>
        <v>5</v>
      </c>
      <c r="D131" s="5" t="s">
        <v>267</v>
      </c>
      <c r="E131" s="5" t="s">
        <v>187</v>
      </c>
      <c r="F131" s="5" t="s">
        <v>111</v>
      </c>
      <c r="G131" s="39">
        <v>0.36</v>
      </c>
      <c r="H131" s="5">
        <v>63</v>
      </c>
      <c r="I131" s="105">
        <v>2.2000000000000002</v>
      </c>
      <c r="J131" s="107"/>
      <c r="K131" s="107"/>
      <c r="L131" s="107"/>
      <c r="M131" s="107"/>
      <c r="N131" s="106"/>
      <c r="O131" s="62"/>
      <c r="P131" s="5">
        <v>2.5</v>
      </c>
      <c r="R131" s="5" t="s">
        <v>202</v>
      </c>
      <c r="S131" s="5" t="s">
        <v>203</v>
      </c>
    </row>
    <row r="132" spans="1:19">
      <c r="A132" s="40"/>
      <c r="B132" s="43"/>
      <c r="C132" s="5">
        <f t="shared" si="4"/>
        <v>6</v>
      </c>
      <c r="D132" s="5" t="s">
        <v>174</v>
      </c>
      <c r="E132" s="5" t="s">
        <v>176</v>
      </c>
      <c r="F132" s="5" t="s">
        <v>50</v>
      </c>
      <c r="G132" s="39">
        <v>0.36</v>
      </c>
      <c r="H132" s="5">
        <v>63</v>
      </c>
      <c r="I132" s="105">
        <v>3</v>
      </c>
      <c r="J132" s="107"/>
      <c r="K132" s="107"/>
      <c r="L132" s="107"/>
      <c r="M132" s="107"/>
      <c r="N132" s="106"/>
      <c r="O132" s="62"/>
      <c r="P132" s="5">
        <v>3.6</v>
      </c>
      <c r="R132" s="5" t="s">
        <v>142</v>
      </c>
      <c r="S132" s="5" t="s">
        <v>204</v>
      </c>
    </row>
    <row r="133" spans="1:19">
      <c r="A133" s="40"/>
      <c r="B133" s="43"/>
      <c r="C133" s="5">
        <f t="shared" si="4"/>
        <v>7</v>
      </c>
      <c r="D133" s="5" t="s">
        <v>157</v>
      </c>
      <c r="E133" s="5" t="s">
        <v>158</v>
      </c>
      <c r="F133" s="5" t="s">
        <v>50</v>
      </c>
      <c r="G133" s="39">
        <v>0.36</v>
      </c>
      <c r="H133" s="5">
        <v>63</v>
      </c>
      <c r="I133" s="105">
        <v>57</v>
      </c>
      <c r="J133" s="107"/>
      <c r="K133" s="107"/>
      <c r="L133" s="107"/>
      <c r="M133" s="107"/>
      <c r="N133" s="106"/>
      <c r="O133" s="62"/>
      <c r="P133" s="5">
        <v>3.6</v>
      </c>
      <c r="R133" s="5" t="s">
        <v>206</v>
      </c>
      <c r="S133" s="5" t="s">
        <v>415</v>
      </c>
    </row>
    <row r="134" spans="1:19">
      <c r="A134" s="40"/>
      <c r="B134" s="43"/>
      <c r="C134" s="5">
        <f t="shared" si="4"/>
        <v>8</v>
      </c>
      <c r="D134" s="5" t="s">
        <v>160</v>
      </c>
      <c r="E134" s="5" t="s">
        <v>161</v>
      </c>
      <c r="F134" s="5" t="s">
        <v>50</v>
      </c>
      <c r="G134" s="39">
        <v>0.36</v>
      </c>
      <c r="H134" s="5">
        <v>63</v>
      </c>
      <c r="I134" s="105">
        <v>2.8</v>
      </c>
      <c r="J134" s="107"/>
      <c r="K134" s="107"/>
      <c r="L134" s="107"/>
      <c r="M134" s="107"/>
      <c r="N134" s="106"/>
      <c r="O134" s="62"/>
      <c r="P134" s="5">
        <v>2.4</v>
      </c>
      <c r="R134" s="5" t="s">
        <v>92</v>
      </c>
      <c r="S134" s="5" t="s">
        <v>436</v>
      </c>
    </row>
    <row r="135" spans="1:19">
      <c r="A135" s="40"/>
      <c r="B135" s="43"/>
      <c r="C135" s="5">
        <f t="shared" si="4"/>
        <v>9</v>
      </c>
      <c r="D135" s="5" t="s">
        <v>202</v>
      </c>
      <c r="E135" s="5" t="s">
        <v>203</v>
      </c>
      <c r="F135" s="5" t="s">
        <v>111</v>
      </c>
      <c r="G135" s="39">
        <v>0.36</v>
      </c>
      <c r="H135" s="5">
        <v>63</v>
      </c>
      <c r="I135" s="105">
        <v>2.5</v>
      </c>
      <c r="J135" s="107"/>
      <c r="K135" s="107"/>
      <c r="L135" s="107"/>
      <c r="M135" s="107"/>
      <c r="N135" s="106"/>
      <c r="O135" s="62"/>
      <c r="P135" s="5">
        <v>3.5</v>
      </c>
      <c r="R135" s="5" t="s">
        <v>212</v>
      </c>
      <c r="S135" s="5" t="s">
        <v>140</v>
      </c>
    </row>
    <row r="136" spans="1:19">
      <c r="A136" s="40"/>
      <c r="B136" s="43"/>
      <c r="C136" s="5">
        <f t="shared" si="4"/>
        <v>10</v>
      </c>
      <c r="D136" s="5" t="s">
        <v>142</v>
      </c>
      <c r="E136" s="5" t="s">
        <v>204</v>
      </c>
      <c r="F136" s="5" t="s">
        <v>111</v>
      </c>
      <c r="G136" s="39">
        <v>0.36</v>
      </c>
      <c r="H136" s="5">
        <v>63</v>
      </c>
      <c r="I136" s="105">
        <v>3.6</v>
      </c>
      <c r="J136" s="107"/>
      <c r="K136" s="107"/>
      <c r="L136" s="107"/>
      <c r="M136" s="107"/>
      <c r="N136" s="106"/>
      <c r="O136" s="62"/>
      <c r="P136" s="5">
        <v>3</v>
      </c>
      <c r="R136" s="5" t="s">
        <v>437</v>
      </c>
      <c r="S136" s="5" t="s">
        <v>140</v>
      </c>
    </row>
    <row r="137" spans="1:19">
      <c r="A137" s="40"/>
      <c r="B137" s="43"/>
      <c r="C137" s="5">
        <f t="shared" si="4"/>
        <v>11</v>
      </c>
      <c r="D137" s="5" t="s">
        <v>206</v>
      </c>
      <c r="E137" s="5" t="s">
        <v>415</v>
      </c>
      <c r="F137" s="5" t="s">
        <v>111</v>
      </c>
      <c r="G137" s="39">
        <v>0.36</v>
      </c>
      <c r="H137" s="5">
        <v>63</v>
      </c>
      <c r="I137" s="105">
        <v>3.6</v>
      </c>
      <c r="J137" s="107"/>
      <c r="K137" s="107"/>
      <c r="L137" s="107"/>
      <c r="M137" s="107"/>
      <c r="N137" s="106"/>
    </row>
    <row r="138" spans="1:19">
      <c r="A138" s="40"/>
      <c r="B138" s="43"/>
      <c r="C138" s="5">
        <f t="shared" si="4"/>
        <v>12</v>
      </c>
      <c r="D138" s="5" t="s">
        <v>92</v>
      </c>
      <c r="E138" s="5" t="s">
        <v>436</v>
      </c>
      <c r="F138" s="5" t="s">
        <v>111</v>
      </c>
      <c r="G138" s="39">
        <v>0.36</v>
      </c>
      <c r="H138" s="5">
        <v>63</v>
      </c>
      <c r="I138" s="105">
        <v>2.4</v>
      </c>
      <c r="J138" s="107"/>
      <c r="K138" s="107"/>
      <c r="L138" s="107"/>
      <c r="M138" s="107"/>
      <c r="N138" s="106"/>
    </row>
    <row r="139" spans="1:19">
      <c r="A139" s="40"/>
      <c r="B139" s="43"/>
      <c r="C139" s="5">
        <f t="shared" si="4"/>
        <v>13</v>
      </c>
      <c r="D139" s="5" t="s">
        <v>52</v>
      </c>
      <c r="E139" s="5" t="s">
        <v>215</v>
      </c>
      <c r="F139" s="5" t="s">
        <v>50</v>
      </c>
      <c r="G139" s="39">
        <v>0.36</v>
      </c>
      <c r="H139" s="5">
        <v>63</v>
      </c>
      <c r="I139" s="105">
        <v>2.4</v>
      </c>
      <c r="J139" s="107"/>
      <c r="K139" s="107"/>
      <c r="L139" s="107"/>
      <c r="M139" s="107"/>
      <c r="N139" s="106"/>
    </row>
    <row r="140" spans="1:19">
      <c r="A140" s="40"/>
      <c r="B140" s="43"/>
      <c r="C140" s="5">
        <f t="shared" si="4"/>
        <v>14</v>
      </c>
      <c r="D140" s="5" t="s">
        <v>202</v>
      </c>
      <c r="E140" s="5" t="s">
        <v>203</v>
      </c>
      <c r="F140" s="5" t="s">
        <v>50</v>
      </c>
      <c r="G140" s="39">
        <v>0.36</v>
      </c>
      <c r="H140" s="5">
        <v>63</v>
      </c>
      <c r="I140" s="105">
        <v>1.3</v>
      </c>
      <c r="J140" s="107"/>
      <c r="K140" s="107"/>
      <c r="L140" s="107"/>
      <c r="M140" s="107"/>
      <c r="N140" s="106"/>
    </row>
    <row r="141" spans="1:19">
      <c r="A141" s="40"/>
      <c r="B141" s="43"/>
      <c r="C141" s="5">
        <f t="shared" si="4"/>
        <v>15</v>
      </c>
      <c r="D141" s="5" t="s">
        <v>212</v>
      </c>
      <c r="E141" s="5" t="s">
        <v>140</v>
      </c>
      <c r="F141" s="5" t="s">
        <v>111</v>
      </c>
      <c r="G141" s="39">
        <v>0.36</v>
      </c>
      <c r="H141" s="5">
        <v>63</v>
      </c>
      <c r="I141" s="105">
        <v>3.5</v>
      </c>
      <c r="J141" s="107"/>
      <c r="K141" s="107"/>
      <c r="L141" s="107"/>
      <c r="M141" s="107"/>
      <c r="N141" s="106"/>
    </row>
    <row r="142" spans="1:19">
      <c r="A142" s="40"/>
      <c r="B142" s="43"/>
      <c r="C142" s="5">
        <f t="shared" si="4"/>
        <v>16</v>
      </c>
      <c r="D142" s="5" t="s">
        <v>437</v>
      </c>
      <c r="E142" s="5" t="s">
        <v>140</v>
      </c>
      <c r="F142" s="5" t="s">
        <v>111</v>
      </c>
      <c r="G142" s="39">
        <v>0.36</v>
      </c>
      <c r="H142" s="5">
        <v>63</v>
      </c>
      <c r="I142" s="105">
        <v>3</v>
      </c>
      <c r="J142" s="107"/>
      <c r="K142" s="107"/>
      <c r="L142" s="107"/>
      <c r="M142" s="107"/>
      <c r="N142" s="106"/>
    </row>
    <row r="143" spans="1:19">
      <c r="A143" s="40"/>
      <c r="B143" s="43"/>
      <c r="C143" s="5"/>
      <c r="D143" s="5"/>
      <c r="E143" s="5"/>
      <c r="F143" s="5"/>
      <c r="G143" s="39"/>
      <c r="H143" s="5"/>
      <c r="I143" s="105"/>
      <c r="J143" s="107"/>
      <c r="K143" s="107"/>
      <c r="L143" s="107"/>
      <c r="M143" s="107"/>
      <c r="N143" s="106"/>
    </row>
    <row r="144" spans="1:19">
      <c r="A144" s="40"/>
      <c r="B144" s="43"/>
      <c r="C144" s="5"/>
      <c r="D144" s="5"/>
      <c r="E144" s="5"/>
      <c r="F144" s="5"/>
      <c r="G144" s="39"/>
      <c r="H144" s="5"/>
      <c r="I144" s="105"/>
      <c r="J144" s="107"/>
      <c r="K144" s="107"/>
      <c r="L144" s="107"/>
      <c r="M144" s="107"/>
      <c r="N144" s="106"/>
    </row>
    <row r="145" spans="1:14">
      <c r="A145" s="40"/>
      <c r="B145" s="43"/>
      <c r="C145" s="5"/>
      <c r="D145" s="5"/>
      <c r="E145" s="5"/>
      <c r="F145" s="5"/>
      <c r="G145" s="39"/>
      <c r="H145" s="5"/>
      <c r="I145" s="105"/>
      <c r="J145" s="107"/>
      <c r="K145" s="107"/>
      <c r="L145" s="107"/>
      <c r="M145" s="107"/>
      <c r="N145" s="106"/>
    </row>
    <row r="146" spans="1:14">
      <c r="A146" s="40"/>
      <c r="B146" s="43"/>
      <c r="C146" s="105"/>
      <c r="D146" s="107"/>
      <c r="E146" s="107"/>
      <c r="F146" s="107"/>
      <c r="G146" s="107"/>
      <c r="H146" s="107"/>
      <c r="I146" s="107"/>
      <c r="J146" s="107"/>
      <c r="K146" s="107"/>
      <c r="L146" s="107"/>
      <c r="M146" s="107"/>
      <c r="N146" s="106"/>
    </row>
    <row r="147" spans="1:14" ht="15.75">
      <c r="A147" s="40"/>
      <c r="B147" s="43"/>
      <c r="C147" s="108" t="s">
        <v>107</v>
      </c>
      <c r="D147" s="108"/>
      <c r="E147" s="108"/>
      <c r="F147" s="108"/>
      <c r="G147" s="109" t="s">
        <v>41</v>
      </c>
      <c r="H147" s="109"/>
      <c r="I147" s="109"/>
      <c r="J147" s="109"/>
      <c r="K147" s="109" t="s">
        <v>42</v>
      </c>
      <c r="L147" s="109"/>
      <c r="M147" s="109"/>
      <c r="N147" s="109"/>
    </row>
    <row r="148" spans="1:14" ht="15.75">
      <c r="A148" s="40"/>
      <c r="B148" s="43"/>
      <c r="C148" s="6" t="s">
        <v>43</v>
      </c>
      <c r="D148" s="7"/>
      <c r="E148" s="104"/>
      <c r="F148" s="104"/>
      <c r="G148" s="7" t="s">
        <v>43</v>
      </c>
      <c r="H148" s="105"/>
      <c r="I148" s="107"/>
      <c r="J148" s="106"/>
      <c r="K148" s="7" t="s">
        <v>43</v>
      </c>
      <c r="L148" s="9"/>
      <c r="M148" s="10"/>
      <c r="N148" s="11"/>
    </row>
    <row r="149" spans="1:14" ht="15.75">
      <c r="A149" s="40"/>
      <c r="B149" s="43"/>
      <c r="C149" s="6" t="s">
        <v>44</v>
      </c>
      <c r="D149" s="104"/>
      <c r="E149" s="104"/>
      <c r="F149" s="104"/>
      <c r="G149" s="7" t="s">
        <v>44</v>
      </c>
      <c r="H149" s="105"/>
      <c r="I149" s="107"/>
      <c r="J149" s="106"/>
      <c r="K149" s="9" t="s">
        <v>44</v>
      </c>
      <c r="L149" s="10"/>
      <c r="M149" s="10"/>
      <c r="N149" s="11"/>
    </row>
    <row r="150" spans="1:14" ht="15.75">
      <c r="A150" s="40"/>
      <c r="B150" s="43"/>
      <c r="C150" s="6" t="s">
        <v>45</v>
      </c>
      <c r="D150" s="7"/>
      <c r="E150" s="104"/>
      <c r="F150" s="104"/>
      <c r="G150" s="7" t="s">
        <v>45</v>
      </c>
      <c r="H150" s="105"/>
      <c r="I150" s="107"/>
      <c r="J150" s="106"/>
      <c r="K150" s="7" t="s">
        <v>45</v>
      </c>
      <c r="L150" s="9"/>
      <c r="M150" s="10"/>
      <c r="N150" s="11"/>
    </row>
    <row r="151" spans="1:14">
      <c r="A151" s="40"/>
      <c r="B151" s="43"/>
      <c r="C151" s="43"/>
      <c r="D151" s="43"/>
      <c r="E151" s="43"/>
      <c r="F151" s="44"/>
      <c r="G151" s="43"/>
      <c r="H151" s="110"/>
      <c r="I151" s="110"/>
      <c r="J151" s="110"/>
      <c r="K151" s="110"/>
      <c r="L151" s="110"/>
      <c r="M151" s="110"/>
    </row>
    <row r="152" spans="1:14">
      <c r="A152" s="40"/>
      <c r="B152" s="43"/>
      <c r="C152" s="43"/>
      <c r="D152" s="43"/>
      <c r="E152" s="43"/>
      <c r="F152" s="44"/>
      <c r="G152" s="43"/>
      <c r="H152" s="110"/>
      <c r="I152" s="110"/>
      <c r="J152" s="110"/>
      <c r="K152" s="110"/>
      <c r="L152" s="110"/>
      <c r="M152" s="110"/>
    </row>
    <row r="153" spans="1:14">
      <c r="A153" s="40"/>
      <c r="B153" s="43"/>
      <c r="C153" s="43"/>
      <c r="D153" s="43"/>
      <c r="E153" s="43"/>
      <c r="F153" s="44"/>
      <c r="G153" s="43"/>
      <c r="H153" s="110"/>
      <c r="I153" s="110"/>
      <c r="J153" s="110"/>
      <c r="K153" s="110"/>
      <c r="L153" s="110"/>
      <c r="M153" s="110"/>
    </row>
    <row r="154" spans="1:14">
      <c r="A154" s="40"/>
      <c r="B154" s="110"/>
      <c r="C154" s="110"/>
      <c r="D154" s="110"/>
      <c r="E154" s="110"/>
      <c r="F154" s="110"/>
      <c r="G154" s="110"/>
      <c r="H154" s="110"/>
      <c r="I154" s="110"/>
      <c r="J154" s="110"/>
      <c r="K154" s="110"/>
      <c r="L154" s="110"/>
      <c r="M154" s="110"/>
    </row>
    <row r="155" spans="1:14" ht="15.75">
      <c r="A155" s="40"/>
      <c r="B155" s="111"/>
      <c r="C155" s="111"/>
      <c r="D155" s="111"/>
      <c r="E155" s="111"/>
      <c r="F155" s="112"/>
      <c r="G155" s="112"/>
      <c r="H155" s="112"/>
      <c r="I155" s="112"/>
      <c r="J155" s="112"/>
      <c r="K155" s="112"/>
      <c r="L155" s="112"/>
      <c r="M155" s="112"/>
    </row>
    <row r="156" spans="1:14" ht="15.75">
      <c r="A156" s="40"/>
      <c r="B156" s="46"/>
      <c r="C156" s="40"/>
      <c r="D156" s="110"/>
      <c r="E156" s="110"/>
      <c r="F156" s="40"/>
      <c r="G156" s="110"/>
      <c r="H156" s="110"/>
      <c r="I156" s="110"/>
      <c r="J156" s="40"/>
      <c r="K156" s="47"/>
      <c r="L156" s="47"/>
      <c r="M156" s="47"/>
    </row>
    <row r="157" spans="1:14" ht="15.75">
      <c r="A157" s="40"/>
      <c r="B157" s="46"/>
      <c r="C157" s="110"/>
      <c r="D157" s="110"/>
      <c r="E157" s="110"/>
      <c r="F157" s="40"/>
      <c r="G157" s="110"/>
      <c r="H157" s="110"/>
      <c r="I157" s="110"/>
      <c r="J157" s="47"/>
      <c r="K157" s="47"/>
      <c r="L157" s="47"/>
      <c r="M157" s="47"/>
    </row>
    <row r="158" spans="1:14" ht="15.75">
      <c r="A158" s="40"/>
      <c r="B158" s="46"/>
      <c r="C158" s="40"/>
      <c r="D158" s="110"/>
      <c r="E158" s="110"/>
      <c r="F158" s="40"/>
      <c r="G158" s="110"/>
      <c r="H158" s="110"/>
      <c r="I158" s="110"/>
      <c r="J158" s="40"/>
      <c r="K158" s="47"/>
      <c r="L158" s="47"/>
      <c r="M158" s="47"/>
    </row>
    <row r="159" spans="1:14">
      <c r="A159" s="40"/>
      <c r="B159" s="40"/>
      <c r="C159" s="40"/>
      <c r="D159" s="40"/>
      <c r="E159" s="40"/>
      <c r="F159" s="40"/>
      <c r="G159" s="40"/>
      <c r="H159" s="40"/>
      <c r="I159" s="40"/>
      <c r="J159" s="40"/>
      <c r="K159" s="40"/>
      <c r="L159" s="40"/>
      <c r="M159" s="40"/>
    </row>
    <row r="160" spans="1:14">
      <c r="A160" s="40"/>
      <c r="B160" s="40"/>
      <c r="C160" s="40"/>
      <c r="D160" s="40"/>
      <c r="E160" s="40"/>
      <c r="F160" s="40"/>
      <c r="G160" s="40"/>
      <c r="H160" s="40"/>
      <c r="I160" s="40"/>
      <c r="J160" s="40"/>
      <c r="K160" s="40"/>
      <c r="L160" s="40"/>
      <c r="M160" s="40"/>
    </row>
    <row r="161" spans="1:13">
      <c r="A161" s="40"/>
      <c r="B161" s="40"/>
      <c r="C161" s="40"/>
      <c r="D161" s="40"/>
      <c r="E161" s="40"/>
      <c r="F161" s="40"/>
      <c r="G161" s="40"/>
      <c r="H161" s="40"/>
      <c r="I161" s="40"/>
      <c r="J161" s="40"/>
      <c r="K161" s="40"/>
      <c r="L161" s="40"/>
      <c r="M161" s="40"/>
    </row>
    <row r="162" spans="1:13">
      <c r="A162" s="40"/>
      <c r="B162" s="40"/>
      <c r="C162" s="40"/>
      <c r="D162" s="40"/>
      <c r="E162" s="40"/>
      <c r="F162" s="40"/>
      <c r="G162" s="40"/>
      <c r="H162" s="40"/>
      <c r="I162" s="40"/>
      <c r="J162" s="40"/>
      <c r="K162" s="40"/>
      <c r="L162" s="40"/>
      <c r="M162" s="40"/>
    </row>
    <row r="1048497" spans="9:14">
      <c r="I1048497" s="105"/>
      <c r="J1048497" s="107"/>
      <c r="K1048497" s="107"/>
      <c r="L1048497" s="107"/>
      <c r="M1048497" s="107"/>
      <c r="N1048497" s="106"/>
    </row>
  </sheetData>
  <autoFilter ref="F126:F143"/>
  <mergeCells count="173">
    <mergeCell ref="C4:N4"/>
    <mergeCell ref="I5:N5"/>
    <mergeCell ref="I6:N6"/>
    <mergeCell ref="I7:N7"/>
    <mergeCell ref="I8:N8"/>
    <mergeCell ref="I9:N9"/>
    <mergeCell ref="I10:N10"/>
    <mergeCell ref="I11:N11"/>
    <mergeCell ref="I12:N12"/>
    <mergeCell ref="I13:N13"/>
    <mergeCell ref="I14:N14"/>
    <mergeCell ref="I15:N15"/>
    <mergeCell ref="I16:N16"/>
    <mergeCell ref="I17:N17"/>
    <mergeCell ref="I18:N18"/>
    <mergeCell ref="I19:N19"/>
    <mergeCell ref="I20:N20"/>
    <mergeCell ref="I21:N21"/>
    <mergeCell ref="I22:N22"/>
    <mergeCell ref="I23:N23"/>
    <mergeCell ref="I24:N24"/>
    <mergeCell ref="I25:N25"/>
    <mergeCell ref="I26:N26"/>
    <mergeCell ref="I27:N27"/>
    <mergeCell ref="I28:N28"/>
    <mergeCell ref="I29:N29"/>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C47:N47"/>
    <mergeCell ref="C48:F48"/>
    <mergeCell ref="G48:J48"/>
    <mergeCell ref="K48:N48"/>
    <mergeCell ref="I57:N57"/>
    <mergeCell ref="I58:N58"/>
    <mergeCell ref="I59:N59"/>
    <mergeCell ref="E49:F49"/>
    <mergeCell ref="H49:J49"/>
    <mergeCell ref="D50:F50"/>
    <mergeCell ref="H50:J50"/>
    <mergeCell ref="E51:F51"/>
    <mergeCell ref="H51:J51"/>
    <mergeCell ref="C54:N54"/>
    <mergeCell ref="I55:N55"/>
    <mergeCell ref="I56:N56"/>
    <mergeCell ref="I60:N60"/>
    <mergeCell ref="I61:N61"/>
    <mergeCell ref="I62:N62"/>
    <mergeCell ref="I63:N63"/>
    <mergeCell ref="I64:N64"/>
    <mergeCell ref="I65:N65"/>
    <mergeCell ref="I66:N66"/>
    <mergeCell ref="I67:N67"/>
    <mergeCell ref="I76:N76"/>
    <mergeCell ref="I77:N77"/>
    <mergeCell ref="I78:N78"/>
    <mergeCell ref="I79:N79"/>
    <mergeCell ref="I80:N80"/>
    <mergeCell ref="I81:N81"/>
    <mergeCell ref="I82:N82"/>
    <mergeCell ref="I83:N83"/>
    <mergeCell ref="I68:N68"/>
    <mergeCell ref="I69:N69"/>
    <mergeCell ref="I70:N70"/>
    <mergeCell ref="I71:N71"/>
    <mergeCell ref="I72:N72"/>
    <mergeCell ref="I73:N73"/>
    <mergeCell ref="I74:N74"/>
    <mergeCell ref="I75:N75"/>
    <mergeCell ref="I84:N84"/>
    <mergeCell ref="I85:N85"/>
    <mergeCell ref="I86:N86"/>
    <mergeCell ref="I87:N87"/>
    <mergeCell ref="I88:N88"/>
    <mergeCell ref="I89:N89"/>
    <mergeCell ref="I90:N90"/>
    <mergeCell ref="I91:N91"/>
    <mergeCell ref="I92:N92"/>
    <mergeCell ref="I93:N93"/>
    <mergeCell ref="I94:N94"/>
    <mergeCell ref="I95:N95"/>
    <mergeCell ref="I96:N96"/>
    <mergeCell ref="I97:N97"/>
    <mergeCell ref="I99:N99"/>
    <mergeCell ref="I100:N100"/>
    <mergeCell ref="I98:N98"/>
    <mergeCell ref="I110:N110"/>
    <mergeCell ref="I111:N111"/>
    <mergeCell ref="I101:N101"/>
    <mergeCell ref="I102:N102"/>
    <mergeCell ref="I103:N103"/>
    <mergeCell ref="I104:N104"/>
    <mergeCell ref="I105:N105"/>
    <mergeCell ref="I106:N106"/>
    <mergeCell ref="I107:N107"/>
    <mergeCell ref="I108:N108"/>
    <mergeCell ref="I109:N109"/>
    <mergeCell ref="C118:N118"/>
    <mergeCell ref="C119:F119"/>
    <mergeCell ref="G119:J119"/>
    <mergeCell ref="K119:N119"/>
    <mergeCell ref="E120:F120"/>
    <mergeCell ref="H120:J120"/>
    <mergeCell ref="D121:F121"/>
    <mergeCell ref="H121:J121"/>
    <mergeCell ref="E122:F122"/>
    <mergeCell ref="H122:J122"/>
    <mergeCell ref="I144:N144"/>
    <mergeCell ref="I145:N145"/>
    <mergeCell ref="C146:N146"/>
    <mergeCell ref="C147:F147"/>
    <mergeCell ref="G147:J147"/>
    <mergeCell ref="K147:N147"/>
    <mergeCell ref="E148:F148"/>
    <mergeCell ref="H148:J148"/>
    <mergeCell ref="B124:M124"/>
    <mergeCell ref="I135:N135"/>
    <mergeCell ref="I136:N136"/>
    <mergeCell ref="I137:N137"/>
    <mergeCell ref="I138:N138"/>
    <mergeCell ref="I140:N140"/>
    <mergeCell ref="I141:N141"/>
    <mergeCell ref="I142:N142"/>
    <mergeCell ref="I139:N139"/>
    <mergeCell ref="I143:N143"/>
    <mergeCell ref="B154:M154"/>
    <mergeCell ref="B155:E155"/>
    <mergeCell ref="F155:I155"/>
    <mergeCell ref="J155:M155"/>
    <mergeCell ref="D156:E156"/>
    <mergeCell ref="G156:I156"/>
    <mergeCell ref="E150:F150"/>
    <mergeCell ref="H150:J150"/>
    <mergeCell ref="D149:F149"/>
    <mergeCell ref="H149:J149"/>
    <mergeCell ref="C157:E157"/>
    <mergeCell ref="G157:I157"/>
    <mergeCell ref="D158:E158"/>
    <mergeCell ref="G158:I158"/>
    <mergeCell ref="I1048497:N1048497"/>
    <mergeCell ref="I112:N112"/>
    <mergeCell ref="I113:N113"/>
    <mergeCell ref="I114:N114"/>
    <mergeCell ref="I115:N115"/>
    <mergeCell ref="I116:N116"/>
    <mergeCell ref="I117:N117"/>
    <mergeCell ref="C125:N125"/>
    <mergeCell ref="I126:N126"/>
    <mergeCell ref="I127:N127"/>
    <mergeCell ref="I128:N128"/>
    <mergeCell ref="I129:N129"/>
    <mergeCell ref="I130:N130"/>
    <mergeCell ref="I131:N131"/>
    <mergeCell ref="I132:N132"/>
    <mergeCell ref="I133:N133"/>
    <mergeCell ref="I134:N134"/>
    <mergeCell ref="H151:M151"/>
    <mergeCell ref="H152:M152"/>
    <mergeCell ref="H153:M1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4:N37"/>
  <sheetViews>
    <sheetView view="pageBreakPreview" zoomScale="60" zoomScaleNormal="100" workbookViewId="0">
      <selection activeCell="B4" sqref="B4:M5"/>
    </sheetView>
  </sheetViews>
  <sheetFormatPr defaultRowHeight="15"/>
  <cols>
    <col min="2" max="2" width="7.140625" customWidth="1"/>
    <col min="3" max="3" width="12.5703125" customWidth="1"/>
    <col min="4" max="4" width="11.5703125" customWidth="1"/>
    <col min="5" max="5" width="15.28515625" customWidth="1"/>
    <col min="6" max="6" width="15" customWidth="1"/>
    <col min="7" max="7" width="12.7109375" customWidth="1"/>
    <col min="8" max="8" width="6.7109375" customWidth="1"/>
    <col min="9" max="9" width="4.7109375" customWidth="1"/>
    <col min="10" max="10" width="8.42578125" customWidth="1"/>
    <col min="13" max="13" width="12" customWidth="1"/>
  </cols>
  <sheetData>
    <row r="4" spans="2:14" ht="18.75">
      <c r="B4" s="99" t="s">
        <v>446</v>
      </c>
      <c r="C4" s="99"/>
      <c r="D4" s="99"/>
      <c r="E4" s="99"/>
      <c r="F4" s="99"/>
      <c r="G4" s="99"/>
      <c r="H4" s="99"/>
      <c r="I4" s="99"/>
      <c r="J4" s="99"/>
      <c r="K4" s="99"/>
      <c r="L4" s="99"/>
      <c r="M4" s="99"/>
    </row>
    <row r="5" spans="2:14" ht="47.25">
      <c r="B5" s="64" t="s">
        <v>1</v>
      </c>
      <c r="C5" s="64" t="s">
        <v>2</v>
      </c>
      <c r="D5" s="64" t="s">
        <v>3</v>
      </c>
      <c r="E5" s="64" t="s">
        <v>4</v>
      </c>
      <c r="F5" s="3" t="s">
        <v>5</v>
      </c>
      <c r="G5" s="64" t="s">
        <v>6</v>
      </c>
      <c r="H5" s="100" t="s">
        <v>47</v>
      </c>
      <c r="I5" s="101"/>
      <c r="J5" s="101"/>
      <c r="K5" s="101"/>
      <c r="L5" s="101"/>
      <c r="M5" s="102"/>
    </row>
    <row r="6" spans="2:14">
      <c r="B6" s="65">
        <v>1</v>
      </c>
      <c r="C6" s="65" t="s">
        <v>158</v>
      </c>
      <c r="D6" s="65" t="s">
        <v>406</v>
      </c>
      <c r="E6" s="65" t="s">
        <v>50</v>
      </c>
      <c r="F6" s="65">
        <v>0.36</v>
      </c>
      <c r="G6" s="65">
        <v>63</v>
      </c>
      <c r="H6" s="105">
        <v>3.1</v>
      </c>
      <c r="I6" s="107"/>
      <c r="J6" s="107"/>
      <c r="K6" s="107"/>
      <c r="L6" s="107"/>
      <c r="M6" s="106"/>
      <c r="N6" s="66"/>
    </row>
    <row r="7" spans="2:14">
      <c r="B7" s="65">
        <f>1+B6</f>
        <v>2</v>
      </c>
      <c r="C7" s="65" t="s">
        <v>119</v>
      </c>
      <c r="D7" s="65" t="s">
        <v>230</v>
      </c>
      <c r="E7" s="65" t="s">
        <v>50</v>
      </c>
      <c r="F7" s="65">
        <v>0.36</v>
      </c>
      <c r="G7" s="65">
        <v>63</v>
      </c>
      <c r="H7" s="105">
        <v>3</v>
      </c>
      <c r="I7" s="107"/>
      <c r="J7" s="107"/>
      <c r="K7" s="107"/>
      <c r="L7" s="107"/>
      <c r="M7" s="106"/>
      <c r="N7" s="66"/>
    </row>
    <row r="8" spans="2:14">
      <c r="B8" s="65">
        <f t="shared" ref="B8:B29" si="0">1+B7</f>
        <v>3</v>
      </c>
      <c r="C8" s="65" t="s">
        <v>402</v>
      </c>
      <c r="D8" s="65" t="s">
        <v>234</v>
      </c>
      <c r="E8" s="65" t="s">
        <v>50</v>
      </c>
      <c r="F8" s="65">
        <v>0.36</v>
      </c>
      <c r="G8" s="65">
        <v>63</v>
      </c>
      <c r="H8" s="105">
        <v>51.4</v>
      </c>
      <c r="I8" s="107"/>
      <c r="J8" s="107"/>
      <c r="K8" s="107"/>
      <c r="L8" s="107"/>
      <c r="M8" s="106"/>
      <c r="N8" s="66"/>
    </row>
    <row r="9" spans="2:14">
      <c r="B9" s="65">
        <f t="shared" si="0"/>
        <v>4</v>
      </c>
      <c r="C9" s="65" t="s">
        <v>222</v>
      </c>
      <c r="D9" s="65" t="s">
        <v>204</v>
      </c>
      <c r="E9" s="65" t="s">
        <v>50</v>
      </c>
      <c r="F9" s="65">
        <v>0.36</v>
      </c>
      <c r="G9" s="65">
        <v>63</v>
      </c>
      <c r="H9" s="105">
        <v>21.8</v>
      </c>
      <c r="I9" s="107"/>
      <c r="J9" s="107"/>
      <c r="K9" s="107"/>
      <c r="L9" s="107"/>
      <c r="M9" s="106"/>
      <c r="N9" s="66"/>
    </row>
    <row r="10" spans="2:14">
      <c r="B10" s="65">
        <f t="shared" si="0"/>
        <v>5</v>
      </c>
      <c r="C10" s="65" t="s">
        <v>212</v>
      </c>
      <c r="D10" s="65" t="s">
        <v>204</v>
      </c>
      <c r="E10" s="65" t="s">
        <v>50</v>
      </c>
      <c r="F10" s="65">
        <v>0.36</v>
      </c>
      <c r="G10" s="65">
        <v>63</v>
      </c>
      <c r="H10" s="105">
        <v>29</v>
      </c>
      <c r="I10" s="107"/>
      <c r="J10" s="107"/>
      <c r="K10" s="107"/>
      <c r="L10" s="107"/>
      <c r="M10" s="106"/>
      <c r="N10" s="66"/>
    </row>
    <row r="11" spans="2:14">
      <c r="B11" s="65">
        <f t="shared" si="0"/>
        <v>6</v>
      </c>
      <c r="C11" s="65" t="s">
        <v>447</v>
      </c>
      <c r="D11" s="65" t="s">
        <v>448</v>
      </c>
      <c r="E11" s="65" t="s">
        <v>28</v>
      </c>
      <c r="F11" s="65">
        <v>0.46</v>
      </c>
      <c r="G11" s="65">
        <v>63</v>
      </c>
      <c r="H11" s="105">
        <v>58.9</v>
      </c>
      <c r="I11" s="107"/>
      <c r="J11" s="107"/>
      <c r="K11" s="107"/>
      <c r="L11" s="107"/>
      <c r="M11" s="106"/>
      <c r="N11" s="66"/>
    </row>
    <row r="12" spans="2:14">
      <c r="B12" s="65">
        <f t="shared" si="0"/>
        <v>7</v>
      </c>
      <c r="C12" s="65" t="s">
        <v>163</v>
      </c>
      <c r="D12" s="65" t="s">
        <v>360</v>
      </c>
      <c r="E12" s="65" t="s">
        <v>50</v>
      </c>
      <c r="F12" s="65">
        <v>0.36</v>
      </c>
      <c r="G12" s="65">
        <v>63</v>
      </c>
      <c r="H12" s="105">
        <v>14.5</v>
      </c>
      <c r="I12" s="107"/>
      <c r="J12" s="107"/>
      <c r="K12" s="107"/>
      <c r="L12" s="107"/>
      <c r="M12" s="106"/>
      <c r="N12" s="66"/>
    </row>
    <row r="13" spans="2:14">
      <c r="B13" s="65">
        <f t="shared" si="0"/>
        <v>8</v>
      </c>
      <c r="C13" s="65" t="s">
        <v>163</v>
      </c>
      <c r="D13" s="65" t="s">
        <v>360</v>
      </c>
      <c r="E13" s="65" t="s">
        <v>28</v>
      </c>
      <c r="F13" s="65">
        <v>0.46</v>
      </c>
      <c r="G13" s="65">
        <v>63</v>
      </c>
      <c r="H13" s="105">
        <v>7.6</v>
      </c>
      <c r="I13" s="107"/>
      <c r="J13" s="107"/>
      <c r="K13" s="107"/>
      <c r="L13" s="107"/>
      <c r="M13" s="106"/>
      <c r="N13" s="66"/>
    </row>
    <row r="14" spans="2:14">
      <c r="B14" s="65">
        <f t="shared" si="0"/>
        <v>9</v>
      </c>
      <c r="C14" s="65" t="s">
        <v>449</v>
      </c>
      <c r="D14" s="65" t="s">
        <v>450</v>
      </c>
      <c r="E14" s="65" t="s">
        <v>50</v>
      </c>
      <c r="F14" s="65">
        <v>0.36</v>
      </c>
      <c r="G14" s="65">
        <v>63</v>
      </c>
      <c r="H14" s="105">
        <v>3.6</v>
      </c>
      <c r="I14" s="107"/>
      <c r="J14" s="107"/>
      <c r="K14" s="107"/>
      <c r="L14" s="107"/>
      <c r="M14" s="106"/>
      <c r="N14" s="66"/>
    </row>
    <row r="15" spans="2:14">
      <c r="B15" s="65">
        <f t="shared" si="0"/>
        <v>10</v>
      </c>
      <c r="C15" s="65" t="s">
        <v>450</v>
      </c>
      <c r="D15" s="65" t="s">
        <v>451</v>
      </c>
      <c r="E15" s="65" t="s">
        <v>28</v>
      </c>
      <c r="F15" s="65">
        <v>0.46</v>
      </c>
      <c r="G15" s="65">
        <v>63</v>
      </c>
      <c r="H15" s="105">
        <v>4.5</v>
      </c>
      <c r="I15" s="107"/>
      <c r="J15" s="107"/>
      <c r="K15" s="107"/>
      <c r="L15" s="107"/>
      <c r="M15" s="106"/>
      <c r="N15" s="66"/>
    </row>
    <row r="16" spans="2:14">
      <c r="B16" s="65">
        <f t="shared" si="0"/>
        <v>11</v>
      </c>
      <c r="C16" s="65" t="s">
        <v>449</v>
      </c>
      <c r="D16" s="65" t="s">
        <v>452</v>
      </c>
      <c r="E16" s="65" t="s">
        <v>28</v>
      </c>
      <c r="F16" s="65">
        <v>0.46</v>
      </c>
      <c r="G16" s="65">
        <v>63</v>
      </c>
      <c r="H16" s="105">
        <v>3</v>
      </c>
      <c r="I16" s="107"/>
      <c r="J16" s="107"/>
      <c r="K16" s="107"/>
      <c r="L16" s="107"/>
      <c r="M16" s="106"/>
      <c r="N16" s="66"/>
    </row>
    <row r="17" spans="2:14">
      <c r="B17" s="65">
        <f t="shared" si="0"/>
        <v>12</v>
      </c>
      <c r="C17" s="65" t="s">
        <v>423</v>
      </c>
      <c r="D17" s="65" t="s">
        <v>453</v>
      </c>
      <c r="E17" s="65" t="s">
        <v>50</v>
      </c>
      <c r="F17" s="65">
        <v>0.36</v>
      </c>
      <c r="G17" s="65">
        <v>63</v>
      </c>
      <c r="H17" s="105">
        <v>4.2</v>
      </c>
      <c r="I17" s="107"/>
      <c r="J17" s="107"/>
      <c r="K17" s="107"/>
      <c r="L17" s="107"/>
      <c r="M17" s="106"/>
      <c r="N17" s="66"/>
    </row>
    <row r="18" spans="2:14">
      <c r="B18" s="65">
        <f t="shared" si="0"/>
        <v>13</v>
      </c>
      <c r="C18" s="65" t="s">
        <v>423</v>
      </c>
      <c r="D18" s="65" t="s">
        <v>454</v>
      </c>
      <c r="E18" s="65" t="s">
        <v>50</v>
      </c>
      <c r="F18" s="65">
        <v>0.36</v>
      </c>
      <c r="G18" s="65">
        <v>63</v>
      </c>
      <c r="H18" s="105">
        <v>3</v>
      </c>
      <c r="I18" s="107"/>
      <c r="J18" s="107"/>
      <c r="K18" s="107"/>
      <c r="L18" s="107"/>
      <c r="M18" s="106"/>
      <c r="N18" s="66"/>
    </row>
    <row r="19" spans="2:14">
      <c r="B19" s="65">
        <f t="shared" si="0"/>
        <v>14</v>
      </c>
      <c r="C19" s="65" t="s">
        <v>164</v>
      </c>
      <c r="D19" s="65" t="s">
        <v>162</v>
      </c>
      <c r="E19" s="65" t="s">
        <v>50</v>
      </c>
      <c r="F19" s="65">
        <v>0.36</v>
      </c>
      <c r="G19" s="65">
        <v>63</v>
      </c>
      <c r="H19" s="105">
        <v>55.3</v>
      </c>
      <c r="I19" s="107"/>
      <c r="J19" s="107"/>
      <c r="K19" s="107"/>
      <c r="L19" s="107"/>
      <c r="M19" s="106"/>
      <c r="N19" s="66"/>
    </row>
    <row r="20" spans="2:14">
      <c r="B20" s="65">
        <f t="shared" si="0"/>
        <v>15</v>
      </c>
      <c r="C20" s="65" t="s">
        <v>164</v>
      </c>
      <c r="D20" s="65" t="s">
        <v>162</v>
      </c>
      <c r="E20" s="65" t="s">
        <v>50</v>
      </c>
      <c r="F20" s="65">
        <v>0.36</v>
      </c>
      <c r="G20" s="65">
        <v>63</v>
      </c>
      <c r="H20" s="105">
        <v>75.599999999999994</v>
      </c>
      <c r="I20" s="107"/>
      <c r="J20" s="107"/>
      <c r="K20" s="107"/>
      <c r="L20" s="107"/>
      <c r="M20" s="106"/>
      <c r="N20" s="66"/>
    </row>
    <row r="21" spans="2:14">
      <c r="B21" s="65">
        <f t="shared" si="0"/>
        <v>16</v>
      </c>
      <c r="C21" s="65" t="s">
        <v>164</v>
      </c>
      <c r="D21" s="65" t="s">
        <v>162</v>
      </c>
      <c r="E21" s="65" t="s">
        <v>50</v>
      </c>
      <c r="F21" s="65">
        <v>0.36</v>
      </c>
      <c r="G21" s="65">
        <v>63</v>
      </c>
      <c r="H21" s="105">
        <v>3</v>
      </c>
      <c r="I21" s="107"/>
      <c r="J21" s="107"/>
      <c r="K21" s="107"/>
      <c r="L21" s="107"/>
      <c r="M21" s="106"/>
      <c r="N21" s="66"/>
    </row>
    <row r="22" spans="2:14">
      <c r="B22" s="65">
        <f t="shared" si="0"/>
        <v>17</v>
      </c>
      <c r="C22" s="65" t="s">
        <v>257</v>
      </c>
      <c r="D22" s="65" t="s">
        <v>455</v>
      </c>
      <c r="E22" s="65" t="s">
        <v>50</v>
      </c>
      <c r="F22" s="65">
        <v>0.36</v>
      </c>
      <c r="G22" s="65">
        <v>63</v>
      </c>
      <c r="H22" s="105">
        <v>49.1</v>
      </c>
      <c r="I22" s="107"/>
      <c r="J22" s="107"/>
      <c r="K22" s="107"/>
      <c r="L22" s="107"/>
      <c r="M22" s="106"/>
      <c r="N22" s="66"/>
    </row>
    <row r="23" spans="2:14">
      <c r="B23" s="65">
        <f t="shared" si="0"/>
        <v>18</v>
      </c>
      <c r="C23" s="65" t="s">
        <v>257</v>
      </c>
      <c r="D23" s="65" t="s">
        <v>410</v>
      </c>
      <c r="E23" s="65" t="s">
        <v>50</v>
      </c>
      <c r="F23" s="65">
        <v>0.36</v>
      </c>
      <c r="G23" s="65">
        <v>63</v>
      </c>
      <c r="H23" s="105">
        <v>4.2</v>
      </c>
      <c r="I23" s="107"/>
      <c r="J23" s="107"/>
      <c r="K23" s="107"/>
      <c r="L23" s="107"/>
      <c r="M23" s="106"/>
      <c r="N23" s="66"/>
    </row>
    <row r="24" spans="2:14">
      <c r="B24" s="65">
        <f t="shared" si="0"/>
        <v>19</v>
      </c>
      <c r="C24" s="65" t="s">
        <v>456</v>
      </c>
      <c r="D24" s="65" t="s">
        <v>419</v>
      </c>
      <c r="E24" s="65" t="s">
        <v>50</v>
      </c>
      <c r="F24" s="65">
        <v>0.36</v>
      </c>
      <c r="G24" s="65">
        <v>75</v>
      </c>
      <c r="H24" s="105">
        <v>3.8</v>
      </c>
      <c r="I24" s="107"/>
      <c r="J24" s="107"/>
      <c r="K24" s="107"/>
      <c r="L24" s="107"/>
      <c r="M24" s="106"/>
      <c r="N24" s="66"/>
    </row>
    <row r="25" spans="2:14">
      <c r="B25" s="65">
        <f t="shared" si="0"/>
        <v>20</v>
      </c>
      <c r="C25" s="65" t="s">
        <v>418</v>
      </c>
      <c r="D25" s="65" t="s">
        <v>128</v>
      </c>
      <c r="E25" s="65" t="s">
        <v>50</v>
      </c>
      <c r="F25" s="65">
        <v>0.36</v>
      </c>
      <c r="G25" s="65">
        <v>75</v>
      </c>
      <c r="H25" s="105">
        <v>6.6</v>
      </c>
      <c r="I25" s="107"/>
      <c r="J25" s="107"/>
      <c r="K25" s="107"/>
      <c r="L25" s="107"/>
      <c r="M25" s="106"/>
      <c r="N25" s="66"/>
    </row>
    <row r="26" spans="2:14">
      <c r="B26" s="65">
        <f t="shared" si="0"/>
        <v>21</v>
      </c>
      <c r="C26" s="65" t="s">
        <v>261</v>
      </c>
      <c r="D26" s="65" t="s">
        <v>213</v>
      </c>
      <c r="E26" s="65" t="s">
        <v>28</v>
      </c>
      <c r="F26" s="65">
        <v>0.46</v>
      </c>
      <c r="G26" s="65">
        <v>160</v>
      </c>
      <c r="H26" s="105">
        <v>5.9</v>
      </c>
      <c r="I26" s="107"/>
      <c r="J26" s="107"/>
      <c r="K26" s="107"/>
      <c r="L26" s="107"/>
      <c r="M26" s="106"/>
      <c r="N26" s="66"/>
    </row>
    <row r="27" spans="2:14">
      <c r="B27" s="65">
        <f t="shared" si="0"/>
        <v>22</v>
      </c>
      <c r="C27" s="65" t="s">
        <v>261</v>
      </c>
      <c r="D27" s="65" t="s">
        <v>213</v>
      </c>
      <c r="E27" s="65" t="s">
        <v>50</v>
      </c>
      <c r="F27" s="65">
        <v>0.46</v>
      </c>
      <c r="G27" s="65">
        <v>160</v>
      </c>
      <c r="H27" s="105">
        <v>5.6</v>
      </c>
      <c r="I27" s="107"/>
      <c r="J27" s="107"/>
      <c r="K27" s="107"/>
      <c r="L27" s="107"/>
      <c r="M27" s="106"/>
      <c r="N27" s="66"/>
    </row>
    <row r="28" spans="2:14">
      <c r="B28" s="65">
        <f t="shared" si="0"/>
        <v>23</v>
      </c>
      <c r="C28" s="65" t="s">
        <v>232</v>
      </c>
      <c r="D28" s="65" t="s">
        <v>122</v>
      </c>
      <c r="E28" s="65" t="s">
        <v>50</v>
      </c>
      <c r="F28" s="65">
        <v>0.46</v>
      </c>
      <c r="G28" s="65">
        <v>160</v>
      </c>
      <c r="H28" s="105">
        <v>10</v>
      </c>
      <c r="I28" s="107"/>
      <c r="J28" s="107"/>
      <c r="K28" s="107"/>
      <c r="L28" s="107"/>
      <c r="M28" s="106"/>
      <c r="N28" s="66"/>
    </row>
    <row r="29" spans="2:14">
      <c r="B29" s="65">
        <f t="shared" si="0"/>
        <v>24</v>
      </c>
      <c r="C29" s="65" t="s">
        <v>212</v>
      </c>
      <c r="D29" s="65" t="s">
        <v>223</v>
      </c>
      <c r="E29" s="65" t="s">
        <v>50</v>
      </c>
      <c r="F29" s="65">
        <v>0.46</v>
      </c>
      <c r="G29" s="65">
        <v>160</v>
      </c>
      <c r="H29" s="105">
        <v>5.7</v>
      </c>
      <c r="I29" s="107"/>
      <c r="J29" s="107"/>
      <c r="K29" s="107"/>
      <c r="L29" s="107"/>
      <c r="M29" s="106"/>
      <c r="N29" s="66"/>
    </row>
    <row r="30" spans="2:14">
      <c r="B30" s="65"/>
      <c r="C30" s="65"/>
      <c r="D30" s="65"/>
      <c r="E30" s="65"/>
      <c r="F30" s="65"/>
      <c r="G30" s="65"/>
      <c r="H30" s="105"/>
      <c r="I30" s="107"/>
      <c r="J30" s="107"/>
      <c r="K30" s="107"/>
      <c r="L30" s="107"/>
      <c r="M30" s="106"/>
    </row>
    <row r="31" spans="2:14">
      <c r="B31" s="65"/>
      <c r="C31" s="65"/>
      <c r="D31" s="65"/>
      <c r="E31" s="65"/>
      <c r="F31" s="65"/>
      <c r="G31" s="65"/>
      <c r="H31" s="105"/>
      <c r="I31" s="107"/>
      <c r="J31" s="107"/>
      <c r="K31" s="107"/>
      <c r="L31" s="107"/>
      <c r="M31" s="106"/>
    </row>
    <row r="32" spans="2:14">
      <c r="B32" s="65"/>
      <c r="C32" s="65"/>
      <c r="D32" s="65"/>
      <c r="E32" s="65"/>
      <c r="F32" s="65"/>
      <c r="G32" s="65"/>
      <c r="H32" s="105"/>
      <c r="I32" s="107"/>
      <c r="J32" s="107"/>
      <c r="K32" s="107"/>
      <c r="L32" s="107"/>
      <c r="M32" s="106"/>
    </row>
    <row r="33" spans="2:13">
      <c r="B33" s="105"/>
      <c r="C33" s="107"/>
      <c r="D33" s="107"/>
      <c r="E33" s="107"/>
      <c r="F33" s="107"/>
      <c r="G33" s="107"/>
      <c r="H33" s="107"/>
      <c r="I33" s="107"/>
      <c r="J33" s="107"/>
      <c r="K33" s="107"/>
      <c r="L33" s="107"/>
      <c r="M33" s="106"/>
    </row>
    <row r="34" spans="2:13" ht="15.75">
      <c r="B34" s="108" t="s">
        <v>107</v>
      </c>
      <c r="C34" s="108"/>
      <c r="D34" s="108"/>
      <c r="E34" s="108"/>
      <c r="F34" s="109" t="s">
        <v>41</v>
      </c>
      <c r="G34" s="109"/>
      <c r="H34" s="109"/>
      <c r="I34" s="109"/>
      <c r="J34" s="109" t="s">
        <v>42</v>
      </c>
      <c r="K34" s="109"/>
      <c r="L34" s="109"/>
      <c r="M34" s="109"/>
    </row>
    <row r="35" spans="2:13" ht="15.75">
      <c r="B35" s="6" t="s">
        <v>43</v>
      </c>
      <c r="C35" s="67"/>
      <c r="D35" s="104"/>
      <c r="E35" s="104"/>
      <c r="F35" s="67" t="s">
        <v>43</v>
      </c>
      <c r="G35" s="105"/>
      <c r="H35" s="107"/>
      <c r="I35" s="106"/>
      <c r="J35" s="67" t="s">
        <v>43</v>
      </c>
      <c r="K35" s="9"/>
      <c r="L35" s="10"/>
      <c r="M35" s="11"/>
    </row>
    <row r="36" spans="2:13" ht="15.75">
      <c r="B36" s="6" t="s">
        <v>44</v>
      </c>
      <c r="C36" s="104"/>
      <c r="D36" s="104"/>
      <c r="E36" s="104"/>
      <c r="F36" s="67" t="s">
        <v>44</v>
      </c>
      <c r="G36" s="105"/>
      <c r="H36" s="107"/>
      <c r="I36" s="106"/>
      <c r="J36" s="9" t="s">
        <v>44</v>
      </c>
      <c r="K36" s="10"/>
      <c r="L36" s="10"/>
      <c r="M36" s="11"/>
    </row>
    <row r="37" spans="2:13" ht="15.75">
      <c r="B37" s="6" t="s">
        <v>45</v>
      </c>
      <c r="C37" s="67"/>
      <c r="D37" s="104"/>
      <c r="E37" s="104"/>
      <c r="F37" s="67" t="s">
        <v>45</v>
      </c>
      <c r="G37" s="105"/>
      <c r="H37" s="107"/>
      <c r="I37" s="106"/>
      <c r="J37" s="67" t="s">
        <v>45</v>
      </c>
      <c r="K37" s="9"/>
      <c r="L37" s="10"/>
      <c r="M37" s="11"/>
    </row>
  </sheetData>
  <autoFilter ref="E5:E29"/>
  <mergeCells count="39">
    <mergeCell ref="H9:M9"/>
    <mergeCell ref="B4:M4"/>
    <mergeCell ref="H5:M5"/>
    <mergeCell ref="H6:M6"/>
    <mergeCell ref="H7:M7"/>
    <mergeCell ref="H8:M8"/>
    <mergeCell ref="H21:M21"/>
    <mergeCell ref="H10:M10"/>
    <mergeCell ref="H11:M11"/>
    <mergeCell ref="H12:M12"/>
    <mergeCell ref="H13:M13"/>
    <mergeCell ref="H14:M14"/>
    <mergeCell ref="H15:M15"/>
    <mergeCell ref="H16:M16"/>
    <mergeCell ref="H17:M17"/>
    <mergeCell ref="H18:M18"/>
    <mergeCell ref="H19:M19"/>
    <mergeCell ref="H20:M20"/>
    <mergeCell ref="H28:M28"/>
    <mergeCell ref="H29:M29"/>
    <mergeCell ref="H22:M22"/>
    <mergeCell ref="H23:M23"/>
    <mergeCell ref="H24:M24"/>
    <mergeCell ref="H25:M25"/>
    <mergeCell ref="H26:M26"/>
    <mergeCell ref="H27:M27"/>
    <mergeCell ref="C36:E36"/>
    <mergeCell ref="G36:I36"/>
    <mergeCell ref="D37:E37"/>
    <mergeCell ref="G37:I37"/>
    <mergeCell ref="H30:M30"/>
    <mergeCell ref="H31:M31"/>
    <mergeCell ref="B33:M33"/>
    <mergeCell ref="B34:E34"/>
    <mergeCell ref="F34:I34"/>
    <mergeCell ref="J34:M34"/>
    <mergeCell ref="D35:E35"/>
    <mergeCell ref="G35:I35"/>
    <mergeCell ref="H32:M32"/>
  </mergeCells>
  <pageMargins left="0.25" right="0.25" top="0.75" bottom="0.75"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AC72"/>
  <sheetViews>
    <sheetView topLeftCell="A49" workbookViewId="0">
      <selection activeCell="B59" sqref="B59:H62"/>
    </sheetView>
  </sheetViews>
  <sheetFormatPr defaultColWidth="9" defaultRowHeight="15"/>
  <cols>
    <col min="2" max="2" width="10.140625" customWidth="1"/>
    <col min="3" max="3" width="13.7109375" customWidth="1"/>
    <col min="4" max="4" width="14.85546875" customWidth="1"/>
    <col min="5" max="5" width="16" customWidth="1"/>
    <col min="6" max="6" width="11" customWidth="1"/>
    <col min="7" max="7" width="14.42578125" customWidth="1"/>
    <col min="8" max="8" width="30.140625" customWidth="1"/>
    <col min="9" max="9" width="18.28515625" hidden="1" customWidth="1"/>
    <col min="10" max="11" width="9.140625" hidden="1" customWidth="1"/>
    <col min="12" max="12" width="9" hidden="1" customWidth="1"/>
  </cols>
  <sheetData>
    <row r="3" spans="2:16" ht="18.75">
      <c r="B3" s="133" t="s">
        <v>218</v>
      </c>
      <c r="C3" s="134"/>
      <c r="D3" s="134"/>
      <c r="E3" s="134"/>
      <c r="F3" s="134"/>
      <c r="G3" s="134"/>
      <c r="H3" s="134"/>
      <c r="I3" s="135"/>
      <c r="J3" s="137" t="s">
        <v>8</v>
      </c>
      <c r="K3" s="138"/>
      <c r="L3" s="136" t="s">
        <v>219</v>
      </c>
    </row>
    <row r="4" spans="2:16" ht="63">
      <c r="B4" s="24" t="s">
        <v>1</v>
      </c>
      <c r="C4" s="2" t="s">
        <v>2</v>
      </c>
      <c r="D4" s="2" t="s">
        <v>3</v>
      </c>
      <c r="E4" s="2" t="s">
        <v>4</v>
      </c>
      <c r="F4" s="3" t="s">
        <v>5</v>
      </c>
      <c r="G4" s="2" t="s">
        <v>6</v>
      </c>
      <c r="H4" s="4" t="s">
        <v>7</v>
      </c>
      <c r="I4" s="2" t="s">
        <v>220</v>
      </c>
      <c r="J4" s="139"/>
      <c r="K4" s="140"/>
      <c r="L4" s="136"/>
    </row>
    <row r="5" spans="2:16">
      <c r="B5" s="23">
        <v>1</v>
      </c>
      <c r="C5" s="5" t="s">
        <v>109</v>
      </c>
      <c r="D5" s="5" t="s">
        <v>112</v>
      </c>
      <c r="E5" s="5" t="s">
        <v>75</v>
      </c>
      <c r="F5" s="5">
        <v>0.36</v>
      </c>
      <c r="G5" s="5">
        <v>63</v>
      </c>
      <c r="H5" s="17">
        <v>3.2</v>
      </c>
      <c r="I5" s="17">
        <v>12</v>
      </c>
      <c r="J5" s="104">
        <f>+H5</f>
        <v>3.2</v>
      </c>
      <c r="K5" s="105"/>
      <c r="L5" s="7"/>
      <c r="N5" s="130">
        <v>3.2</v>
      </c>
      <c r="O5" s="131"/>
      <c r="P5" s="132"/>
    </row>
    <row r="6" spans="2:16">
      <c r="B6" s="5">
        <f>1+B5</f>
        <v>2</v>
      </c>
      <c r="C6" s="5" t="s">
        <v>221</v>
      </c>
      <c r="D6" s="5" t="s">
        <v>206</v>
      </c>
      <c r="E6" s="5" t="s">
        <v>50</v>
      </c>
      <c r="F6" s="5">
        <v>0.36</v>
      </c>
      <c r="G6" s="5">
        <v>63</v>
      </c>
      <c r="H6" s="17">
        <v>14</v>
      </c>
      <c r="I6" s="29"/>
      <c r="J6" s="104" t="e">
        <f>+#REF!+H6</f>
        <v>#REF!</v>
      </c>
      <c r="K6" s="105"/>
      <c r="L6" s="7"/>
      <c r="N6" s="130">
        <v>14</v>
      </c>
      <c r="O6" s="131"/>
      <c r="P6" s="132"/>
    </row>
    <row r="7" spans="2:16">
      <c r="B7" s="5">
        <f t="shared" ref="B7:B58" si="0">1+B6</f>
        <v>3</v>
      </c>
      <c r="C7" s="5" t="s">
        <v>222</v>
      </c>
      <c r="D7" s="5" t="s">
        <v>223</v>
      </c>
      <c r="E7" s="5" t="s">
        <v>50</v>
      </c>
      <c r="F7" s="5">
        <v>0.36</v>
      </c>
      <c r="G7" s="5">
        <v>63</v>
      </c>
      <c r="H7" s="17">
        <v>23.8</v>
      </c>
      <c r="I7" s="17">
        <v>22</v>
      </c>
      <c r="J7" s="104" t="e">
        <f>+#REF!+H7</f>
        <v>#REF!</v>
      </c>
      <c r="K7" s="105"/>
      <c r="L7" s="7"/>
      <c r="N7" s="130">
        <v>23.8</v>
      </c>
      <c r="O7" s="131"/>
      <c r="P7" s="132"/>
    </row>
    <row r="8" spans="2:16">
      <c r="B8" s="5">
        <f t="shared" si="0"/>
        <v>4</v>
      </c>
      <c r="C8" s="5" t="s">
        <v>224</v>
      </c>
      <c r="D8" s="5" t="s">
        <v>225</v>
      </c>
      <c r="E8" s="5" t="s">
        <v>50</v>
      </c>
      <c r="F8" s="5">
        <v>0.36</v>
      </c>
      <c r="G8" s="5">
        <v>63</v>
      </c>
      <c r="H8" s="17">
        <v>55.4</v>
      </c>
      <c r="I8" s="17"/>
      <c r="J8" s="104" t="e">
        <f>+#REF!+H8</f>
        <v>#REF!</v>
      </c>
      <c r="K8" s="105"/>
      <c r="L8" s="7"/>
      <c r="N8" s="130">
        <v>55.4</v>
      </c>
      <c r="O8" s="131"/>
      <c r="P8" s="132"/>
    </row>
    <row r="9" spans="2:16">
      <c r="B9" s="5">
        <f t="shared" si="0"/>
        <v>5</v>
      </c>
      <c r="C9" s="5" t="s">
        <v>226</v>
      </c>
      <c r="D9" s="5" t="s">
        <v>227</v>
      </c>
      <c r="E9" s="5" t="s">
        <v>50</v>
      </c>
      <c r="F9" s="5">
        <v>0.36</v>
      </c>
      <c r="G9" s="5">
        <v>63</v>
      </c>
      <c r="H9" s="17">
        <v>22.1</v>
      </c>
      <c r="I9" s="17">
        <v>25</v>
      </c>
      <c r="J9" s="104" t="e">
        <f>+#REF!+H9</f>
        <v>#REF!</v>
      </c>
      <c r="K9" s="105"/>
      <c r="L9" s="7"/>
      <c r="N9" s="130">
        <v>22.1</v>
      </c>
      <c r="O9" s="131"/>
      <c r="P9" s="132"/>
    </row>
    <row r="10" spans="2:16">
      <c r="B10" s="5">
        <f t="shared" si="0"/>
        <v>6</v>
      </c>
      <c r="C10" s="5" t="s">
        <v>226</v>
      </c>
      <c r="D10" s="5" t="s">
        <v>228</v>
      </c>
      <c r="E10" s="5" t="s">
        <v>50</v>
      </c>
      <c r="F10" s="5">
        <v>0.36</v>
      </c>
      <c r="G10" s="5">
        <v>63</v>
      </c>
      <c r="H10" s="17">
        <v>47.5</v>
      </c>
      <c r="I10" s="17">
        <v>45</v>
      </c>
      <c r="J10" s="104" t="e">
        <f t="shared" ref="J10:J19" si="1">+J9+H10</f>
        <v>#REF!</v>
      </c>
      <c r="K10" s="105"/>
      <c r="L10" s="7"/>
      <c r="N10" s="130">
        <v>47.5</v>
      </c>
      <c r="O10" s="131"/>
      <c r="P10" s="132"/>
    </row>
    <row r="11" spans="2:16">
      <c r="B11" s="5">
        <f t="shared" si="0"/>
        <v>7</v>
      </c>
      <c r="C11" s="5" t="s">
        <v>228</v>
      </c>
      <c r="D11" s="5" t="s">
        <v>229</v>
      </c>
      <c r="E11" s="5" t="s">
        <v>50</v>
      </c>
      <c r="F11" s="5">
        <v>0.36</v>
      </c>
      <c r="G11" s="5">
        <v>63</v>
      </c>
      <c r="H11" s="17">
        <v>39.9</v>
      </c>
      <c r="I11" s="17">
        <v>44</v>
      </c>
      <c r="J11" s="104" t="e">
        <f>+#REF!+H11</f>
        <v>#REF!</v>
      </c>
      <c r="K11" s="105"/>
      <c r="L11" s="7"/>
      <c r="N11" s="130">
        <v>39.9</v>
      </c>
      <c r="O11" s="131"/>
      <c r="P11" s="132"/>
    </row>
    <row r="12" spans="2:16">
      <c r="B12" s="5">
        <f t="shared" si="0"/>
        <v>8</v>
      </c>
      <c r="C12" s="5" t="s">
        <v>225</v>
      </c>
      <c r="D12" s="5" t="s">
        <v>105</v>
      </c>
      <c r="E12" s="5" t="s">
        <v>50</v>
      </c>
      <c r="F12" s="5">
        <v>0.36</v>
      </c>
      <c r="G12" s="5">
        <v>63</v>
      </c>
      <c r="H12" s="17">
        <v>18.399999999999999</v>
      </c>
      <c r="I12" s="17">
        <v>11</v>
      </c>
      <c r="J12" s="104" t="e">
        <f t="shared" si="1"/>
        <v>#REF!</v>
      </c>
      <c r="K12" s="105"/>
      <c r="L12" s="7"/>
      <c r="N12" s="130">
        <v>18.399999999999999</v>
      </c>
      <c r="O12" s="131"/>
      <c r="P12" s="132"/>
    </row>
    <row r="13" spans="2:16">
      <c r="B13" s="5">
        <f t="shared" si="0"/>
        <v>9</v>
      </c>
      <c r="C13" s="5" t="s">
        <v>230</v>
      </c>
      <c r="D13" s="5" t="s">
        <v>119</v>
      </c>
      <c r="E13" s="5" t="s">
        <v>50</v>
      </c>
      <c r="F13" s="5">
        <v>0.36</v>
      </c>
      <c r="G13" s="5">
        <v>63</v>
      </c>
      <c r="H13" s="17">
        <v>123.5</v>
      </c>
      <c r="I13" s="17">
        <v>124</v>
      </c>
      <c r="J13" s="104" t="e">
        <f t="shared" si="1"/>
        <v>#REF!</v>
      </c>
      <c r="K13" s="105"/>
      <c r="L13" s="7"/>
      <c r="N13" s="130">
        <v>123.5</v>
      </c>
      <c r="O13" s="131"/>
      <c r="P13" s="132"/>
    </row>
    <row r="14" spans="2:16">
      <c r="B14" s="5">
        <f t="shared" si="0"/>
        <v>10</v>
      </c>
      <c r="C14" s="5" t="s">
        <v>120</v>
      </c>
      <c r="D14" s="5" t="s">
        <v>38</v>
      </c>
      <c r="E14" s="5" t="s">
        <v>50</v>
      </c>
      <c r="F14" s="5">
        <v>0.36</v>
      </c>
      <c r="G14" s="5">
        <v>63</v>
      </c>
      <c r="H14" s="17">
        <v>68.2</v>
      </c>
      <c r="I14" s="17">
        <v>42</v>
      </c>
      <c r="J14" s="104" t="e">
        <f t="shared" si="1"/>
        <v>#REF!</v>
      </c>
      <c r="K14" s="105"/>
      <c r="L14" s="7"/>
      <c r="N14" s="130">
        <v>68.2</v>
      </c>
      <c r="O14" s="131"/>
      <c r="P14" s="132"/>
    </row>
    <row r="15" spans="2:16">
      <c r="B15" s="5">
        <f t="shared" si="0"/>
        <v>11</v>
      </c>
      <c r="C15" s="5" t="s">
        <v>125</v>
      </c>
      <c r="D15" s="5" t="s">
        <v>231</v>
      </c>
      <c r="E15" s="5" t="s">
        <v>50</v>
      </c>
      <c r="F15" s="5">
        <v>0.36</v>
      </c>
      <c r="G15" s="5">
        <v>63</v>
      </c>
      <c r="H15" s="17">
        <v>8.4</v>
      </c>
      <c r="I15" s="17">
        <v>165</v>
      </c>
      <c r="J15" s="104" t="e">
        <f>+#REF!+H15</f>
        <v>#REF!</v>
      </c>
      <c r="K15" s="105"/>
      <c r="L15" s="7"/>
      <c r="N15" s="130">
        <v>8.4</v>
      </c>
      <c r="O15" s="131"/>
      <c r="P15" s="132"/>
    </row>
    <row r="16" spans="2:16">
      <c r="B16" s="5">
        <f t="shared" si="0"/>
        <v>12</v>
      </c>
      <c r="C16" s="5" t="s">
        <v>232</v>
      </c>
      <c r="D16" s="5" t="s">
        <v>233</v>
      </c>
      <c r="E16" s="5" t="s">
        <v>50</v>
      </c>
      <c r="F16" s="5">
        <v>0.36</v>
      </c>
      <c r="G16" s="5">
        <v>63</v>
      </c>
      <c r="H16" s="17">
        <v>16</v>
      </c>
      <c r="I16" s="17"/>
      <c r="J16" s="104" t="e">
        <f>+#REF!+H16</f>
        <v>#REF!</v>
      </c>
      <c r="K16" s="105"/>
      <c r="L16" s="7"/>
      <c r="N16" s="130">
        <v>16</v>
      </c>
      <c r="O16" s="131"/>
      <c r="P16" s="132"/>
    </row>
    <row r="17" spans="2:16">
      <c r="B17" s="5">
        <f t="shared" si="0"/>
        <v>13</v>
      </c>
      <c r="C17" s="5" t="s">
        <v>233</v>
      </c>
      <c r="D17" s="5" t="s">
        <v>234</v>
      </c>
      <c r="E17" s="5" t="s">
        <v>50</v>
      </c>
      <c r="F17" s="5">
        <v>0.36</v>
      </c>
      <c r="G17" s="5">
        <v>63</v>
      </c>
      <c r="H17" s="17">
        <v>96.3</v>
      </c>
      <c r="I17" s="17">
        <v>97</v>
      </c>
      <c r="J17" s="104" t="e">
        <f t="shared" si="1"/>
        <v>#REF!</v>
      </c>
      <c r="K17" s="105"/>
      <c r="L17" s="7"/>
      <c r="N17" s="130">
        <v>96.3</v>
      </c>
      <c r="O17" s="131"/>
      <c r="P17" s="132"/>
    </row>
    <row r="18" spans="2:16">
      <c r="B18" s="5">
        <f t="shared" si="0"/>
        <v>14</v>
      </c>
      <c r="C18" s="5" t="s">
        <v>235</v>
      </c>
      <c r="D18" s="5" t="s">
        <v>92</v>
      </c>
      <c r="E18" s="5" t="s">
        <v>50</v>
      </c>
      <c r="F18" s="5">
        <v>0.36</v>
      </c>
      <c r="G18" s="5">
        <v>63</v>
      </c>
      <c r="H18" s="17">
        <v>34.200000000000003</v>
      </c>
      <c r="I18" s="17">
        <v>21</v>
      </c>
      <c r="J18" s="104" t="e">
        <f>+#REF!+H18</f>
        <v>#REF!</v>
      </c>
      <c r="K18" s="105"/>
      <c r="L18" s="7"/>
      <c r="N18" s="130">
        <v>34.200000000000003</v>
      </c>
      <c r="O18" s="131"/>
      <c r="P18" s="132"/>
    </row>
    <row r="19" spans="2:16">
      <c r="B19" s="5">
        <f t="shared" si="0"/>
        <v>15</v>
      </c>
      <c r="C19" s="5" t="s">
        <v>235</v>
      </c>
      <c r="D19" s="5" t="s">
        <v>236</v>
      </c>
      <c r="E19" s="5" t="s">
        <v>50</v>
      </c>
      <c r="F19" s="5">
        <v>0.36</v>
      </c>
      <c r="G19" s="5">
        <v>63</v>
      </c>
      <c r="H19" s="17">
        <v>73.5</v>
      </c>
      <c r="I19" s="17">
        <v>65</v>
      </c>
      <c r="J19" s="104" t="e">
        <f t="shared" si="1"/>
        <v>#REF!</v>
      </c>
      <c r="K19" s="105"/>
      <c r="L19" s="7"/>
      <c r="N19" s="130">
        <v>73.5</v>
      </c>
      <c r="O19" s="131"/>
      <c r="P19" s="132"/>
    </row>
    <row r="20" spans="2:16">
      <c r="B20" s="5">
        <f t="shared" si="0"/>
        <v>16</v>
      </c>
      <c r="C20" s="5" t="s">
        <v>237</v>
      </c>
      <c r="D20" s="5" t="s">
        <v>238</v>
      </c>
      <c r="E20" s="5" t="s">
        <v>75</v>
      </c>
      <c r="F20" s="5">
        <v>0.36</v>
      </c>
      <c r="G20" s="5">
        <v>63</v>
      </c>
      <c r="H20" s="17">
        <v>3</v>
      </c>
      <c r="I20" s="17"/>
      <c r="J20" s="104" t="e">
        <f>+#REF!+H20</f>
        <v>#REF!</v>
      </c>
      <c r="K20" s="105"/>
      <c r="L20" s="7"/>
      <c r="N20" s="130">
        <v>3</v>
      </c>
      <c r="O20" s="131"/>
      <c r="P20" s="132"/>
    </row>
    <row r="21" spans="2:16">
      <c r="B21" s="5">
        <f t="shared" si="0"/>
        <v>17</v>
      </c>
      <c r="C21" s="5" t="s">
        <v>239</v>
      </c>
      <c r="D21" s="5" t="s">
        <v>136</v>
      </c>
      <c r="E21" s="5" t="s">
        <v>75</v>
      </c>
      <c r="F21" s="5">
        <v>0.36</v>
      </c>
      <c r="G21" s="5">
        <v>63</v>
      </c>
      <c r="H21" s="17">
        <v>3</v>
      </c>
      <c r="I21" s="120">
        <v>134</v>
      </c>
      <c r="J21" s="104" t="e">
        <f>+#REF!+H21</f>
        <v>#REF!</v>
      </c>
      <c r="K21" s="105"/>
      <c r="L21" s="7"/>
      <c r="N21" s="130">
        <v>3</v>
      </c>
      <c r="O21" s="131"/>
      <c r="P21" s="132"/>
    </row>
    <row r="22" spans="2:16">
      <c r="B22" s="5">
        <f t="shared" si="0"/>
        <v>18</v>
      </c>
      <c r="C22" s="5" t="s">
        <v>136</v>
      </c>
      <c r="D22" s="5" t="s">
        <v>240</v>
      </c>
      <c r="E22" s="5" t="s">
        <v>75</v>
      </c>
      <c r="F22" s="5">
        <v>0.36</v>
      </c>
      <c r="G22" s="5">
        <v>63</v>
      </c>
      <c r="H22" s="17">
        <v>3</v>
      </c>
      <c r="I22" s="120"/>
      <c r="J22" s="104" t="e">
        <f>+#REF!+H22</f>
        <v>#REF!</v>
      </c>
      <c r="K22" s="105"/>
      <c r="L22" s="7"/>
      <c r="N22" s="130">
        <v>3</v>
      </c>
      <c r="O22" s="131"/>
      <c r="P22" s="132"/>
    </row>
    <row r="23" spans="2:16">
      <c r="B23" s="5">
        <f t="shared" si="0"/>
        <v>19</v>
      </c>
      <c r="C23" s="5" t="s">
        <v>137</v>
      </c>
      <c r="D23" s="5" t="s">
        <v>241</v>
      </c>
      <c r="E23" s="5" t="s">
        <v>75</v>
      </c>
      <c r="F23" s="5">
        <v>0.36</v>
      </c>
      <c r="G23" s="5">
        <v>63</v>
      </c>
      <c r="H23" s="17">
        <v>3</v>
      </c>
      <c r="I23" s="17"/>
      <c r="J23" s="104" t="e">
        <f>+#REF!+H23</f>
        <v>#REF!</v>
      </c>
      <c r="K23" s="105"/>
      <c r="L23" s="7"/>
      <c r="N23" s="130">
        <v>3</v>
      </c>
      <c r="O23" s="131"/>
      <c r="P23" s="132"/>
    </row>
    <row r="24" spans="2:16">
      <c r="B24" s="5">
        <f t="shared" si="0"/>
        <v>20</v>
      </c>
      <c r="C24" s="5" t="s">
        <v>242</v>
      </c>
      <c r="D24" s="5" t="s">
        <v>243</v>
      </c>
      <c r="E24" s="5" t="s">
        <v>50</v>
      </c>
      <c r="F24" s="5">
        <v>0.36</v>
      </c>
      <c r="G24" s="5">
        <v>63</v>
      </c>
      <c r="H24" s="17">
        <v>30</v>
      </c>
      <c r="I24" s="17"/>
      <c r="J24" s="104" t="e">
        <f>+#REF!+H24</f>
        <v>#REF!</v>
      </c>
      <c r="K24" s="105"/>
      <c r="L24" s="7"/>
      <c r="N24" s="130">
        <v>30</v>
      </c>
      <c r="O24" s="131"/>
      <c r="P24" s="132"/>
    </row>
    <row r="25" spans="2:16">
      <c r="B25" s="5">
        <f t="shared" si="0"/>
        <v>21</v>
      </c>
      <c r="C25" s="5" t="s">
        <v>243</v>
      </c>
      <c r="D25" s="5" t="s">
        <v>91</v>
      </c>
      <c r="E25" s="5" t="s">
        <v>50</v>
      </c>
      <c r="F25" s="5">
        <v>0.36</v>
      </c>
      <c r="G25" s="5">
        <v>63</v>
      </c>
      <c r="H25" s="17">
        <v>28</v>
      </c>
      <c r="I25" s="17">
        <v>80</v>
      </c>
      <c r="J25" s="104" t="e">
        <f t="shared" ref="J25:J38" si="2">+J24+H25</f>
        <v>#REF!</v>
      </c>
      <c r="K25" s="105"/>
      <c r="L25" s="7"/>
      <c r="N25" s="130">
        <v>28</v>
      </c>
      <c r="O25" s="131"/>
      <c r="P25" s="132"/>
    </row>
    <row r="26" spans="2:16">
      <c r="B26" s="5">
        <f t="shared" si="0"/>
        <v>22</v>
      </c>
      <c r="C26" s="5" t="s">
        <v>193</v>
      </c>
      <c r="D26" s="5" t="s">
        <v>244</v>
      </c>
      <c r="E26" s="5" t="s">
        <v>50</v>
      </c>
      <c r="F26" s="5">
        <v>0.36</v>
      </c>
      <c r="G26" s="5">
        <v>63</v>
      </c>
      <c r="H26" s="17">
        <v>70</v>
      </c>
      <c r="I26" s="17"/>
      <c r="J26" s="104" t="e">
        <f>+#REF!+H26</f>
        <v>#REF!</v>
      </c>
      <c r="K26" s="105"/>
      <c r="L26" s="7"/>
      <c r="N26" s="130">
        <v>70</v>
      </c>
      <c r="O26" s="131"/>
      <c r="P26" s="132"/>
    </row>
    <row r="27" spans="2:16">
      <c r="B27" s="5">
        <f t="shared" si="0"/>
        <v>23</v>
      </c>
      <c r="C27" s="5" t="s">
        <v>244</v>
      </c>
      <c r="D27" s="5" t="s">
        <v>245</v>
      </c>
      <c r="E27" s="5" t="s">
        <v>50</v>
      </c>
      <c r="F27" s="5">
        <v>0.36</v>
      </c>
      <c r="G27" s="5">
        <v>63</v>
      </c>
      <c r="H27" s="17">
        <v>27.5</v>
      </c>
      <c r="I27" s="17"/>
      <c r="J27" s="104" t="e">
        <f>+#REF!+H27</f>
        <v>#REF!</v>
      </c>
      <c r="K27" s="105"/>
      <c r="L27" s="7"/>
      <c r="N27" s="130">
        <v>27.5</v>
      </c>
      <c r="O27" s="131"/>
      <c r="P27" s="132"/>
    </row>
    <row r="28" spans="2:16">
      <c r="B28" s="5">
        <f t="shared" si="0"/>
        <v>24</v>
      </c>
      <c r="C28" s="5" t="s">
        <v>246</v>
      </c>
      <c r="D28" s="5" t="s">
        <v>247</v>
      </c>
      <c r="E28" s="5" t="s">
        <v>75</v>
      </c>
      <c r="F28" s="5">
        <v>0.36</v>
      </c>
      <c r="G28" s="5">
        <v>63</v>
      </c>
      <c r="H28" s="17">
        <v>3</v>
      </c>
      <c r="I28" s="120">
        <v>32</v>
      </c>
      <c r="J28" s="104" t="e">
        <f t="shared" si="2"/>
        <v>#REF!</v>
      </c>
      <c r="K28" s="105"/>
      <c r="L28" s="7"/>
      <c r="N28" s="130">
        <v>3</v>
      </c>
      <c r="O28" s="131"/>
      <c r="P28" s="132"/>
    </row>
    <row r="29" spans="2:16">
      <c r="B29" s="5">
        <f t="shared" si="0"/>
        <v>25</v>
      </c>
      <c r="C29" s="5" t="s">
        <v>246</v>
      </c>
      <c r="D29" s="5" t="s">
        <v>247</v>
      </c>
      <c r="E29" s="5" t="s">
        <v>50</v>
      </c>
      <c r="F29" s="5">
        <v>0.36</v>
      </c>
      <c r="G29" s="5">
        <v>63</v>
      </c>
      <c r="H29" s="17">
        <v>32</v>
      </c>
      <c r="I29" s="120"/>
      <c r="J29" s="104" t="e">
        <f t="shared" si="2"/>
        <v>#REF!</v>
      </c>
      <c r="K29" s="105"/>
      <c r="L29" s="7"/>
      <c r="N29" s="130">
        <v>32</v>
      </c>
      <c r="O29" s="131"/>
      <c r="P29" s="132"/>
    </row>
    <row r="30" spans="2:16">
      <c r="B30" s="5">
        <f t="shared" si="0"/>
        <v>26</v>
      </c>
      <c r="C30" s="5" t="s">
        <v>56</v>
      </c>
      <c r="D30" s="5" t="s">
        <v>248</v>
      </c>
      <c r="E30" s="5" t="s">
        <v>75</v>
      </c>
      <c r="F30" s="5">
        <v>0.36</v>
      </c>
      <c r="G30" s="5">
        <v>63</v>
      </c>
      <c r="H30" s="17">
        <v>3</v>
      </c>
      <c r="I30" s="17">
        <v>66</v>
      </c>
      <c r="J30" s="104" t="e">
        <f t="shared" si="2"/>
        <v>#REF!</v>
      </c>
      <c r="K30" s="105"/>
      <c r="L30" s="7"/>
      <c r="N30" s="130">
        <v>3</v>
      </c>
      <c r="O30" s="131"/>
      <c r="P30" s="132"/>
    </row>
    <row r="31" spans="2:16">
      <c r="B31" s="5">
        <f t="shared" si="0"/>
        <v>27</v>
      </c>
      <c r="C31" s="5" t="s">
        <v>248</v>
      </c>
      <c r="D31" s="5" t="s">
        <v>198</v>
      </c>
      <c r="E31" s="5" t="s">
        <v>75</v>
      </c>
      <c r="F31" s="5">
        <v>0.36</v>
      </c>
      <c r="G31" s="5">
        <v>63</v>
      </c>
      <c r="H31" s="17">
        <v>3</v>
      </c>
      <c r="I31" s="120">
        <v>20</v>
      </c>
      <c r="J31" s="104" t="e">
        <f>+#REF!+H31</f>
        <v>#REF!</v>
      </c>
      <c r="K31" s="105"/>
      <c r="L31" s="7"/>
      <c r="N31" s="130">
        <v>3</v>
      </c>
      <c r="O31" s="131"/>
      <c r="P31" s="132"/>
    </row>
    <row r="32" spans="2:16">
      <c r="B32" s="5">
        <f t="shared" si="0"/>
        <v>28</v>
      </c>
      <c r="C32" s="5" t="s">
        <v>248</v>
      </c>
      <c r="D32" s="5" t="s">
        <v>198</v>
      </c>
      <c r="E32" s="5" t="s">
        <v>50</v>
      </c>
      <c r="F32" s="5">
        <v>0.36</v>
      </c>
      <c r="G32" s="5">
        <v>63</v>
      </c>
      <c r="H32" s="17">
        <v>21</v>
      </c>
      <c r="I32" s="120"/>
      <c r="J32" s="104" t="e">
        <f t="shared" si="2"/>
        <v>#REF!</v>
      </c>
      <c r="K32" s="105"/>
      <c r="L32" s="7"/>
      <c r="N32" s="130">
        <v>21</v>
      </c>
      <c r="O32" s="131"/>
      <c r="P32" s="132"/>
    </row>
    <row r="33" spans="2:16">
      <c r="B33" s="5">
        <f t="shared" si="0"/>
        <v>29</v>
      </c>
      <c r="C33" s="5" t="s">
        <v>249</v>
      </c>
      <c r="D33" s="5" t="s">
        <v>250</v>
      </c>
      <c r="E33" s="5" t="s">
        <v>75</v>
      </c>
      <c r="F33" s="5">
        <v>0.36</v>
      </c>
      <c r="G33" s="5">
        <v>63</v>
      </c>
      <c r="H33" s="17">
        <v>3</v>
      </c>
      <c r="I33" s="17"/>
      <c r="J33" s="104" t="e">
        <f>+#REF!+H33</f>
        <v>#REF!</v>
      </c>
      <c r="K33" s="105"/>
      <c r="L33" s="7"/>
      <c r="N33" s="130">
        <v>3</v>
      </c>
      <c r="O33" s="131"/>
      <c r="P33" s="132"/>
    </row>
    <row r="34" spans="2:16">
      <c r="B34" s="5">
        <f t="shared" si="0"/>
        <v>30</v>
      </c>
      <c r="C34" s="5" t="s">
        <v>251</v>
      </c>
      <c r="D34" s="5" t="s">
        <v>184</v>
      </c>
      <c r="E34" s="5" t="s">
        <v>28</v>
      </c>
      <c r="F34" s="5">
        <v>0.36</v>
      </c>
      <c r="G34" s="5">
        <v>63</v>
      </c>
      <c r="H34" s="17">
        <v>107.3</v>
      </c>
      <c r="I34" s="17">
        <v>176</v>
      </c>
      <c r="J34" s="104" t="e">
        <f>+#REF!+H34</f>
        <v>#REF!</v>
      </c>
      <c r="K34" s="105"/>
      <c r="L34" s="7"/>
      <c r="N34" s="130">
        <v>107.3</v>
      </c>
      <c r="O34" s="131"/>
      <c r="P34" s="132"/>
    </row>
    <row r="35" spans="2:16">
      <c r="B35" s="5">
        <f t="shared" si="0"/>
        <v>31</v>
      </c>
      <c r="C35" s="5" t="s">
        <v>184</v>
      </c>
      <c r="D35" s="5" t="s">
        <v>252</v>
      </c>
      <c r="E35" s="5" t="s">
        <v>28</v>
      </c>
      <c r="F35" s="5">
        <v>0.36</v>
      </c>
      <c r="G35" s="5">
        <v>63</v>
      </c>
      <c r="H35" s="17">
        <v>1.5</v>
      </c>
      <c r="I35" s="17">
        <v>11</v>
      </c>
      <c r="J35" s="104" t="e">
        <f t="shared" si="2"/>
        <v>#REF!</v>
      </c>
      <c r="K35" s="105"/>
      <c r="L35" s="7"/>
      <c r="N35" s="130">
        <v>1.5</v>
      </c>
      <c r="O35" s="131"/>
      <c r="P35" s="132"/>
    </row>
    <row r="36" spans="2:16">
      <c r="B36" s="5">
        <f t="shared" si="0"/>
        <v>32</v>
      </c>
      <c r="C36" s="5" t="s">
        <v>252</v>
      </c>
      <c r="D36" s="5" t="s">
        <v>253</v>
      </c>
      <c r="E36" s="5" t="s">
        <v>50</v>
      </c>
      <c r="F36" s="5">
        <v>0.36</v>
      </c>
      <c r="G36" s="5">
        <v>63</v>
      </c>
      <c r="H36" s="17">
        <v>32.1</v>
      </c>
      <c r="I36" s="17">
        <v>85</v>
      </c>
      <c r="J36" s="104" t="e">
        <f>+#REF!+H36</f>
        <v>#REF!</v>
      </c>
      <c r="K36" s="105"/>
      <c r="L36" s="7"/>
      <c r="N36" s="130">
        <v>32.1</v>
      </c>
      <c r="O36" s="131"/>
      <c r="P36" s="132"/>
    </row>
    <row r="37" spans="2:16">
      <c r="B37" s="5">
        <f t="shared" si="0"/>
        <v>33</v>
      </c>
      <c r="C37" s="5" t="s">
        <v>184</v>
      </c>
      <c r="D37" s="5" t="s">
        <v>254</v>
      </c>
      <c r="E37" s="5" t="s">
        <v>28</v>
      </c>
      <c r="F37" s="5">
        <v>0.36</v>
      </c>
      <c r="G37" s="5">
        <v>63</v>
      </c>
      <c r="H37" s="17">
        <v>17.8</v>
      </c>
      <c r="I37" s="17">
        <v>18</v>
      </c>
      <c r="J37" s="104" t="e">
        <f>+#REF!+H37</f>
        <v>#REF!</v>
      </c>
      <c r="K37" s="105"/>
      <c r="L37" s="7"/>
      <c r="N37" s="130">
        <v>17.8</v>
      </c>
      <c r="O37" s="131"/>
      <c r="P37" s="132"/>
    </row>
    <row r="38" spans="2:16">
      <c r="B38" s="5">
        <f t="shared" si="0"/>
        <v>34</v>
      </c>
      <c r="C38" s="5" t="s">
        <v>254</v>
      </c>
      <c r="D38" s="5" t="s">
        <v>168</v>
      </c>
      <c r="E38" s="5" t="s">
        <v>28</v>
      </c>
      <c r="F38" s="5">
        <v>0.36</v>
      </c>
      <c r="G38" s="5">
        <v>63</v>
      </c>
      <c r="H38" s="17">
        <v>4</v>
      </c>
      <c r="I38" s="17">
        <v>25</v>
      </c>
      <c r="J38" s="104" t="e">
        <f t="shared" si="2"/>
        <v>#REF!</v>
      </c>
      <c r="K38" s="105"/>
      <c r="L38" s="7"/>
      <c r="N38" s="130">
        <v>4</v>
      </c>
      <c r="O38" s="131"/>
      <c r="P38" s="132"/>
    </row>
    <row r="39" spans="2:16">
      <c r="B39" s="5">
        <f t="shared" si="0"/>
        <v>35</v>
      </c>
      <c r="C39" s="5" t="s">
        <v>254</v>
      </c>
      <c r="D39" s="5" t="s">
        <v>255</v>
      </c>
      <c r="E39" s="5" t="s">
        <v>28</v>
      </c>
      <c r="F39" s="5">
        <v>0.36</v>
      </c>
      <c r="G39" s="5">
        <v>63</v>
      </c>
      <c r="H39" s="17">
        <v>29</v>
      </c>
      <c r="I39" s="17">
        <v>185</v>
      </c>
      <c r="J39" s="104" t="e">
        <f>+#REF!+H39</f>
        <v>#REF!</v>
      </c>
      <c r="K39" s="105"/>
      <c r="L39" s="7"/>
      <c r="N39" s="130">
        <v>29</v>
      </c>
      <c r="O39" s="131"/>
      <c r="P39" s="132"/>
    </row>
    <row r="40" spans="2:16">
      <c r="B40" s="5">
        <f t="shared" si="0"/>
        <v>36</v>
      </c>
      <c r="C40" s="5" t="s">
        <v>255</v>
      </c>
      <c r="D40" s="5" t="s">
        <v>256</v>
      </c>
      <c r="E40" s="5" t="s">
        <v>50</v>
      </c>
      <c r="F40" s="5">
        <v>0.36</v>
      </c>
      <c r="G40" s="5">
        <v>63</v>
      </c>
      <c r="H40" s="17">
        <v>23</v>
      </c>
      <c r="I40" s="17"/>
      <c r="J40" s="104" t="e">
        <f>+#REF!+H40</f>
        <v>#REF!</v>
      </c>
      <c r="K40" s="105"/>
      <c r="L40" s="7"/>
      <c r="N40" s="130">
        <v>23</v>
      </c>
      <c r="O40" s="131"/>
      <c r="P40" s="132"/>
    </row>
    <row r="41" spans="2:16">
      <c r="B41" s="5">
        <f t="shared" si="0"/>
        <v>37</v>
      </c>
      <c r="C41" s="5" t="s">
        <v>257</v>
      </c>
      <c r="D41" s="5" t="s">
        <v>258</v>
      </c>
      <c r="E41" s="5" t="s">
        <v>28</v>
      </c>
      <c r="F41" s="5">
        <v>0.36</v>
      </c>
      <c r="G41" s="5">
        <v>63</v>
      </c>
      <c r="H41" s="17">
        <v>16.7</v>
      </c>
      <c r="I41" s="17">
        <v>90</v>
      </c>
      <c r="J41" s="104" t="e">
        <f>+#REF!+H41</f>
        <v>#REF!</v>
      </c>
      <c r="K41" s="105"/>
      <c r="L41" s="7"/>
      <c r="N41" s="130">
        <v>16.7</v>
      </c>
      <c r="O41" s="131"/>
      <c r="P41" s="132"/>
    </row>
    <row r="42" spans="2:16" ht="14.25" customHeight="1">
      <c r="B42" s="5">
        <f t="shared" si="0"/>
        <v>38</v>
      </c>
      <c r="C42" s="5" t="s">
        <v>259</v>
      </c>
      <c r="D42" s="5" t="s">
        <v>260</v>
      </c>
      <c r="E42" s="5" t="s">
        <v>50</v>
      </c>
      <c r="F42" s="5">
        <v>0.36</v>
      </c>
      <c r="G42" s="5">
        <v>63</v>
      </c>
      <c r="H42" s="17">
        <v>227</v>
      </c>
      <c r="I42" s="17"/>
      <c r="J42" s="104" t="e">
        <f>+#REF!+H42</f>
        <v>#REF!</v>
      </c>
      <c r="K42" s="105"/>
      <c r="L42" s="7"/>
      <c r="N42" s="130">
        <v>227</v>
      </c>
      <c r="O42" s="131"/>
      <c r="P42" s="132"/>
    </row>
    <row r="43" spans="2:16">
      <c r="B43" s="5">
        <f t="shared" si="0"/>
        <v>39</v>
      </c>
      <c r="C43" s="5" t="s">
        <v>261</v>
      </c>
      <c r="D43" s="5" t="s">
        <v>262</v>
      </c>
      <c r="E43" s="5" t="s">
        <v>50</v>
      </c>
      <c r="F43" s="5">
        <v>0.36</v>
      </c>
      <c r="G43" s="5">
        <v>63</v>
      </c>
      <c r="H43" s="17">
        <v>190.8</v>
      </c>
      <c r="I43" s="17">
        <v>198</v>
      </c>
      <c r="J43" s="104" t="e">
        <f>+#REF!+H43</f>
        <v>#REF!</v>
      </c>
      <c r="K43" s="105"/>
      <c r="L43" s="7"/>
      <c r="N43" s="26"/>
      <c r="O43" s="27">
        <v>90.8</v>
      </c>
      <c r="P43" s="28"/>
    </row>
    <row r="44" spans="2:16">
      <c r="B44" s="5">
        <f t="shared" si="0"/>
        <v>40</v>
      </c>
      <c r="C44" s="5" t="s">
        <v>263</v>
      </c>
      <c r="D44" s="5" t="s">
        <v>221</v>
      </c>
      <c r="E44" s="5" t="s">
        <v>50</v>
      </c>
      <c r="F44" s="5">
        <v>0.37</v>
      </c>
      <c r="G44" s="5">
        <v>75</v>
      </c>
      <c r="H44" s="17">
        <v>88</v>
      </c>
      <c r="I44" s="29">
        <v>158</v>
      </c>
      <c r="J44" s="104" t="e">
        <f>+#REF!+H44</f>
        <v>#REF!</v>
      </c>
      <c r="K44" s="105"/>
      <c r="L44" s="7"/>
      <c r="N44" s="125">
        <v>88</v>
      </c>
      <c r="O44" s="126"/>
      <c r="P44" s="127"/>
    </row>
    <row r="45" spans="2:16">
      <c r="B45" s="5">
        <f t="shared" si="0"/>
        <v>41</v>
      </c>
      <c r="C45" s="5" t="s">
        <v>243</v>
      </c>
      <c r="D45" s="5" t="s">
        <v>264</v>
      </c>
      <c r="E45" s="5" t="s">
        <v>50</v>
      </c>
      <c r="F45" s="5">
        <v>0.37</v>
      </c>
      <c r="G45" s="5">
        <v>75</v>
      </c>
      <c r="H45" s="17">
        <v>62.2</v>
      </c>
      <c r="I45" s="29">
        <v>59</v>
      </c>
      <c r="J45" s="104" t="e">
        <f>+#REF!+H45</f>
        <v>#REF!</v>
      </c>
      <c r="K45" s="105"/>
      <c r="L45" s="7"/>
      <c r="N45" s="128">
        <v>62.2</v>
      </c>
      <c r="O45" s="128"/>
      <c r="P45" s="128"/>
    </row>
    <row r="46" spans="2:16">
      <c r="B46" s="5">
        <f t="shared" si="0"/>
        <v>42</v>
      </c>
      <c r="C46" s="5" t="s">
        <v>265</v>
      </c>
      <c r="D46" s="5" t="s">
        <v>151</v>
      </c>
      <c r="E46" s="5" t="s">
        <v>28</v>
      </c>
      <c r="F46" s="5">
        <v>0.39</v>
      </c>
      <c r="G46" s="5">
        <v>90</v>
      </c>
      <c r="H46" s="17">
        <v>5</v>
      </c>
      <c r="I46" s="29"/>
      <c r="J46" s="104" t="e">
        <f>+#REF!+H46</f>
        <v>#REF!</v>
      </c>
      <c r="K46" s="105"/>
      <c r="L46" s="7"/>
      <c r="N46" s="129">
        <v>5</v>
      </c>
      <c r="O46" s="129"/>
      <c r="P46" s="129"/>
    </row>
    <row r="47" spans="2:16">
      <c r="B47" s="5">
        <f t="shared" si="0"/>
        <v>43</v>
      </c>
      <c r="C47" s="5" t="s">
        <v>151</v>
      </c>
      <c r="D47" s="5" t="s">
        <v>266</v>
      </c>
      <c r="E47" s="5" t="s">
        <v>75</v>
      </c>
      <c r="F47" s="5">
        <v>0.39</v>
      </c>
      <c r="G47" s="5">
        <v>90</v>
      </c>
      <c r="H47" s="17">
        <v>5</v>
      </c>
      <c r="I47" s="29"/>
      <c r="J47" s="104" t="e">
        <f>+#REF!+H47</f>
        <v>#REF!</v>
      </c>
      <c r="K47" s="105"/>
      <c r="L47" s="7"/>
      <c r="N47" s="129">
        <v>5</v>
      </c>
      <c r="O47" s="129"/>
      <c r="P47" s="129"/>
    </row>
    <row r="48" spans="2:16">
      <c r="B48" s="5">
        <f t="shared" si="0"/>
        <v>44</v>
      </c>
      <c r="C48" s="5" t="s">
        <v>266</v>
      </c>
      <c r="D48" s="5" t="s">
        <v>267</v>
      </c>
      <c r="E48" s="5" t="s">
        <v>75</v>
      </c>
      <c r="F48" s="5">
        <v>0.39</v>
      </c>
      <c r="G48" s="5">
        <v>90</v>
      </c>
      <c r="H48" s="17">
        <v>3</v>
      </c>
      <c r="I48" s="29"/>
      <c r="J48" s="104" t="e">
        <f>+#REF!+H48</f>
        <v>#REF!</v>
      </c>
      <c r="K48" s="105"/>
      <c r="L48" s="7"/>
      <c r="N48" s="129">
        <v>3</v>
      </c>
      <c r="O48" s="129"/>
      <c r="P48" s="129"/>
    </row>
    <row r="49" spans="2:16">
      <c r="B49" s="5">
        <f t="shared" si="0"/>
        <v>45</v>
      </c>
      <c r="C49" s="23" t="s">
        <v>105</v>
      </c>
      <c r="D49" s="23" t="s">
        <v>230</v>
      </c>
      <c r="E49" s="23" t="s">
        <v>50</v>
      </c>
      <c r="F49" s="5">
        <v>0.41</v>
      </c>
      <c r="G49" s="23">
        <v>110</v>
      </c>
      <c r="H49" s="17">
        <v>50.9</v>
      </c>
      <c r="I49" s="17">
        <v>48</v>
      </c>
      <c r="J49" s="104" t="e">
        <f>+#REF!+H49</f>
        <v>#REF!</v>
      </c>
      <c r="K49" s="105"/>
      <c r="L49" s="7"/>
      <c r="N49" s="124">
        <v>50.9</v>
      </c>
      <c r="O49" s="124"/>
      <c r="P49" s="124"/>
    </row>
    <row r="50" spans="2:16">
      <c r="B50" s="5">
        <f t="shared" si="0"/>
        <v>46</v>
      </c>
      <c r="C50" s="23" t="s">
        <v>230</v>
      </c>
      <c r="D50" s="23" t="s">
        <v>120</v>
      </c>
      <c r="E50" s="23" t="s">
        <v>50</v>
      </c>
      <c r="F50" s="5">
        <v>0.41</v>
      </c>
      <c r="G50" s="23">
        <v>110</v>
      </c>
      <c r="H50" s="17">
        <v>16.7</v>
      </c>
      <c r="I50" s="29"/>
      <c r="J50" s="104" t="e">
        <f>+#REF!+H50</f>
        <v>#REF!</v>
      </c>
      <c r="K50" s="105"/>
      <c r="L50" s="7"/>
      <c r="N50" s="124">
        <v>16.7</v>
      </c>
      <c r="O50" s="124"/>
      <c r="P50" s="124"/>
    </row>
    <row r="51" spans="2:16">
      <c r="B51" s="5">
        <f t="shared" si="0"/>
        <v>47</v>
      </c>
      <c r="C51" s="5" t="s">
        <v>234</v>
      </c>
      <c r="D51" s="5" t="s">
        <v>125</v>
      </c>
      <c r="E51" s="23" t="s">
        <v>50</v>
      </c>
      <c r="F51" s="5">
        <v>0.41</v>
      </c>
      <c r="G51" s="5">
        <v>110</v>
      </c>
      <c r="H51" s="17">
        <v>20</v>
      </c>
      <c r="I51" s="17">
        <v>42</v>
      </c>
      <c r="J51" s="104" t="e">
        <f>+#REF!+H51</f>
        <v>#REF!</v>
      </c>
      <c r="K51" s="105"/>
      <c r="L51" s="7"/>
      <c r="N51" s="124">
        <v>20</v>
      </c>
      <c r="O51" s="124"/>
      <c r="P51" s="124"/>
    </row>
    <row r="52" spans="2:16">
      <c r="B52" s="5">
        <f t="shared" si="0"/>
        <v>48</v>
      </c>
      <c r="C52" s="5" t="s">
        <v>125</v>
      </c>
      <c r="D52" s="5" t="s">
        <v>27</v>
      </c>
      <c r="E52" s="5" t="s">
        <v>75</v>
      </c>
      <c r="F52" s="5">
        <v>0.41</v>
      </c>
      <c r="G52" s="5">
        <v>110</v>
      </c>
      <c r="H52" s="17">
        <v>3</v>
      </c>
      <c r="I52" s="121"/>
      <c r="J52" s="104" t="e">
        <f>+#REF!+H52</f>
        <v>#REF!</v>
      </c>
      <c r="K52" s="105"/>
      <c r="L52" s="7"/>
      <c r="N52" s="124">
        <v>3</v>
      </c>
      <c r="O52" s="124"/>
      <c r="P52" s="124"/>
    </row>
    <row r="53" spans="2:16">
      <c r="B53" s="5">
        <f t="shared" si="0"/>
        <v>49</v>
      </c>
      <c r="C53" s="5" t="s">
        <v>125</v>
      </c>
      <c r="D53" s="5" t="s">
        <v>27</v>
      </c>
      <c r="E53" s="23" t="s">
        <v>50</v>
      </c>
      <c r="F53" s="5">
        <v>0.41</v>
      </c>
      <c r="G53" s="5">
        <v>110</v>
      </c>
      <c r="H53" s="17">
        <v>10</v>
      </c>
      <c r="I53" s="121"/>
      <c r="J53" s="104" t="e">
        <f t="shared" ref="J53" si="3">+J52+H53</f>
        <v>#REF!</v>
      </c>
      <c r="K53" s="105"/>
      <c r="L53" s="7"/>
      <c r="N53" s="124">
        <v>15</v>
      </c>
      <c r="O53" s="124"/>
      <c r="P53" s="124"/>
    </row>
    <row r="54" spans="2:16">
      <c r="B54" s="5">
        <f t="shared" si="0"/>
        <v>50</v>
      </c>
      <c r="C54" s="5" t="s">
        <v>162</v>
      </c>
      <c r="D54" s="5" t="s">
        <v>180</v>
      </c>
      <c r="E54" s="5" t="s">
        <v>75</v>
      </c>
      <c r="F54" s="5">
        <v>0.41</v>
      </c>
      <c r="G54" s="5">
        <v>110</v>
      </c>
      <c r="H54" s="17">
        <v>6</v>
      </c>
      <c r="I54" s="29"/>
      <c r="J54" s="104" t="e">
        <f>+#REF!+H54</f>
        <v>#REF!</v>
      </c>
      <c r="K54" s="105"/>
      <c r="L54" s="7"/>
      <c r="N54" s="122">
        <v>6</v>
      </c>
      <c r="O54" s="122"/>
      <c r="P54" s="122"/>
    </row>
    <row r="55" spans="2:16">
      <c r="B55" s="5">
        <f t="shared" si="0"/>
        <v>51</v>
      </c>
      <c r="C55" s="5" t="s">
        <v>268</v>
      </c>
      <c r="D55" s="5" t="s">
        <v>70</v>
      </c>
      <c r="E55" s="5" t="s">
        <v>75</v>
      </c>
      <c r="F55" s="5">
        <v>0.41</v>
      </c>
      <c r="G55" s="5">
        <v>110</v>
      </c>
      <c r="H55" s="17">
        <v>8</v>
      </c>
      <c r="I55" s="29">
        <v>195</v>
      </c>
      <c r="J55" s="104" t="e">
        <f>+#REF!+H55</f>
        <v>#REF!</v>
      </c>
      <c r="K55" s="105"/>
      <c r="L55" s="7"/>
      <c r="N55" s="122">
        <v>8</v>
      </c>
      <c r="O55" s="122"/>
      <c r="P55" s="122"/>
    </row>
    <row r="56" spans="2:16">
      <c r="B56" s="5">
        <f t="shared" si="0"/>
        <v>52</v>
      </c>
      <c r="C56" s="5" t="s">
        <v>131</v>
      </c>
      <c r="D56" s="5" t="s">
        <v>269</v>
      </c>
      <c r="E56" s="5" t="s">
        <v>50</v>
      </c>
      <c r="F56" s="5">
        <v>0.41</v>
      </c>
      <c r="G56" s="5">
        <v>110</v>
      </c>
      <c r="H56" s="17">
        <v>31</v>
      </c>
      <c r="I56" s="17">
        <v>30</v>
      </c>
      <c r="J56" s="104" t="e">
        <f>+#REF!+H56</f>
        <v>#REF!</v>
      </c>
      <c r="K56" s="105"/>
      <c r="L56" s="7"/>
      <c r="N56" s="30"/>
      <c r="O56" s="31"/>
      <c r="P56" s="32"/>
    </row>
    <row r="57" spans="2:16">
      <c r="B57" s="5">
        <f t="shared" si="0"/>
        <v>53</v>
      </c>
      <c r="C57" s="5" t="s">
        <v>270</v>
      </c>
      <c r="D57" s="5" t="s">
        <v>131</v>
      </c>
      <c r="E57" s="5" t="s">
        <v>50</v>
      </c>
      <c r="F57" s="5">
        <v>0.42</v>
      </c>
      <c r="G57" s="5">
        <v>125</v>
      </c>
      <c r="H57" s="17">
        <v>87.9</v>
      </c>
      <c r="I57" s="17">
        <v>88</v>
      </c>
      <c r="J57" s="104" t="e">
        <f>+#REF!+H57</f>
        <v>#REF!</v>
      </c>
      <c r="K57" s="105"/>
      <c r="L57" s="7"/>
      <c r="N57" s="33"/>
      <c r="O57" s="34"/>
      <c r="P57" s="35"/>
    </row>
    <row r="58" spans="2:16">
      <c r="B58" s="5">
        <f t="shared" si="0"/>
        <v>54</v>
      </c>
      <c r="C58" s="5" t="s">
        <v>109</v>
      </c>
      <c r="D58" s="5" t="s">
        <v>263</v>
      </c>
      <c r="E58" s="5" t="s">
        <v>75</v>
      </c>
      <c r="F58" s="5">
        <v>0.44</v>
      </c>
      <c r="G58" s="5">
        <v>140</v>
      </c>
      <c r="H58" s="17">
        <v>3</v>
      </c>
      <c r="I58" s="29"/>
      <c r="J58" s="104" t="e">
        <f>+#REF!+H58</f>
        <v>#REF!</v>
      </c>
      <c r="K58" s="105"/>
      <c r="L58" s="7"/>
      <c r="N58" s="123">
        <v>3</v>
      </c>
      <c r="O58" s="123"/>
      <c r="P58" s="123"/>
    </row>
    <row r="59" spans="2:16">
      <c r="B59" s="7" t="s">
        <v>41</v>
      </c>
      <c r="C59" s="7"/>
      <c r="D59" s="7"/>
      <c r="E59" s="104"/>
      <c r="F59" s="104"/>
      <c r="G59" s="7" t="s">
        <v>42</v>
      </c>
      <c r="H59" s="7"/>
      <c r="I59" s="36"/>
      <c r="J59" s="37"/>
      <c r="K59" s="37"/>
      <c r="L59" s="38"/>
    </row>
    <row r="60" spans="2:16">
      <c r="B60" s="7" t="s">
        <v>43</v>
      </c>
      <c r="C60" s="7"/>
      <c r="D60" s="104"/>
      <c r="E60" s="104"/>
      <c r="F60" s="104"/>
      <c r="G60" s="7" t="s">
        <v>43</v>
      </c>
      <c r="H60" s="7"/>
      <c r="I60" s="37"/>
      <c r="J60" s="107"/>
      <c r="K60" s="107"/>
      <c r="L60" s="106"/>
    </row>
    <row r="61" spans="2:16">
      <c r="B61" s="7" t="s">
        <v>44</v>
      </c>
      <c r="C61" s="105"/>
      <c r="D61" s="107"/>
      <c r="E61" s="107"/>
      <c r="F61" s="106"/>
      <c r="G61" s="7" t="s">
        <v>44</v>
      </c>
      <c r="H61" s="7"/>
      <c r="I61" s="37"/>
      <c r="J61" s="107"/>
      <c r="K61" s="107"/>
      <c r="L61" s="106"/>
    </row>
    <row r="62" spans="2:16">
      <c r="B62" s="7" t="s">
        <v>45</v>
      </c>
      <c r="C62" s="7"/>
      <c r="D62" s="105"/>
      <c r="E62" s="107"/>
      <c r="F62" s="106"/>
      <c r="G62" s="7" t="s">
        <v>45</v>
      </c>
      <c r="H62" s="7"/>
      <c r="I62" s="37"/>
      <c r="J62" s="107"/>
      <c r="K62" s="107"/>
      <c r="L62" s="106"/>
    </row>
    <row r="64" spans="2:16">
      <c r="H64" s="25"/>
      <c r="I64" s="25"/>
      <c r="J64" s="118"/>
      <c r="K64" s="118"/>
    </row>
    <row r="65" spans="8:29">
      <c r="H65" s="25"/>
      <c r="I65" s="25"/>
      <c r="J65" s="118"/>
      <c r="K65" s="118"/>
    </row>
    <row r="66" spans="8:29">
      <c r="H66" s="25"/>
      <c r="I66" s="25"/>
      <c r="J66" s="118"/>
      <c r="K66" s="118"/>
    </row>
    <row r="67" spans="8:29" ht="15.75">
      <c r="H67" s="25"/>
      <c r="I67" s="25"/>
      <c r="J67" s="118"/>
      <c r="K67" s="118"/>
      <c r="O67" s="6" t="s">
        <v>107</v>
      </c>
      <c r="P67" s="7"/>
      <c r="Q67" s="7"/>
      <c r="R67" s="7"/>
      <c r="S67" s="7" t="s">
        <v>41</v>
      </c>
      <c r="T67" s="7"/>
      <c r="U67" s="7"/>
      <c r="V67" s="7"/>
      <c r="W67" s="7"/>
      <c r="X67" s="104"/>
      <c r="Y67" s="104"/>
      <c r="Z67" s="104"/>
      <c r="AA67" s="104"/>
      <c r="AB67" s="104"/>
      <c r="AC67" s="104"/>
    </row>
    <row r="68" spans="8:29" ht="15.75">
      <c r="H68" s="25"/>
      <c r="I68" s="25"/>
      <c r="J68" s="118"/>
      <c r="K68" s="118"/>
      <c r="O68" s="6" t="s">
        <v>43</v>
      </c>
      <c r="P68" s="7"/>
      <c r="Q68" s="104"/>
      <c r="R68" s="104"/>
      <c r="S68" s="7" t="s">
        <v>43</v>
      </c>
      <c r="T68" s="104"/>
      <c r="U68" s="104"/>
      <c r="V68" s="104"/>
      <c r="W68" s="104"/>
      <c r="X68" s="7" t="s">
        <v>43</v>
      </c>
      <c r="Y68" s="7"/>
      <c r="Z68" s="7"/>
      <c r="AA68" s="104"/>
      <c r="AB68" s="104"/>
      <c r="AC68" s="104"/>
    </row>
    <row r="69" spans="8:29" ht="15.75">
      <c r="H69" s="25"/>
      <c r="I69" s="25"/>
      <c r="J69" s="118"/>
      <c r="K69" s="118"/>
      <c r="O69" s="6" t="s">
        <v>44</v>
      </c>
      <c r="P69" s="104"/>
      <c r="Q69" s="104"/>
      <c r="R69" s="104"/>
      <c r="S69" s="7" t="s">
        <v>44</v>
      </c>
      <c r="T69" s="104"/>
      <c r="U69" s="104"/>
      <c r="V69" s="104"/>
      <c r="W69" s="104"/>
      <c r="X69" s="7" t="s">
        <v>44</v>
      </c>
      <c r="Y69" s="7"/>
      <c r="Z69" s="7"/>
      <c r="AA69" s="104"/>
      <c r="AB69" s="104"/>
      <c r="AC69" s="104"/>
    </row>
    <row r="70" spans="8:29" ht="15.75">
      <c r="H70" s="25"/>
      <c r="I70" s="25"/>
      <c r="J70" s="118"/>
      <c r="K70" s="118"/>
      <c r="O70" s="6" t="s">
        <v>45</v>
      </c>
      <c r="P70" s="7"/>
      <c r="Q70" s="104"/>
      <c r="R70" s="104"/>
      <c r="S70" s="7" t="s">
        <v>45</v>
      </c>
      <c r="T70" s="104"/>
      <c r="U70" s="104"/>
      <c r="V70" s="104"/>
      <c r="W70" s="104"/>
      <c r="X70" s="7" t="s">
        <v>45</v>
      </c>
      <c r="Y70" s="7"/>
      <c r="Z70" s="7"/>
      <c r="AA70" s="104"/>
      <c r="AB70" s="104"/>
      <c r="AC70" s="7"/>
    </row>
    <row r="71" spans="8:29">
      <c r="J71" s="118"/>
      <c r="K71" s="118"/>
      <c r="O71" s="7"/>
      <c r="P71" s="7"/>
      <c r="Q71" s="7"/>
      <c r="R71" s="7"/>
      <c r="S71" s="7"/>
      <c r="T71" s="7"/>
      <c r="U71" s="119"/>
      <c r="V71" s="119"/>
      <c r="W71" s="119"/>
      <c r="X71" s="7"/>
      <c r="Y71" s="104"/>
      <c r="Z71" s="104"/>
    </row>
    <row r="72" spans="8:29">
      <c r="J72" s="118"/>
      <c r="K72" s="118"/>
    </row>
  </sheetData>
  <mergeCells count="140">
    <mergeCell ref="B3:I3"/>
    <mergeCell ref="J5:K5"/>
    <mergeCell ref="N5:P5"/>
    <mergeCell ref="J6:K6"/>
    <mergeCell ref="N6:P6"/>
    <mergeCell ref="J7:K7"/>
    <mergeCell ref="N7:P7"/>
    <mergeCell ref="J8:K8"/>
    <mergeCell ref="N8:P8"/>
    <mergeCell ref="L3:L4"/>
    <mergeCell ref="J3:K4"/>
    <mergeCell ref="J9:K9"/>
    <mergeCell ref="N9:P9"/>
    <mergeCell ref="J10:K10"/>
    <mergeCell ref="N10:P10"/>
    <mergeCell ref="J11:K11"/>
    <mergeCell ref="N11:P11"/>
    <mergeCell ref="J12:K12"/>
    <mergeCell ref="N12:P12"/>
    <mergeCell ref="J13:K13"/>
    <mergeCell ref="N13:P13"/>
    <mergeCell ref="J14:K14"/>
    <mergeCell ref="N14:P14"/>
    <mergeCell ref="J15:K15"/>
    <mergeCell ref="N15:P15"/>
    <mergeCell ref="J16:K16"/>
    <mergeCell ref="N16:P16"/>
    <mergeCell ref="J17:K17"/>
    <mergeCell ref="N17:P17"/>
    <mergeCell ref="J18:K18"/>
    <mergeCell ref="N18:P18"/>
    <mergeCell ref="J19:K19"/>
    <mergeCell ref="N19:P19"/>
    <mergeCell ref="J20:K20"/>
    <mergeCell ref="N20:P20"/>
    <mergeCell ref="J21:K21"/>
    <mergeCell ref="N21:P21"/>
    <mergeCell ref="J22:K22"/>
    <mergeCell ref="N22:P22"/>
    <mergeCell ref="J23:K23"/>
    <mergeCell ref="N23:P23"/>
    <mergeCell ref="J24:K24"/>
    <mergeCell ref="N24:P24"/>
    <mergeCell ref="J25:K25"/>
    <mergeCell ref="N25:P25"/>
    <mergeCell ref="J26:K26"/>
    <mergeCell ref="N26:P26"/>
    <mergeCell ref="J27:K27"/>
    <mergeCell ref="N27:P27"/>
    <mergeCell ref="J28:K28"/>
    <mergeCell ref="N28:P28"/>
    <mergeCell ref="J29:K29"/>
    <mergeCell ref="N29:P29"/>
    <mergeCell ref="J30:K30"/>
    <mergeCell ref="N30:P30"/>
    <mergeCell ref="J31:K31"/>
    <mergeCell ref="N31:P31"/>
    <mergeCell ref="J32:K32"/>
    <mergeCell ref="N32:P32"/>
    <mergeCell ref="J33:K33"/>
    <mergeCell ref="N33:P33"/>
    <mergeCell ref="J34:K34"/>
    <mergeCell ref="N34:P34"/>
    <mergeCell ref="J35:K35"/>
    <mergeCell ref="N35:P35"/>
    <mergeCell ref="J36:K36"/>
    <mergeCell ref="N36:P36"/>
    <mergeCell ref="J37:K37"/>
    <mergeCell ref="N37:P37"/>
    <mergeCell ref="J38:K38"/>
    <mergeCell ref="N38:P38"/>
    <mergeCell ref="J39:K39"/>
    <mergeCell ref="N39:P39"/>
    <mergeCell ref="J40:K40"/>
    <mergeCell ref="N40:P40"/>
    <mergeCell ref="J41:K41"/>
    <mergeCell ref="N41:P41"/>
    <mergeCell ref="J42:K42"/>
    <mergeCell ref="N42:P42"/>
    <mergeCell ref="J43:K43"/>
    <mergeCell ref="J44:K44"/>
    <mergeCell ref="N44:P44"/>
    <mergeCell ref="J45:K45"/>
    <mergeCell ref="N45:P45"/>
    <mergeCell ref="J46:K46"/>
    <mergeCell ref="N46:P46"/>
    <mergeCell ref="J47:K47"/>
    <mergeCell ref="N47:P47"/>
    <mergeCell ref="J48:K48"/>
    <mergeCell ref="N48:P48"/>
    <mergeCell ref="J55:K55"/>
    <mergeCell ref="N55:P55"/>
    <mergeCell ref="J56:K56"/>
    <mergeCell ref="J57:K57"/>
    <mergeCell ref="J58:K58"/>
    <mergeCell ref="N58:P58"/>
    <mergeCell ref="E59:F59"/>
    <mergeCell ref="J49:K49"/>
    <mergeCell ref="N49:P49"/>
    <mergeCell ref="J50:K50"/>
    <mergeCell ref="N50:P50"/>
    <mergeCell ref="J51:K51"/>
    <mergeCell ref="N51:P51"/>
    <mergeCell ref="J52:K52"/>
    <mergeCell ref="N52:P52"/>
    <mergeCell ref="J53:K53"/>
    <mergeCell ref="N53:P53"/>
    <mergeCell ref="D60:F60"/>
    <mergeCell ref="J60:L60"/>
    <mergeCell ref="C61:F61"/>
    <mergeCell ref="J61:L61"/>
    <mergeCell ref="D62:F62"/>
    <mergeCell ref="J62:L62"/>
    <mergeCell ref="J64:K64"/>
    <mergeCell ref="J65:K65"/>
    <mergeCell ref="J66:K66"/>
    <mergeCell ref="J70:K70"/>
    <mergeCell ref="Q70:R70"/>
    <mergeCell ref="T70:W70"/>
    <mergeCell ref="AA70:AB70"/>
    <mergeCell ref="J71:K71"/>
    <mergeCell ref="U71:W71"/>
    <mergeCell ref="Y71:Z71"/>
    <mergeCell ref="J72:K72"/>
    <mergeCell ref="I21:I22"/>
    <mergeCell ref="I28:I29"/>
    <mergeCell ref="I31:I32"/>
    <mergeCell ref="I52:I53"/>
    <mergeCell ref="J67:K67"/>
    <mergeCell ref="X67:AC67"/>
    <mergeCell ref="J68:K68"/>
    <mergeCell ref="Q68:R68"/>
    <mergeCell ref="T68:W68"/>
    <mergeCell ref="AA68:AC68"/>
    <mergeCell ref="J69:K69"/>
    <mergeCell ref="P69:R69"/>
    <mergeCell ref="T69:W69"/>
    <mergeCell ref="AA69:AC69"/>
    <mergeCell ref="J54:K54"/>
    <mergeCell ref="N54:P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0"/>
  <sheetViews>
    <sheetView topLeftCell="A32" workbookViewId="0">
      <selection activeCell="E5" sqref="E5"/>
    </sheetView>
  </sheetViews>
  <sheetFormatPr defaultColWidth="9" defaultRowHeight="15"/>
  <cols>
    <col min="2" max="2" width="14.140625" customWidth="1"/>
    <col min="5" max="5" width="16" customWidth="1"/>
    <col min="6" max="6" width="19.140625" customWidth="1"/>
    <col min="7" max="7" width="13.5703125" customWidth="1"/>
    <col min="8" max="8" width="14.7109375" customWidth="1"/>
    <col min="10" max="10" width="12.5703125" customWidth="1"/>
  </cols>
  <sheetData>
    <row r="3" spans="2:10" ht="18.75">
      <c r="B3" s="99" t="s">
        <v>271</v>
      </c>
      <c r="C3" s="99"/>
      <c r="D3" s="99"/>
      <c r="E3" s="99"/>
      <c r="F3" s="99"/>
      <c r="G3" s="99"/>
      <c r="H3" s="99"/>
      <c r="I3" s="99"/>
      <c r="J3" s="99"/>
    </row>
    <row r="4" spans="2:10" ht="37.5">
      <c r="B4" s="18" t="s">
        <v>1</v>
      </c>
      <c r="C4" s="19" t="s">
        <v>2</v>
      </c>
      <c r="D4" s="19" t="s">
        <v>3</v>
      </c>
      <c r="E4" s="20" t="s">
        <v>4</v>
      </c>
      <c r="F4" s="21" t="s">
        <v>5</v>
      </c>
      <c r="G4" s="20" t="s">
        <v>6</v>
      </c>
      <c r="H4" s="22" t="s">
        <v>7</v>
      </c>
      <c r="I4" s="142" t="s">
        <v>272</v>
      </c>
      <c r="J4" s="143"/>
    </row>
    <row r="5" spans="2:10">
      <c r="B5" s="5">
        <v>1</v>
      </c>
      <c r="C5" s="5" t="s">
        <v>38</v>
      </c>
      <c r="D5" s="5" t="s">
        <v>234</v>
      </c>
      <c r="E5" s="5" t="s">
        <v>75</v>
      </c>
      <c r="F5" s="5">
        <v>0.36</v>
      </c>
      <c r="G5" s="5">
        <v>63</v>
      </c>
      <c r="H5" s="5">
        <v>8.1999999999999993</v>
      </c>
      <c r="I5" s="104"/>
      <c r="J5" s="104"/>
    </row>
    <row r="6" spans="2:10">
      <c r="B6" s="5">
        <f>1+B5</f>
        <v>2</v>
      </c>
      <c r="C6" s="5" t="s">
        <v>157</v>
      </c>
      <c r="D6" s="5" t="s">
        <v>273</v>
      </c>
      <c r="E6" s="5" t="s">
        <v>75</v>
      </c>
      <c r="F6" s="5">
        <v>0.36</v>
      </c>
      <c r="G6" s="5">
        <v>63</v>
      </c>
      <c r="H6" s="5">
        <v>3.4</v>
      </c>
      <c r="I6" s="104"/>
      <c r="J6" s="104"/>
    </row>
    <row r="7" spans="2:10">
      <c r="B7" s="5">
        <f t="shared" ref="B7:B36" si="0">1+B6</f>
        <v>3</v>
      </c>
      <c r="C7" s="5" t="s">
        <v>131</v>
      </c>
      <c r="D7" s="5" t="s">
        <v>274</v>
      </c>
      <c r="E7" s="5" t="s">
        <v>75</v>
      </c>
      <c r="F7" s="5">
        <v>0.36</v>
      </c>
      <c r="G7" s="5">
        <v>63</v>
      </c>
      <c r="H7" s="5">
        <v>3</v>
      </c>
      <c r="I7" s="104"/>
      <c r="J7" s="104"/>
    </row>
    <row r="8" spans="2:10">
      <c r="B8" s="5">
        <f t="shared" si="0"/>
        <v>4</v>
      </c>
      <c r="C8" s="5" t="s">
        <v>270</v>
      </c>
      <c r="D8" s="5" t="s">
        <v>275</v>
      </c>
      <c r="E8" s="5" t="s">
        <v>50</v>
      </c>
      <c r="F8" s="5">
        <v>0.46</v>
      </c>
      <c r="G8" s="5">
        <v>63</v>
      </c>
      <c r="H8" s="5">
        <v>2.6</v>
      </c>
      <c r="I8" s="105"/>
      <c r="J8" s="106"/>
    </row>
    <row r="9" spans="2:10">
      <c r="B9" s="5">
        <f t="shared" si="0"/>
        <v>5</v>
      </c>
      <c r="C9" s="5" t="s">
        <v>276</v>
      </c>
      <c r="D9" s="5" t="s">
        <v>277</v>
      </c>
      <c r="E9" s="5" t="s">
        <v>28</v>
      </c>
      <c r="F9" s="5">
        <v>0.46</v>
      </c>
      <c r="G9" s="5">
        <v>63</v>
      </c>
      <c r="H9" s="5">
        <v>3.1</v>
      </c>
      <c r="I9" s="104"/>
      <c r="J9" s="104"/>
    </row>
    <row r="10" spans="2:10">
      <c r="B10" s="5">
        <f t="shared" si="0"/>
        <v>6</v>
      </c>
      <c r="C10" s="5" t="s">
        <v>234</v>
      </c>
      <c r="D10" s="5" t="s">
        <v>213</v>
      </c>
      <c r="E10" s="5" t="s">
        <v>75</v>
      </c>
      <c r="F10" s="5">
        <v>0.36</v>
      </c>
      <c r="G10" s="5">
        <v>63</v>
      </c>
      <c r="H10" s="5">
        <v>3.6</v>
      </c>
      <c r="I10" s="104"/>
      <c r="J10" s="104"/>
    </row>
    <row r="11" spans="2:10">
      <c r="B11" s="5">
        <f t="shared" si="0"/>
        <v>7</v>
      </c>
      <c r="C11" s="5" t="s">
        <v>221</v>
      </c>
      <c r="D11" s="5" t="s">
        <v>235</v>
      </c>
      <c r="E11" s="5" t="s">
        <v>75</v>
      </c>
      <c r="F11" s="5">
        <v>0.36</v>
      </c>
      <c r="G11" s="5">
        <v>63</v>
      </c>
      <c r="H11" s="5">
        <v>4</v>
      </c>
      <c r="I11" s="104"/>
      <c r="J11" s="104"/>
    </row>
    <row r="12" spans="2:10">
      <c r="B12" s="5">
        <f t="shared" si="0"/>
        <v>8</v>
      </c>
      <c r="C12" s="5" t="s">
        <v>117</v>
      </c>
      <c r="D12" s="5" t="s">
        <v>278</v>
      </c>
      <c r="E12" s="5" t="s">
        <v>279</v>
      </c>
      <c r="F12" s="5">
        <v>0.46</v>
      </c>
      <c r="G12" s="5">
        <v>63</v>
      </c>
      <c r="H12" s="5">
        <v>88.8</v>
      </c>
      <c r="I12" s="104"/>
      <c r="J12" s="104"/>
    </row>
    <row r="13" spans="2:10">
      <c r="B13" s="5">
        <f t="shared" si="0"/>
        <v>9</v>
      </c>
      <c r="C13" s="5" t="s">
        <v>278</v>
      </c>
      <c r="D13" s="5" t="s">
        <v>280</v>
      </c>
      <c r="E13" s="5" t="s">
        <v>279</v>
      </c>
      <c r="F13" s="5">
        <v>0.46</v>
      </c>
      <c r="G13" s="5">
        <v>63</v>
      </c>
      <c r="H13" s="5">
        <v>50.7</v>
      </c>
      <c r="I13" s="104"/>
      <c r="J13" s="104"/>
    </row>
    <row r="14" spans="2:10">
      <c r="B14" s="5">
        <f t="shared" si="0"/>
        <v>10</v>
      </c>
      <c r="C14" s="5" t="s">
        <v>235</v>
      </c>
      <c r="D14" s="5" t="s">
        <v>281</v>
      </c>
      <c r="E14" s="5" t="s">
        <v>75</v>
      </c>
      <c r="F14" s="5">
        <v>0.36</v>
      </c>
      <c r="G14" s="5">
        <v>63</v>
      </c>
      <c r="H14" s="5">
        <v>3</v>
      </c>
      <c r="I14" s="104"/>
      <c r="J14" s="104"/>
    </row>
    <row r="15" spans="2:10">
      <c r="B15" s="5">
        <f t="shared" si="0"/>
        <v>11</v>
      </c>
      <c r="C15" s="5" t="s">
        <v>282</v>
      </c>
      <c r="D15" s="5" t="s">
        <v>283</v>
      </c>
      <c r="E15" s="5" t="s">
        <v>284</v>
      </c>
      <c r="F15" s="5">
        <v>0.46</v>
      </c>
      <c r="G15" s="5">
        <v>63</v>
      </c>
      <c r="H15" s="5">
        <v>92</v>
      </c>
      <c r="I15" s="105"/>
      <c r="J15" s="106"/>
    </row>
    <row r="16" spans="2:10">
      <c r="B16" s="5">
        <f t="shared" si="0"/>
        <v>12</v>
      </c>
      <c r="C16" s="5" t="s">
        <v>112</v>
      </c>
      <c r="D16" s="5" t="s">
        <v>285</v>
      </c>
      <c r="E16" s="5" t="s">
        <v>279</v>
      </c>
      <c r="F16" s="5">
        <v>0.46</v>
      </c>
      <c r="G16" s="5">
        <v>63</v>
      </c>
      <c r="H16" s="5">
        <v>114.6</v>
      </c>
      <c r="I16" s="104"/>
      <c r="J16" s="104"/>
    </row>
    <row r="17" spans="2:10">
      <c r="B17" s="5">
        <f t="shared" si="0"/>
        <v>13</v>
      </c>
      <c r="C17" s="5" t="s">
        <v>285</v>
      </c>
      <c r="D17" s="5" t="s">
        <v>286</v>
      </c>
      <c r="E17" s="5" t="s">
        <v>279</v>
      </c>
      <c r="F17" s="5">
        <v>0.46</v>
      </c>
      <c r="G17" s="5">
        <v>63</v>
      </c>
      <c r="H17" s="5">
        <v>21.9</v>
      </c>
      <c r="I17" s="104"/>
      <c r="J17" s="104"/>
    </row>
    <row r="18" spans="2:10">
      <c r="B18" s="5">
        <f t="shared" si="0"/>
        <v>14</v>
      </c>
      <c r="C18" s="5" t="s">
        <v>287</v>
      </c>
      <c r="D18" s="5" t="s">
        <v>224</v>
      </c>
      <c r="E18" s="5" t="s">
        <v>75</v>
      </c>
      <c r="F18" s="5">
        <v>0.36</v>
      </c>
      <c r="G18" s="5">
        <v>63</v>
      </c>
      <c r="H18" s="5">
        <v>5</v>
      </c>
      <c r="I18" s="104"/>
      <c r="J18" s="104"/>
    </row>
    <row r="19" spans="2:10">
      <c r="B19" s="5">
        <f t="shared" si="0"/>
        <v>15</v>
      </c>
      <c r="C19" s="5" t="s">
        <v>288</v>
      </c>
      <c r="D19" s="5" t="s">
        <v>289</v>
      </c>
      <c r="E19" s="5" t="s">
        <v>17</v>
      </c>
      <c r="F19" s="5">
        <v>0.46</v>
      </c>
      <c r="G19" s="5">
        <v>63</v>
      </c>
      <c r="H19" s="5">
        <v>2.6</v>
      </c>
      <c r="I19" s="141"/>
      <c r="J19" s="141"/>
    </row>
    <row r="20" spans="2:10" ht="13.5" customHeight="1">
      <c r="B20" s="5">
        <f t="shared" si="0"/>
        <v>16</v>
      </c>
      <c r="C20" s="5" t="s">
        <v>290</v>
      </c>
      <c r="D20" s="5" t="s">
        <v>291</v>
      </c>
      <c r="E20" s="5" t="s">
        <v>50</v>
      </c>
      <c r="F20" s="5">
        <v>0.46</v>
      </c>
      <c r="G20" s="5">
        <v>63</v>
      </c>
      <c r="H20" s="5">
        <v>116.3</v>
      </c>
      <c r="I20" s="104"/>
      <c r="J20" s="104"/>
    </row>
    <row r="21" spans="2:10">
      <c r="B21" s="5">
        <f t="shared" si="0"/>
        <v>17</v>
      </c>
      <c r="C21" s="5" t="s">
        <v>114</v>
      </c>
      <c r="D21" s="5" t="s">
        <v>278</v>
      </c>
      <c r="E21" s="5" t="s">
        <v>279</v>
      </c>
      <c r="F21" s="5">
        <v>0.46</v>
      </c>
      <c r="G21" s="5">
        <v>63</v>
      </c>
      <c r="H21" s="5">
        <v>58.8</v>
      </c>
      <c r="I21" s="104"/>
      <c r="J21" s="104"/>
    </row>
    <row r="22" spans="2:10">
      <c r="B22" s="5">
        <f t="shared" si="0"/>
        <v>18</v>
      </c>
      <c r="C22" s="5" t="s">
        <v>292</v>
      </c>
      <c r="D22" s="5" t="s">
        <v>293</v>
      </c>
      <c r="E22" s="5" t="s">
        <v>279</v>
      </c>
      <c r="F22" s="5">
        <v>0.46</v>
      </c>
      <c r="G22" s="5">
        <v>63</v>
      </c>
      <c r="H22" s="5">
        <v>46.8</v>
      </c>
      <c r="I22" s="104"/>
      <c r="J22" s="104"/>
    </row>
    <row r="23" spans="2:10">
      <c r="B23" s="5">
        <f t="shared" si="0"/>
        <v>19</v>
      </c>
      <c r="C23" s="5" t="s">
        <v>292</v>
      </c>
      <c r="D23" s="5" t="s">
        <v>293</v>
      </c>
      <c r="E23" s="5" t="s">
        <v>279</v>
      </c>
      <c r="F23" s="5">
        <v>0.46</v>
      </c>
      <c r="G23" s="5">
        <v>63</v>
      </c>
      <c r="H23" s="5">
        <v>5.4</v>
      </c>
      <c r="I23" s="104"/>
      <c r="J23" s="104"/>
    </row>
    <row r="24" spans="2:10">
      <c r="B24" s="5">
        <f t="shared" si="0"/>
        <v>20</v>
      </c>
      <c r="C24" s="5" t="s">
        <v>293</v>
      </c>
      <c r="D24" s="5" t="s">
        <v>294</v>
      </c>
      <c r="E24" s="5" t="s">
        <v>279</v>
      </c>
      <c r="F24" s="5">
        <v>0.46</v>
      </c>
      <c r="G24" s="5">
        <v>63</v>
      </c>
      <c r="H24" s="5">
        <v>21.1</v>
      </c>
      <c r="I24" s="104"/>
      <c r="J24" s="104"/>
    </row>
    <row r="25" spans="2:10">
      <c r="B25" s="5">
        <f t="shared" si="0"/>
        <v>21</v>
      </c>
      <c r="C25" s="5" t="s">
        <v>293</v>
      </c>
      <c r="D25" s="5" t="s">
        <v>283</v>
      </c>
      <c r="E25" s="5" t="s">
        <v>279</v>
      </c>
      <c r="F25" s="5">
        <v>0.46</v>
      </c>
      <c r="G25" s="5">
        <v>63</v>
      </c>
      <c r="H25" s="5">
        <v>3</v>
      </c>
      <c r="I25" s="104"/>
      <c r="J25" s="104"/>
    </row>
    <row r="26" spans="2:10">
      <c r="B26" s="5">
        <f t="shared" si="0"/>
        <v>22</v>
      </c>
      <c r="C26" s="5" t="s">
        <v>295</v>
      </c>
      <c r="D26" s="5" t="s">
        <v>236</v>
      </c>
      <c r="E26" s="5" t="s">
        <v>279</v>
      </c>
      <c r="F26" s="5">
        <v>0.46</v>
      </c>
      <c r="G26" s="5">
        <v>63</v>
      </c>
      <c r="H26" s="5">
        <v>4.0999999999999996</v>
      </c>
      <c r="I26" s="104"/>
      <c r="J26" s="104"/>
    </row>
    <row r="27" spans="2:10">
      <c r="B27" s="5">
        <f t="shared" si="0"/>
        <v>23</v>
      </c>
      <c r="C27" s="5" t="s">
        <v>295</v>
      </c>
      <c r="D27" s="5" t="s">
        <v>236</v>
      </c>
      <c r="E27" s="5" t="s">
        <v>279</v>
      </c>
      <c r="F27" s="5">
        <v>0.46</v>
      </c>
      <c r="G27" s="5">
        <v>63</v>
      </c>
      <c r="H27" s="5">
        <v>63.4</v>
      </c>
      <c r="I27" s="104"/>
      <c r="J27" s="104"/>
    </row>
    <row r="28" spans="2:10">
      <c r="B28" s="5">
        <f t="shared" si="0"/>
        <v>24</v>
      </c>
      <c r="C28" s="5" t="s">
        <v>236</v>
      </c>
      <c r="D28" s="5" t="s">
        <v>278</v>
      </c>
      <c r="E28" s="5" t="s">
        <v>279</v>
      </c>
      <c r="F28" s="5">
        <v>0.46</v>
      </c>
      <c r="G28" s="5">
        <v>63</v>
      </c>
      <c r="H28" s="5">
        <f>72.8+2.3</f>
        <v>75.099999999999994</v>
      </c>
      <c r="I28" s="104"/>
      <c r="J28" s="104"/>
    </row>
    <row r="29" spans="2:10">
      <c r="B29" s="5">
        <f t="shared" si="0"/>
        <v>25</v>
      </c>
      <c r="C29" s="5" t="s">
        <v>236</v>
      </c>
      <c r="D29" s="5" t="s">
        <v>113</v>
      </c>
      <c r="E29" s="5" t="s">
        <v>279</v>
      </c>
      <c r="F29" s="5">
        <v>0.46</v>
      </c>
      <c r="G29" s="5">
        <v>63</v>
      </c>
      <c r="H29" s="5">
        <v>40.200000000000003</v>
      </c>
      <c r="I29" s="104"/>
      <c r="J29" s="104"/>
    </row>
    <row r="30" spans="2:10">
      <c r="B30" s="5">
        <f t="shared" si="0"/>
        <v>26</v>
      </c>
      <c r="C30" s="5" t="s">
        <v>296</v>
      </c>
      <c r="D30" s="5" t="s">
        <v>297</v>
      </c>
      <c r="E30" s="5" t="s">
        <v>50</v>
      </c>
      <c r="F30" s="5">
        <v>0.46</v>
      </c>
      <c r="G30" s="23">
        <v>63</v>
      </c>
      <c r="H30" s="5">
        <v>50.1</v>
      </c>
      <c r="I30" s="104"/>
      <c r="J30" s="104"/>
    </row>
    <row r="31" spans="2:10">
      <c r="B31" s="5">
        <f t="shared" si="0"/>
        <v>27</v>
      </c>
      <c r="C31" s="5" t="s">
        <v>298</v>
      </c>
      <c r="D31" s="5" t="s">
        <v>299</v>
      </c>
      <c r="E31" s="5" t="s">
        <v>28</v>
      </c>
      <c r="F31" s="5">
        <v>0.46</v>
      </c>
      <c r="G31" s="23">
        <v>63</v>
      </c>
      <c r="H31" s="5">
        <v>3.2</v>
      </c>
      <c r="I31" s="104"/>
      <c r="J31" s="104"/>
    </row>
    <row r="32" spans="2:10">
      <c r="B32" s="5">
        <f t="shared" si="0"/>
        <v>28</v>
      </c>
      <c r="C32" s="5" t="s">
        <v>165</v>
      </c>
      <c r="D32" s="5" t="s">
        <v>164</v>
      </c>
      <c r="E32" s="5" t="s">
        <v>28</v>
      </c>
      <c r="F32" s="5">
        <v>0.46</v>
      </c>
      <c r="G32" s="5">
        <v>75</v>
      </c>
      <c r="H32" s="5">
        <v>8.6</v>
      </c>
      <c r="I32" s="104"/>
      <c r="J32" s="104"/>
    </row>
    <row r="33" spans="2:10">
      <c r="B33" s="5">
        <f t="shared" si="0"/>
        <v>29</v>
      </c>
      <c r="C33" s="5" t="s">
        <v>164</v>
      </c>
      <c r="D33" s="5" t="s">
        <v>27</v>
      </c>
      <c r="E33" s="5" t="s">
        <v>75</v>
      </c>
      <c r="F33" s="5">
        <v>0.38</v>
      </c>
      <c r="G33" s="23">
        <v>75</v>
      </c>
      <c r="H33" s="5">
        <v>4.5999999999999996</v>
      </c>
      <c r="I33" s="104"/>
      <c r="J33" s="104"/>
    </row>
    <row r="34" spans="2:10">
      <c r="B34" s="5">
        <f t="shared" si="0"/>
        <v>30</v>
      </c>
      <c r="C34" s="5" t="s">
        <v>232</v>
      </c>
      <c r="D34" s="5" t="s">
        <v>123</v>
      </c>
      <c r="E34" s="5" t="s">
        <v>75</v>
      </c>
      <c r="F34" s="5">
        <v>0.39</v>
      </c>
      <c r="G34" s="23">
        <v>90</v>
      </c>
      <c r="H34" s="5">
        <v>6.6</v>
      </c>
      <c r="I34" s="104"/>
      <c r="J34" s="104"/>
    </row>
    <row r="35" spans="2:10">
      <c r="B35" s="5">
        <f t="shared" si="0"/>
        <v>31</v>
      </c>
      <c r="C35" s="5" t="s">
        <v>123</v>
      </c>
      <c r="D35" s="5" t="s">
        <v>125</v>
      </c>
      <c r="E35" s="5" t="s">
        <v>75</v>
      </c>
      <c r="F35" s="5">
        <v>0.39</v>
      </c>
      <c r="G35" s="23">
        <v>90</v>
      </c>
      <c r="H35" s="5">
        <v>3</v>
      </c>
      <c r="I35" s="104"/>
      <c r="J35" s="104"/>
    </row>
    <row r="36" spans="2:10">
      <c r="B36" s="5">
        <f t="shared" si="0"/>
        <v>32</v>
      </c>
      <c r="C36" s="5" t="s">
        <v>295</v>
      </c>
      <c r="D36" s="5" t="s">
        <v>118</v>
      </c>
      <c r="E36" s="5" t="s">
        <v>279</v>
      </c>
      <c r="F36" s="5">
        <v>0.46</v>
      </c>
      <c r="G36" s="23">
        <v>160</v>
      </c>
      <c r="H36" s="5">
        <v>4.4000000000000004</v>
      </c>
      <c r="I36" s="104"/>
      <c r="J36" s="104"/>
    </row>
    <row r="37" spans="2:10">
      <c r="B37" s="7" t="s">
        <v>41</v>
      </c>
      <c r="C37" s="7"/>
      <c r="D37" s="7"/>
      <c r="E37" s="104"/>
      <c r="F37" s="104"/>
      <c r="G37" s="9" t="s">
        <v>42</v>
      </c>
      <c r="H37" s="10"/>
      <c r="I37" s="10"/>
      <c r="J37" s="11"/>
    </row>
    <row r="38" spans="2:10">
      <c r="B38" s="7" t="s">
        <v>43</v>
      </c>
      <c r="C38" s="105"/>
      <c r="D38" s="107"/>
      <c r="E38" s="107"/>
      <c r="F38" s="106"/>
      <c r="G38" s="7" t="s">
        <v>43</v>
      </c>
      <c r="H38" s="105"/>
      <c r="I38" s="107"/>
      <c r="J38" s="106"/>
    </row>
    <row r="39" spans="2:10">
      <c r="B39" s="7" t="s">
        <v>44</v>
      </c>
      <c r="C39" s="105"/>
      <c r="D39" s="107"/>
      <c r="E39" s="107"/>
      <c r="F39" s="106"/>
      <c r="G39" s="7" t="s">
        <v>44</v>
      </c>
      <c r="H39" s="105"/>
      <c r="I39" s="107"/>
      <c r="J39" s="106"/>
    </row>
    <row r="40" spans="2:10">
      <c r="B40" s="7" t="s">
        <v>45</v>
      </c>
      <c r="C40" s="105"/>
      <c r="D40" s="107"/>
      <c r="E40" s="107"/>
      <c r="F40" s="106"/>
      <c r="G40" s="7" t="s">
        <v>45</v>
      </c>
      <c r="H40" s="7"/>
      <c r="I40" s="107"/>
      <c r="J40" s="106"/>
    </row>
  </sheetData>
  <autoFilter ref="E4:E40"/>
  <mergeCells count="41">
    <mergeCell ref="B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E37:F37"/>
    <mergeCell ref="C38:F38"/>
    <mergeCell ref="H38:J38"/>
    <mergeCell ref="C39:F39"/>
    <mergeCell ref="H39:J39"/>
    <mergeCell ref="C40:F40"/>
    <mergeCell ref="I40:J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17"/>
  <sheetViews>
    <sheetView topLeftCell="A16" workbookViewId="0">
      <selection activeCell="P61" sqref="P61"/>
    </sheetView>
  </sheetViews>
  <sheetFormatPr defaultColWidth="9.140625" defaultRowHeight="15"/>
  <cols>
    <col min="2" max="2" width="7.5703125" customWidth="1"/>
    <col min="3" max="3" width="14.7109375" customWidth="1"/>
    <col min="4" max="4" width="13" customWidth="1"/>
    <col min="5" max="5" width="17.28515625" customWidth="1"/>
    <col min="6" max="6" width="15.42578125" customWidth="1"/>
    <col min="7" max="7" width="14.42578125" customWidth="1"/>
  </cols>
  <sheetData>
    <row r="3" spans="2:13" ht="18.75">
      <c r="B3" s="99" t="s">
        <v>300</v>
      </c>
      <c r="C3" s="99"/>
      <c r="D3" s="99"/>
      <c r="E3" s="99"/>
      <c r="F3" s="99"/>
      <c r="G3" s="99"/>
      <c r="H3" s="99"/>
      <c r="I3" s="99"/>
      <c r="J3" s="99"/>
      <c r="K3" s="99"/>
      <c r="L3" s="99"/>
      <c r="M3" s="99"/>
    </row>
    <row r="4" spans="2:13" ht="31.5">
      <c r="B4" s="2" t="s">
        <v>1</v>
      </c>
      <c r="C4" s="2" t="s">
        <v>2</v>
      </c>
      <c r="D4" s="2" t="s">
        <v>3</v>
      </c>
      <c r="E4" s="2" t="s">
        <v>4</v>
      </c>
      <c r="F4" s="3" t="s">
        <v>5</v>
      </c>
      <c r="G4" s="2" t="s">
        <v>6</v>
      </c>
      <c r="H4" s="100" t="s">
        <v>47</v>
      </c>
      <c r="I4" s="101"/>
      <c r="J4" s="101"/>
      <c r="K4" s="101"/>
      <c r="L4" s="101"/>
      <c r="M4" s="102"/>
    </row>
    <row r="5" spans="2:13">
      <c r="B5" s="5">
        <v>1</v>
      </c>
      <c r="C5" s="5" t="s">
        <v>301</v>
      </c>
      <c r="D5" s="5" t="s">
        <v>302</v>
      </c>
      <c r="E5" s="5" t="s">
        <v>17</v>
      </c>
      <c r="F5" s="5">
        <v>0.36</v>
      </c>
      <c r="G5" s="5">
        <v>63</v>
      </c>
      <c r="H5" s="120">
        <v>65.2</v>
      </c>
      <c r="I5" s="120"/>
      <c r="J5" s="120"/>
      <c r="K5" s="120"/>
      <c r="L5" s="120"/>
      <c r="M5" s="120"/>
    </row>
    <row r="6" spans="2:13">
      <c r="B6" s="5">
        <f t="shared" ref="B6:B53" si="0">1+B5</f>
        <v>2</v>
      </c>
      <c r="C6" s="5" t="s">
        <v>303</v>
      </c>
      <c r="D6" s="5" t="s">
        <v>304</v>
      </c>
      <c r="E6" s="5" t="s">
        <v>17</v>
      </c>
      <c r="F6" s="5">
        <v>0.36</v>
      </c>
      <c r="G6" s="5">
        <v>63</v>
      </c>
      <c r="H6" s="144">
        <v>64.8</v>
      </c>
      <c r="I6" s="145"/>
      <c r="J6" s="146"/>
      <c r="K6" s="144"/>
      <c r="L6" s="145"/>
      <c r="M6" s="146"/>
    </row>
    <row r="7" spans="2:13">
      <c r="B7" s="5">
        <f t="shared" si="0"/>
        <v>3</v>
      </c>
      <c r="C7" s="5" t="s">
        <v>304</v>
      </c>
      <c r="D7" s="5" t="s">
        <v>305</v>
      </c>
      <c r="E7" s="5" t="s">
        <v>17</v>
      </c>
      <c r="F7" s="5">
        <v>0.36</v>
      </c>
      <c r="G7" s="5">
        <v>63</v>
      </c>
      <c r="H7" s="120">
        <v>15.1</v>
      </c>
      <c r="I7" s="120"/>
      <c r="J7" s="120"/>
      <c r="K7" s="120"/>
      <c r="L7" s="120"/>
      <c r="M7" s="120"/>
    </row>
    <row r="8" spans="2:13">
      <c r="B8" s="5">
        <f t="shared" si="0"/>
        <v>4</v>
      </c>
      <c r="C8" s="5" t="s">
        <v>305</v>
      </c>
      <c r="D8" s="5" t="s">
        <v>306</v>
      </c>
      <c r="E8" s="5" t="s">
        <v>17</v>
      </c>
      <c r="F8" s="5">
        <v>0.36</v>
      </c>
      <c r="G8" s="5">
        <v>63</v>
      </c>
      <c r="H8" s="120">
        <v>59.1</v>
      </c>
      <c r="I8" s="120"/>
      <c r="J8" s="120"/>
      <c r="K8" s="120"/>
      <c r="L8" s="120"/>
      <c r="M8" s="120"/>
    </row>
    <row r="9" spans="2:13">
      <c r="B9" s="5">
        <f t="shared" si="0"/>
        <v>5</v>
      </c>
      <c r="C9" s="5" t="s">
        <v>302</v>
      </c>
      <c r="D9" s="5" t="s">
        <v>307</v>
      </c>
      <c r="E9" s="5" t="s">
        <v>17</v>
      </c>
      <c r="F9" s="5">
        <v>0.36</v>
      </c>
      <c r="G9" s="5">
        <v>63</v>
      </c>
      <c r="H9" s="120">
        <v>42.9</v>
      </c>
      <c r="I9" s="120"/>
      <c r="J9" s="120"/>
      <c r="K9" s="120"/>
      <c r="L9" s="120"/>
      <c r="M9" s="120"/>
    </row>
    <row r="10" spans="2:13">
      <c r="B10" s="5">
        <f t="shared" si="0"/>
        <v>6</v>
      </c>
      <c r="C10" s="5" t="s">
        <v>307</v>
      </c>
      <c r="D10" s="5" t="s">
        <v>308</v>
      </c>
      <c r="E10" s="5" t="s">
        <v>17</v>
      </c>
      <c r="F10" s="5">
        <v>0.36</v>
      </c>
      <c r="G10" s="5">
        <v>63</v>
      </c>
      <c r="H10" s="120">
        <v>3</v>
      </c>
      <c r="I10" s="120"/>
      <c r="J10" s="120"/>
      <c r="K10" s="120"/>
      <c r="L10" s="120"/>
      <c r="M10" s="120"/>
    </row>
    <row r="11" spans="2:13">
      <c r="B11" s="5">
        <f t="shared" si="0"/>
        <v>7</v>
      </c>
      <c r="C11" s="5" t="s">
        <v>307</v>
      </c>
      <c r="D11" s="5" t="s">
        <v>309</v>
      </c>
      <c r="E11" s="5" t="s">
        <v>17</v>
      </c>
      <c r="F11" s="5">
        <v>0.36</v>
      </c>
      <c r="G11" s="5">
        <v>63</v>
      </c>
      <c r="H11" s="120">
        <v>95.1</v>
      </c>
      <c r="I11" s="120"/>
      <c r="J11" s="120"/>
      <c r="K11" s="120"/>
      <c r="L11" s="120"/>
      <c r="M11" s="120"/>
    </row>
    <row r="12" spans="2:13">
      <c r="B12" s="5">
        <f t="shared" si="0"/>
        <v>8</v>
      </c>
      <c r="C12" s="5" t="s">
        <v>309</v>
      </c>
      <c r="D12" s="5" t="s">
        <v>310</v>
      </c>
      <c r="E12" s="5" t="s">
        <v>17</v>
      </c>
      <c r="F12" s="5">
        <v>0.36</v>
      </c>
      <c r="G12" s="5">
        <v>63</v>
      </c>
      <c r="H12" s="120">
        <v>2.5</v>
      </c>
      <c r="I12" s="120"/>
      <c r="J12" s="120"/>
      <c r="K12" s="120"/>
      <c r="L12" s="120"/>
      <c r="M12" s="120"/>
    </row>
    <row r="13" spans="2:13">
      <c r="B13" s="5">
        <f t="shared" si="0"/>
        <v>9</v>
      </c>
      <c r="C13" s="5" t="s">
        <v>310</v>
      </c>
      <c r="D13" s="5" t="s">
        <v>293</v>
      </c>
      <c r="E13" s="5" t="s">
        <v>17</v>
      </c>
      <c r="F13" s="5">
        <v>0.36</v>
      </c>
      <c r="G13" s="5">
        <v>63</v>
      </c>
      <c r="H13" s="144">
        <v>64.900000000000006</v>
      </c>
      <c r="I13" s="145"/>
      <c r="J13" s="146"/>
      <c r="K13" s="144"/>
      <c r="L13" s="145"/>
      <c r="M13" s="146"/>
    </row>
    <row r="14" spans="2:13">
      <c r="B14" s="5">
        <f t="shared" si="0"/>
        <v>10</v>
      </c>
      <c r="C14" s="5" t="s">
        <v>311</v>
      </c>
      <c r="D14" s="5" t="s">
        <v>312</v>
      </c>
      <c r="E14" s="5" t="s">
        <v>17</v>
      </c>
      <c r="F14" s="5">
        <v>0.36</v>
      </c>
      <c r="G14" s="5">
        <v>63</v>
      </c>
      <c r="H14" s="120">
        <v>49</v>
      </c>
      <c r="I14" s="120"/>
      <c r="J14" s="120"/>
      <c r="K14" s="120"/>
      <c r="L14" s="120"/>
      <c r="M14" s="120"/>
    </row>
    <row r="15" spans="2:13">
      <c r="B15" s="5">
        <f t="shared" si="0"/>
        <v>11</v>
      </c>
      <c r="C15" s="5" t="s">
        <v>313</v>
      </c>
      <c r="D15" s="5" t="s">
        <v>314</v>
      </c>
      <c r="E15" s="5" t="s">
        <v>17</v>
      </c>
      <c r="F15" s="5">
        <v>0.36</v>
      </c>
      <c r="G15" s="5">
        <v>63</v>
      </c>
      <c r="H15" s="120">
        <v>40</v>
      </c>
      <c r="I15" s="120"/>
      <c r="J15" s="120"/>
      <c r="K15" s="120"/>
      <c r="L15" s="120"/>
      <c r="M15" s="120"/>
    </row>
    <row r="16" spans="2:13">
      <c r="B16" s="5">
        <f t="shared" si="0"/>
        <v>12</v>
      </c>
      <c r="C16" s="5" t="s">
        <v>315</v>
      </c>
      <c r="D16" s="5" t="s">
        <v>316</v>
      </c>
      <c r="E16" s="5" t="s">
        <v>17</v>
      </c>
      <c r="F16" s="5">
        <v>0.36</v>
      </c>
      <c r="G16" s="5">
        <v>63</v>
      </c>
      <c r="H16" s="120">
        <v>48</v>
      </c>
      <c r="I16" s="120"/>
      <c r="J16" s="120"/>
      <c r="K16" s="120"/>
      <c r="L16" s="120"/>
      <c r="M16" s="120"/>
    </row>
    <row r="17" spans="2:13">
      <c r="B17" s="5">
        <f t="shared" si="0"/>
        <v>13</v>
      </c>
      <c r="C17" s="5" t="s">
        <v>317</v>
      </c>
      <c r="D17" s="5" t="s">
        <v>318</v>
      </c>
      <c r="E17" s="5" t="s">
        <v>319</v>
      </c>
      <c r="F17" s="5">
        <v>0.36</v>
      </c>
      <c r="G17" s="5">
        <v>63</v>
      </c>
      <c r="H17" s="120">
        <v>66.400000000000006</v>
      </c>
      <c r="I17" s="120"/>
      <c r="J17" s="120"/>
      <c r="K17" s="120"/>
      <c r="L17" s="120"/>
      <c r="M17" s="120"/>
    </row>
    <row r="18" spans="2:13">
      <c r="B18" s="5">
        <f t="shared" si="0"/>
        <v>14</v>
      </c>
      <c r="C18" s="5" t="s">
        <v>318</v>
      </c>
      <c r="D18" s="5" t="s">
        <v>320</v>
      </c>
      <c r="E18" s="5" t="s">
        <v>17</v>
      </c>
      <c r="F18" s="5">
        <v>0.36</v>
      </c>
      <c r="G18" s="5">
        <v>63</v>
      </c>
      <c r="H18" s="120">
        <v>100.1</v>
      </c>
      <c r="I18" s="120"/>
      <c r="J18" s="120"/>
      <c r="K18" s="120"/>
      <c r="L18" s="120"/>
      <c r="M18" s="120"/>
    </row>
    <row r="19" spans="2:13">
      <c r="B19" s="5">
        <f t="shared" si="0"/>
        <v>15</v>
      </c>
      <c r="C19" s="5" t="s">
        <v>318</v>
      </c>
      <c r="D19" s="5" t="s">
        <v>313</v>
      </c>
      <c r="E19" s="5" t="s">
        <v>17</v>
      </c>
      <c r="F19" s="5">
        <v>0.36</v>
      </c>
      <c r="G19" s="5">
        <v>63</v>
      </c>
      <c r="H19" s="120">
        <v>49.5</v>
      </c>
      <c r="I19" s="120"/>
      <c r="J19" s="120"/>
      <c r="K19" s="120"/>
      <c r="L19" s="120"/>
      <c r="M19" s="120"/>
    </row>
    <row r="20" spans="2:13">
      <c r="B20" s="5">
        <f t="shared" si="0"/>
        <v>16</v>
      </c>
      <c r="C20" s="5" t="s">
        <v>321</v>
      </c>
      <c r="D20" s="5" t="s">
        <v>322</v>
      </c>
      <c r="E20" s="5" t="s">
        <v>17</v>
      </c>
      <c r="F20" s="5">
        <v>0.36</v>
      </c>
      <c r="G20" s="5">
        <v>63</v>
      </c>
      <c r="H20" s="120">
        <v>33.1</v>
      </c>
      <c r="I20" s="120"/>
      <c r="J20" s="120"/>
      <c r="K20" s="120"/>
      <c r="L20" s="120"/>
      <c r="M20" s="120"/>
    </row>
    <row r="21" spans="2:13">
      <c r="B21" s="5">
        <f t="shared" si="0"/>
        <v>17</v>
      </c>
      <c r="C21" s="5" t="s">
        <v>322</v>
      </c>
      <c r="D21" s="5" t="s">
        <v>323</v>
      </c>
      <c r="E21" s="5" t="s">
        <v>17</v>
      </c>
      <c r="F21" s="5">
        <v>0.36</v>
      </c>
      <c r="G21" s="5">
        <v>63</v>
      </c>
      <c r="H21" s="120">
        <v>23.7</v>
      </c>
      <c r="I21" s="120"/>
      <c r="J21" s="120"/>
      <c r="K21" s="120"/>
      <c r="L21" s="120"/>
      <c r="M21" s="120"/>
    </row>
    <row r="22" spans="2:13">
      <c r="B22" s="5">
        <f t="shared" si="0"/>
        <v>18</v>
      </c>
      <c r="C22" s="5" t="s">
        <v>324</v>
      </c>
      <c r="D22" s="5" t="s">
        <v>325</v>
      </c>
      <c r="E22" s="5" t="s">
        <v>284</v>
      </c>
      <c r="F22" s="5">
        <v>0.46</v>
      </c>
      <c r="G22" s="5">
        <v>63</v>
      </c>
      <c r="H22" s="120">
        <v>112.7</v>
      </c>
      <c r="I22" s="120"/>
      <c r="J22" s="120"/>
      <c r="K22" s="120"/>
      <c r="L22" s="120"/>
      <c r="M22" s="120"/>
    </row>
    <row r="23" spans="2:13">
      <c r="B23" s="5">
        <f t="shared" si="0"/>
        <v>19</v>
      </c>
      <c r="C23" s="5" t="s">
        <v>326</v>
      </c>
      <c r="D23" s="5" t="s">
        <v>327</v>
      </c>
      <c r="E23" s="5" t="s">
        <v>17</v>
      </c>
      <c r="F23" s="5">
        <v>0.36</v>
      </c>
      <c r="G23" s="5">
        <v>63</v>
      </c>
      <c r="H23" s="120">
        <v>37.1</v>
      </c>
      <c r="I23" s="120"/>
      <c r="J23" s="120"/>
      <c r="K23" s="120"/>
      <c r="L23" s="120"/>
      <c r="M23" s="120"/>
    </row>
    <row r="24" spans="2:13">
      <c r="B24" s="5">
        <f t="shared" si="0"/>
        <v>20</v>
      </c>
      <c r="C24" s="5" t="s">
        <v>327</v>
      </c>
      <c r="D24" s="5" t="s">
        <v>328</v>
      </c>
      <c r="E24" s="5" t="s">
        <v>17</v>
      </c>
      <c r="F24" s="5">
        <v>0.36</v>
      </c>
      <c r="G24" s="5">
        <v>63</v>
      </c>
      <c r="H24" s="120">
        <v>32</v>
      </c>
      <c r="I24" s="120"/>
      <c r="J24" s="120"/>
      <c r="K24" s="120"/>
      <c r="L24" s="120"/>
      <c r="M24" s="120"/>
    </row>
    <row r="25" spans="2:13">
      <c r="B25" s="5">
        <f t="shared" si="0"/>
        <v>21</v>
      </c>
      <c r="C25" s="5" t="s">
        <v>329</v>
      </c>
      <c r="D25" s="5" t="s">
        <v>330</v>
      </c>
      <c r="E25" s="5" t="s">
        <v>284</v>
      </c>
      <c r="F25" s="5">
        <v>0.46</v>
      </c>
      <c r="G25" s="5">
        <v>63</v>
      </c>
      <c r="H25" s="120">
        <v>23.7</v>
      </c>
      <c r="I25" s="120"/>
      <c r="J25" s="120"/>
      <c r="K25" s="120"/>
      <c r="L25" s="120"/>
      <c r="M25" s="120"/>
    </row>
    <row r="26" spans="2:13">
      <c r="B26" s="5">
        <f t="shared" si="0"/>
        <v>22</v>
      </c>
      <c r="C26" s="5" t="s">
        <v>331</v>
      </c>
      <c r="D26" s="5" t="s">
        <v>332</v>
      </c>
      <c r="E26" s="5" t="s">
        <v>17</v>
      </c>
      <c r="F26" s="5">
        <v>0.36</v>
      </c>
      <c r="G26" s="5">
        <v>63</v>
      </c>
      <c r="H26" s="144">
        <v>165</v>
      </c>
      <c r="I26" s="145"/>
      <c r="J26" s="146"/>
      <c r="K26" s="144"/>
      <c r="L26" s="145"/>
      <c r="M26" s="146"/>
    </row>
    <row r="27" spans="2:13">
      <c r="B27" s="5">
        <f t="shared" si="0"/>
        <v>23</v>
      </c>
      <c r="C27" s="5" t="s">
        <v>324</v>
      </c>
      <c r="D27" s="5" t="s">
        <v>333</v>
      </c>
      <c r="E27" s="5" t="s">
        <v>284</v>
      </c>
      <c r="F27" s="5">
        <v>0.46</v>
      </c>
      <c r="G27" s="5">
        <v>63</v>
      </c>
      <c r="H27" s="144">
        <v>3.7</v>
      </c>
      <c r="I27" s="145"/>
      <c r="J27" s="146"/>
      <c r="K27" s="144"/>
      <c r="L27" s="145"/>
      <c r="M27" s="146"/>
    </row>
    <row r="28" spans="2:13">
      <c r="B28" s="5">
        <f t="shared" si="0"/>
        <v>24</v>
      </c>
      <c r="C28" s="5" t="s">
        <v>334</v>
      </c>
      <c r="D28" s="5" t="s">
        <v>335</v>
      </c>
      <c r="E28" s="5" t="s">
        <v>17</v>
      </c>
      <c r="F28" s="5">
        <v>0.36</v>
      </c>
      <c r="G28" s="5">
        <v>63</v>
      </c>
      <c r="H28" s="144">
        <v>114.5</v>
      </c>
      <c r="I28" s="145"/>
      <c r="J28" s="146"/>
      <c r="K28" s="144"/>
      <c r="L28" s="145"/>
      <c r="M28" s="146"/>
    </row>
    <row r="29" spans="2:13">
      <c r="B29" s="5">
        <f t="shared" si="0"/>
        <v>25</v>
      </c>
      <c r="C29" s="5" t="s">
        <v>336</v>
      </c>
      <c r="D29" s="5" t="s">
        <v>337</v>
      </c>
      <c r="E29" s="5" t="s">
        <v>17</v>
      </c>
      <c r="F29" s="5">
        <v>0.36</v>
      </c>
      <c r="G29" s="5">
        <v>63</v>
      </c>
      <c r="H29" s="144">
        <v>78</v>
      </c>
      <c r="I29" s="145"/>
      <c r="J29" s="146"/>
      <c r="K29" s="144"/>
      <c r="L29" s="145"/>
      <c r="M29" s="146"/>
    </row>
    <row r="30" spans="2:13">
      <c r="B30" s="5">
        <f t="shared" si="0"/>
        <v>26</v>
      </c>
      <c r="C30" s="5" t="s">
        <v>337</v>
      </c>
      <c r="D30" s="5" t="s">
        <v>338</v>
      </c>
      <c r="E30" s="5" t="s">
        <v>284</v>
      </c>
      <c r="F30" s="5">
        <v>0.46</v>
      </c>
      <c r="G30" s="5">
        <v>63</v>
      </c>
      <c r="H30" s="144">
        <v>17</v>
      </c>
      <c r="I30" s="145"/>
      <c r="J30" s="146"/>
      <c r="K30" s="144"/>
      <c r="L30" s="145"/>
      <c r="M30" s="146"/>
    </row>
    <row r="31" spans="2:13">
      <c r="B31" s="5">
        <f t="shared" si="0"/>
        <v>27</v>
      </c>
      <c r="C31" s="17" t="s">
        <v>338</v>
      </c>
      <c r="D31" s="17" t="s">
        <v>339</v>
      </c>
      <c r="E31" s="5" t="s">
        <v>284</v>
      </c>
      <c r="F31" s="5">
        <v>0.46</v>
      </c>
      <c r="G31" s="5">
        <v>63</v>
      </c>
      <c r="H31" s="144">
        <v>54.5</v>
      </c>
      <c r="I31" s="145"/>
      <c r="J31" s="146"/>
      <c r="K31" s="144"/>
      <c r="L31" s="145"/>
      <c r="M31" s="146"/>
    </row>
    <row r="32" spans="2:13">
      <c r="B32" s="5">
        <f t="shared" si="0"/>
        <v>28</v>
      </c>
      <c r="C32" s="5" t="s">
        <v>339</v>
      </c>
      <c r="D32" s="5" t="s">
        <v>340</v>
      </c>
      <c r="E32" s="5" t="s">
        <v>284</v>
      </c>
      <c r="F32" s="5">
        <v>0.46</v>
      </c>
      <c r="G32" s="5">
        <v>63</v>
      </c>
      <c r="H32" s="144">
        <v>96</v>
      </c>
      <c r="I32" s="145"/>
      <c r="J32" s="146"/>
      <c r="K32" s="144"/>
      <c r="L32" s="145"/>
      <c r="M32" s="146"/>
    </row>
    <row r="33" spans="2:13">
      <c r="B33" s="5">
        <f t="shared" si="0"/>
        <v>29</v>
      </c>
      <c r="C33" s="5" t="s">
        <v>339</v>
      </c>
      <c r="D33" s="5" t="s">
        <v>341</v>
      </c>
      <c r="E33" s="5" t="s">
        <v>284</v>
      </c>
      <c r="F33" s="5">
        <v>0.46</v>
      </c>
      <c r="G33" s="5">
        <v>63</v>
      </c>
      <c r="H33" s="144">
        <v>4.7</v>
      </c>
      <c r="I33" s="145"/>
      <c r="J33" s="146"/>
      <c r="K33" s="144"/>
      <c r="L33" s="145"/>
      <c r="M33" s="146"/>
    </row>
    <row r="34" spans="2:13">
      <c r="B34" s="5">
        <f t="shared" si="0"/>
        <v>30</v>
      </c>
      <c r="C34" s="5" t="s">
        <v>339</v>
      </c>
      <c r="D34" s="5" t="s">
        <v>341</v>
      </c>
      <c r="E34" s="5" t="s">
        <v>17</v>
      </c>
      <c r="F34" s="5">
        <v>0.36</v>
      </c>
      <c r="G34" s="5">
        <v>63</v>
      </c>
      <c r="H34" s="144">
        <v>49.7</v>
      </c>
      <c r="I34" s="145"/>
      <c r="J34" s="146"/>
      <c r="K34" s="144"/>
      <c r="L34" s="145"/>
      <c r="M34" s="146"/>
    </row>
    <row r="35" spans="2:13">
      <c r="B35" s="5">
        <f t="shared" si="0"/>
        <v>31</v>
      </c>
      <c r="C35" s="5" t="s">
        <v>342</v>
      </c>
      <c r="D35" s="5" t="s">
        <v>336</v>
      </c>
      <c r="E35" s="5" t="s">
        <v>17</v>
      </c>
      <c r="F35" s="5">
        <v>0.36</v>
      </c>
      <c r="G35" s="5">
        <v>63</v>
      </c>
      <c r="H35" s="144">
        <v>45.2</v>
      </c>
      <c r="I35" s="145"/>
      <c r="J35" s="146"/>
      <c r="K35" s="144"/>
      <c r="L35" s="145"/>
      <c r="M35" s="146"/>
    </row>
    <row r="36" spans="2:13">
      <c r="B36" s="5">
        <f t="shared" si="0"/>
        <v>32</v>
      </c>
      <c r="C36" s="5" t="s">
        <v>343</v>
      </c>
      <c r="D36" s="5" t="s">
        <v>344</v>
      </c>
      <c r="E36" s="5" t="s">
        <v>319</v>
      </c>
      <c r="F36" s="5">
        <v>0.36</v>
      </c>
      <c r="G36" s="5">
        <v>63</v>
      </c>
      <c r="H36" s="144">
        <v>35.5</v>
      </c>
      <c r="I36" s="145"/>
      <c r="J36" s="146"/>
      <c r="K36" s="144"/>
      <c r="L36" s="145"/>
      <c r="M36" s="146"/>
    </row>
    <row r="37" spans="2:13">
      <c r="B37" s="5">
        <f t="shared" si="0"/>
        <v>33</v>
      </c>
      <c r="C37" s="5" t="s">
        <v>102</v>
      </c>
      <c r="D37" s="5" t="s">
        <v>345</v>
      </c>
      <c r="E37" s="5" t="s">
        <v>17</v>
      </c>
      <c r="F37" s="5">
        <v>0.36</v>
      </c>
      <c r="G37" s="5">
        <v>63</v>
      </c>
      <c r="H37" s="144">
        <v>29.8</v>
      </c>
      <c r="I37" s="145"/>
      <c r="J37" s="146"/>
      <c r="K37" s="144"/>
      <c r="L37" s="145"/>
      <c r="M37" s="146"/>
    </row>
    <row r="38" spans="2:13">
      <c r="B38" s="5">
        <f t="shared" si="0"/>
        <v>34</v>
      </c>
      <c r="C38" s="5" t="s">
        <v>345</v>
      </c>
      <c r="D38" s="5" t="s">
        <v>346</v>
      </c>
      <c r="E38" s="5" t="s">
        <v>319</v>
      </c>
      <c r="F38" s="5">
        <v>0.36</v>
      </c>
      <c r="G38" s="5">
        <v>63</v>
      </c>
      <c r="H38" s="144">
        <v>9</v>
      </c>
      <c r="I38" s="145"/>
      <c r="J38" s="146"/>
      <c r="K38" s="144"/>
      <c r="L38" s="145"/>
      <c r="M38" s="146"/>
    </row>
    <row r="39" spans="2:13">
      <c r="B39" s="5">
        <f t="shared" si="0"/>
        <v>35</v>
      </c>
      <c r="C39" s="5" t="s">
        <v>345</v>
      </c>
      <c r="D39" s="5" t="s">
        <v>347</v>
      </c>
      <c r="E39" s="5" t="s">
        <v>17</v>
      </c>
      <c r="F39" s="5">
        <v>0.36</v>
      </c>
      <c r="G39" s="5">
        <v>63</v>
      </c>
      <c r="H39" s="144">
        <v>36.200000000000003</v>
      </c>
      <c r="I39" s="145"/>
      <c r="J39" s="146"/>
      <c r="K39" s="144"/>
      <c r="L39" s="145"/>
      <c r="M39" s="146"/>
    </row>
    <row r="40" spans="2:13">
      <c r="B40" s="5">
        <f t="shared" si="0"/>
        <v>36</v>
      </c>
      <c r="C40" s="5" t="s">
        <v>298</v>
      </c>
      <c r="D40" s="5" t="s">
        <v>348</v>
      </c>
      <c r="E40" s="5" t="s">
        <v>284</v>
      </c>
      <c r="F40" s="5">
        <v>0.46</v>
      </c>
      <c r="G40" s="5">
        <v>63</v>
      </c>
      <c r="H40" s="144">
        <v>52.6</v>
      </c>
      <c r="I40" s="145"/>
      <c r="J40" s="146"/>
      <c r="K40" s="144"/>
      <c r="L40" s="145"/>
      <c r="M40" s="146"/>
    </row>
    <row r="41" spans="2:13">
      <c r="B41" s="5">
        <f t="shared" si="0"/>
        <v>37</v>
      </c>
      <c r="C41" s="5" t="s">
        <v>349</v>
      </c>
      <c r="D41" s="5" t="s">
        <v>350</v>
      </c>
      <c r="E41" s="5" t="s">
        <v>17</v>
      </c>
      <c r="F41" s="5">
        <v>0.36</v>
      </c>
      <c r="G41" s="5">
        <v>63</v>
      </c>
      <c r="H41" s="144">
        <v>69</v>
      </c>
      <c r="I41" s="145"/>
      <c r="J41" s="146"/>
      <c r="K41" s="144"/>
      <c r="L41" s="145"/>
      <c r="M41" s="146"/>
    </row>
    <row r="42" spans="2:13">
      <c r="B42" s="5">
        <f t="shared" si="0"/>
        <v>38</v>
      </c>
      <c r="C42" s="5" t="s">
        <v>289</v>
      </c>
      <c r="D42" s="5" t="s">
        <v>290</v>
      </c>
      <c r="E42" s="5" t="s">
        <v>17</v>
      </c>
      <c r="F42" s="5">
        <v>0.36</v>
      </c>
      <c r="G42" s="5">
        <v>63</v>
      </c>
      <c r="H42" s="144">
        <v>26</v>
      </c>
      <c r="I42" s="145"/>
      <c r="J42" s="146"/>
      <c r="K42" s="144"/>
      <c r="L42" s="145"/>
      <c r="M42" s="146"/>
    </row>
    <row r="43" spans="2:13">
      <c r="B43" s="5">
        <f t="shared" si="0"/>
        <v>39</v>
      </c>
      <c r="C43" s="5" t="s">
        <v>351</v>
      </c>
      <c r="D43" s="5" t="s">
        <v>352</v>
      </c>
      <c r="E43" s="5" t="s">
        <v>17</v>
      </c>
      <c r="F43" s="5">
        <v>0.36</v>
      </c>
      <c r="G43" s="5">
        <v>63</v>
      </c>
      <c r="H43" s="144">
        <v>8.3000000000000007</v>
      </c>
      <c r="I43" s="145"/>
      <c r="J43" s="146"/>
      <c r="K43" s="144"/>
      <c r="L43" s="145"/>
      <c r="M43" s="146"/>
    </row>
    <row r="44" spans="2:13">
      <c r="B44" s="5">
        <f t="shared" si="0"/>
        <v>40</v>
      </c>
      <c r="C44" s="5" t="s">
        <v>352</v>
      </c>
      <c r="D44" s="5" t="s">
        <v>353</v>
      </c>
      <c r="E44" s="5" t="s">
        <v>17</v>
      </c>
      <c r="F44" s="5">
        <v>0.36</v>
      </c>
      <c r="G44" s="5">
        <v>63</v>
      </c>
      <c r="H44" s="144">
        <v>92</v>
      </c>
      <c r="I44" s="145"/>
      <c r="J44" s="146"/>
      <c r="K44" s="144"/>
      <c r="L44" s="145"/>
      <c r="M44" s="146"/>
    </row>
    <row r="45" spans="2:13">
      <c r="B45" s="5">
        <f t="shared" si="0"/>
        <v>41</v>
      </c>
      <c r="C45" s="5" t="s">
        <v>353</v>
      </c>
      <c r="D45" s="5" t="s">
        <v>354</v>
      </c>
      <c r="E45" s="5" t="s">
        <v>17</v>
      </c>
      <c r="F45" s="5">
        <v>0.36</v>
      </c>
      <c r="G45" s="5">
        <v>63</v>
      </c>
      <c r="H45" s="144">
        <v>56.5</v>
      </c>
      <c r="I45" s="145"/>
      <c r="J45" s="146"/>
      <c r="K45" s="144"/>
      <c r="L45" s="145"/>
      <c r="M45" s="146"/>
    </row>
    <row r="46" spans="2:13">
      <c r="B46" s="5">
        <f t="shared" si="0"/>
        <v>42</v>
      </c>
      <c r="C46" s="5" t="s">
        <v>353</v>
      </c>
      <c r="D46" s="5" t="s">
        <v>354</v>
      </c>
      <c r="E46" s="5" t="s">
        <v>17</v>
      </c>
      <c r="F46" s="5">
        <v>0.36</v>
      </c>
      <c r="G46" s="5">
        <v>63</v>
      </c>
      <c r="H46" s="144">
        <v>15.8</v>
      </c>
      <c r="I46" s="145"/>
      <c r="J46" s="146"/>
      <c r="K46" s="144"/>
      <c r="L46" s="145"/>
      <c r="M46" s="146"/>
    </row>
    <row r="47" spans="2:13">
      <c r="B47" s="5">
        <f t="shared" si="0"/>
        <v>43</v>
      </c>
      <c r="C47" s="5" t="s">
        <v>288</v>
      </c>
      <c r="D47" s="5" t="s">
        <v>355</v>
      </c>
      <c r="E47" s="5" t="s">
        <v>17</v>
      </c>
      <c r="F47" s="5">
        <v>0.36</v>
      </c>
      <c r="G47" s="5">
        <v>63</v>
      </c>
      <c r="H47" s="144">
        <v>27</v>
      </c>
      <c r="I47" s="145"/>
      <c r="J47" s="146"/>
      <c r="K47" s="144"/>
      <c r="L47" s="145"/>
      <c r="M47" s="146"/>
    </row>
    <row r="48" spans="2:13">
      <c r="B48" s="5">
        <f t="shared" si="0"/>
        <v>44</v>
      </c>
      <c r="C48" s="5" t="s">
        <v>356</v>
      </c>
      <c r="D48" s="5" t="s">
        <v>357</v>
      </c>
      <c r="E48" s="5" t="s">
        <v>319</v>
      </c>
      <c r="F48" s="5">
        <v>0.36</v>
      </c>
      <c r="G48" s="5">
        <v>63</v>
      </c>
      <c r="H48" s="144">
        <v>46.1</v>
      </c>
      <c r="I48" s="145"/>
      <c r="J48" s="146"/>
      <c r="K48" s="144"/>
      <c r="L48" s="145"/>
      <c r="M48" s="146"/>
    </row>
    <row r="49" spans="2:13">
      <c r="B49" s="5">
        <f t="shared" si="0"/>
        <v>45</v>
      </c>
      <c r="C49" s="5" t="s">
        <v>358</v>
      </c>
      <c r="D49" s="5" t="s">
        <v>359</v>
      </c>
      <c r="E49" s="5" t="s">
        <v>319</v>
      </c>
      <c r="F49" s="5">
        <v>0.36</v>
      </c>
      <c r="G49" s="5">
        <v>63</v>
      </c>
      <c r="H49" s="144">
        <v>15.9</v>
      </c>
      <c r="I49" s="145"/>
      <c r="J49" s="146"/>
      <c r="K49" s="144"/>
      <c r="L49" s="145"/>
      <c r="M49" s="146"/>
    </row>
    <row r="50" spans="2:13">
      <c r="B50" s="5">
        <f t="shared" si="0"/>
        <v>46</v>
      </c>
      <c r="C50" s="5" t="s">
        <v>360</v>
      </c>
      <c r="D50" s="5" t="s">
        <v>361</v>
      </c>
      <c r="E50" s="5" t="s">
        <v>319</v>
      </c>
      <c r="F50" s="5">
        <v>0.36</v>
      </c>
      <c r="G50" s="5">
        <v>63</v>
      </c>
      <c r="H50" s="144">
        <v>26.7</v>
      </c>
      <c r="I50" s="145"/>
      <c r="J50" s="146"/>
      <c r="K50" s="144"/>
      <c r="L50" s="145"/>
      <c r="M50" s="146"/>
    </row>
    <row r="51" spans="2:13">
      <c r="B51" s="5">
        <f t="shared" si="0"/>
        <v>47</v>
      </c>
      <c r="C51" s="5" t="s">
        <v>309</v>
      </c>
      <c r="D51" s="5" t="s">
        <v>362</v>
      </c>
      <c r="E51" s="5" t="s">
        <v>17</v>
      </c>
      <c r="F51" s="5">
        <v>0.37</v>
      </c>
      <c r="G51" s="5">
        <v>75</v>
      </c>
      <c r="H51" s="144">
        <v>251.4</v>
      </c>
      <c r="I51" s="145"/>
      <c r="J51" s="146"/>
      <c r="K51" s="144"/>
      <c r="L51" s="145"/>
      <c r="M51" s="146"/>
    </row>
    <row r="52" spans="2:13">
      <c r="B52" s="5">
        <f t="shared" si="0"/>
        <v>48</v>
      </c>
      <c r="C52" s="5" t="s">
        <v>282</v>
      </c>
      <c r="D52" s="5" t="s">
        <v>363</v>
      </c>
      <c r="E52" s="5" t="s">
        <v>284</v>
      </c>
      <c r="F52" s="5">
        <v>0.46</v>
      </c>
      <c r="G52" s="5">
        <v>90</v>
      </c>
      <c r="H52" s="144">
        <v>232</v>
      </c>
      <c r="I52" s="145"/>
      <c r="J52" s="146"/>
      <c r="K52" s="144"/>
      <c r="L52" s="145"/>
      <c r="M52" s="146"/>
    </row>
    <row r="53" spans="2:13">
      <c r="B53" s="5">
        <f t="shared" si="0"/>
        <v>49</v>
      </c>
      <c r="C53" s="5" t="s">
        <v>364</v>
      </c>
      <c r="D53" s="5" t="s">
        <v>365</v>
      </c>
      <c r="E53" s="5" t="s">
        <v>17</v>
      </c>
      <c r="F53" s="5">
        <v>0.39</v>
      </c>
      <c r="G53" s="5">
        <v>90</v>
      </c>
      <c r="H53" s="144">
        <v>44.6</v>
      </c>
      <c r="I53" s="145"/>
      <c r="J53" s="146"/>
      <c r="K53" s="144"/>
      <c r="L53" s="145"/>
      <c r="M53" s="146"/>
    </row>
    <row r="54" spans="2:13">
      <c r="B54" s="105"/>
      <c r="C54" s="107"/>
      <c r="D54" s="107"/>
      <c r="E54" s="107"/>
      <c r="F54" s="107"/>
      <c r="G54" s="107"/>
      <c r="H54" s="107"/>
      <c r="I54" s="107"/>
      <c r="J54" s="107"/>
      <c r="K54" s="107"/>
      <c r="L54" s="107"/>
      <c r="M54" s="106"/>
    </row>
    <row r="55" spans="2:13" ht="15.75">
      <c r="B55" s="108" t="s">
        <v>107</v>
      </c>
      <c r="C55" s="108"/>
      <c r="D55" s="108"/>
      <c r="E55" s="108"/>
      <c r="F55" s="109" t="s">
        <v>41</v>
      </c>
      <c r="G55" s="109"/>
      <c r="H55" s="109"/>
      <c r="I55" s="109"/>
      <c r="J55" s="109" t="s">
        <v>42</v>
      </c>
      <c r="K55" s="109"/>
      <c r="L55" s="109"/>
      <c r="M55" s="109"/>
    </row>
    <row r="56" spans="2:13" ht="15.75">
      <c r="B56" s="6" t="s">
        <v>43</v>
      </c>
      <c r="C56" s="7"/>
      <c r="D56" s="104"/>
      <c r="E56" s="104"/>
      <c r="F56" s="7" t="s">
        <v>43</v>
      </c>
      <c r="G56" s="105"/>
      <c r="H56" s="107"/>
      <c r="I56" s="106"/>
      <c r="J56" s="7" t="s">
        <v>43</v>
      </c>
      <c r="K56" s="9"/>
      <c r="L56" s="10"/>
      <c r="M56" s="11"/>
    </row>
    <row r="57" spans="2:13" ht="15.75">
      <c r="B57" s="6" t="s">
        <v>44</v>
      </c>
      <c r="C57" s="104"/>
      <c r="D57" s="104"/>
      <c r="E57" s="104"/>
      <c r="F57" s="7" t="s">
        <v>44</v>
      </c>
      <c r="G57" s="105"/>
      <c r="H57" s="107"/>
      <c r="I57" s="106"/>
      <c r="J57" s="9" t="s">
        <v>44</v>
      </c>
      <c r="K57" s="10"/>
      <c r="L57" s="10"/>
      <c r="M57" s="11"/>
    </row>
    <row r="58" spans="2:13" ht="15.75">
      <c r="B58" s="6" t="s">
        <v>45</v>
      </c>
      <c r="C58" s="7"/>
      <c r="D58" s="104"/>
      <c r="E58" s="104"/>
      <c r="F58" s="7" t="s">
        <v>45</v>
      </c>
      <c r="G58" s="105"/>
      <c r="H58" s="107"/>
      <c r="I58" s="106"/>
      <c r="J58" s="7" t="s">
        <v>45</v>
      </c>
      <c r="K58" s="9"/>
      <c r="L58" s="10"/>
      <c r="M58" s="11"/>
    </row>
    <row r="62" spans="2:13" ht="18.75">
      <c r="B62" s="99"/>
      <c r="C62" s="99"/>
      <c r="D62" s="99"/>
      <c r="E62" s="99"/>
      <c r="F62" s="99"/>
      <c r="G62" s="99"/>
      <c r="H62" s="99"/>
      <c r="I62" s="99"/>
      <c r="J62" s="99"/>
      <c r="K62" s="99"/>
      <c r="L62" s="99"/>
      <c r="M62" s="99"/>
    </row>
    <row r="63" spans="2:13" ht="18.75">
      <c r="B63" s="2"/>
      <c r="C63" s="2"/>
      <c r="D63" s="2"/>
      <c r="E63" s="2"/>
      <c r="F63" s="3"/>
      <c r="G63" s="2"/>
      <c r="H63" s="100"/>
      <c r="I63" s="101"/>
      <c r="J63" s="101"/>
      <c r="K63" s="101"/>
      <c r="L63" s="101"/>
      <c r="M63" s="102"/>
    </row>
    <row r="64" spans="2:13">
      <c r="B64" s="5"/>
      <c r="C64" s="5"/>
      <c r="D64" s="5"/>
      <c r="E64" s="5"/>
      <c r="F64" s="5"/>
      <c r="G64" s="5"/>
      <c r="H64" s="120"/>
      <c r="I64" s="120"/>
      <c r="J64" s="120"/>
      <c r="K64" s="120"/>
      <c r="L64" s="120"/>
      <c r="M64" s="120"/>
    </row>
    <row r="65" spans="2:13">
      <c r="B65" s="5"/>
      <c r="C65" s="5"/>
      <c r="D65" s="5"/>
      <c r="E65" s="5"/>
      <c r="F65" s="5"/>
      <c r="G65" s="5"/>
      <c r="H65" s="144"/>
      <c r="I65" s="145"/>
      <c r="J65" s="146"/>
      <c r="K65" s="144"/>
      <c r="L65" s="145"/>
      <c r="M65" s="146"/>
    </row>
    <row r="66" spans="2:13">
      <c r="B66" s="5"/>
      <c r="C66" s="5"/>
      <c r="D66" s="5"/>
      <c r="E66" s="5"/>
      <c r="F66" s="5"/>
      <c r="G66" s="5"/>
      <c r="H66" s="120"/>
      <c r="I66" s="120"/>
      <c r="J66" s="120"/>
      <c r="K66" s="120"/>
      <c r="L66" s="120"/>
      <c r="M66" s="120"/>
    </row>
    <row r="67" spans="2:13">
      <c r="B67" s="5"/>
      <c r="C67" s="5"/>
      <c r="D67" s="5"/>
      <c r="E67" s="5"/>
      <c r="F67" s="5"/>
      <c r="G67" s="5"/>
      <c r="H67" s="120"/>
      <c r="I67" s="120"/>
      <c r="J67" s="120"/>
      <c r="K67" s="120"/>
      <c r="L67" s="120"/>
      <c r="M67" s="120"/>
    </row>
    <row r="68" spans="2:13">
      <c r="B68" s="5"/>
      <c r="C68" s="5"/>
      <c r="D68" s="5"/>
      <c r="E68" s="5"/>
      <c r="F68" s="5"/>
      <c r="G68" s="5"/>
      <c r="H68" s="120"/>
      <c r="I68" s="120"/>
      <c r="J68" s="120"/>
      <c r="K68" s="120"/>
      <c r="L68" s="120"/>
      <c r="M68" s="120"/>
    </row>
    <row r="69" spans="2:13">
      <c r="B69" s="5"/>
      <c r="C69" s="5"/>
      <c r="D69" s="5"/>
      <c r="E69" s="5"/>
      <c r="F69" s="5"/>
      <c r="G69" s="5"/>
      <c r="H69" s="120"/>
      <c r="I69" s="120"/>
      <c r="J69" s="120"/>
      <c r="K69" s="120"/>
      <c r="L69" s="120"/>
      <c r="M69" s="120"/>
    </row>
    <row r="70" spans="2:13">
      <c r="B70" s="5"/>
      <c r="C70" s="5"/>
      <c r="D70" s="5"/>
      <c r="E70" s="5"/>
      <c r="F70" s="5"/>
      <c r="G70" s="5"/>
      <c r="H70" s="120"/>
      <c r="I70" s="120"/>
      <c r="J70" s="120"/>
      <c r="K70" s="120"/>
      <c r="L70" s="120"/>
      <c r="M70" s="120"/>
    </row>
    <row r="71" spans="2:13">
      <c r="B71" s="5"/>
      <c r="C71" s="5"/>
      <c r="D71" s="5"/>
      <c r="E71" s="5"/>
      <c r="F71" s="5"/>
      <c r="G71" s="5"/>
      <c r="H71" s="120"/>
      <c r="I71" s="120"/>
      <c r="J71" s="120"/>
      <c r="K71" s="120"/>
      <c r="L71" s="120"/>
      <c r="M71" s="120"/>
    </row>
    <row r="72" spans="2:13">
      <c r="B72" s="5"/>
      <c r="C72" s="5"/>
      <c r="D72" s="5"/>
      <c r="E72" s="5"/>
      <c r="F72" s="5"/>
      <c r="G72" s="5"/>
      <c r="H72" s="144"/>
      <c r="I72" s="145"/>
      <c r="J72" s="146"/>
      <c r="K72" s="144"/>
      <c r="L72" s="145"/>
      <c r="M72" s="146"/>
    </row>
    <row r="73" spans="2:13">
      <c r="B73" s="5"/>
      <c r="C73" s="5"/>
      <c r="D73" s="5"/>
      <c r="E73" s="5"/>
      <c r="F73" s="5"/>
      <c r="G73" s="5"/>
      <c r="H73" s="120"/>
      <c r="I73" s="120"/>
      <c r="J73" s="120"/>
      <c r="K73" s="120"/>
      <c r="L73" s="120"/>
      <c r="M73" s="120"/>
    </row>
    <row r="74" spans="2:13">
      <c r="B74" s="5"/>
      <c r="C74" s="5"/>
      <c r="D74" s="5"/>
      <c r="E74" s="5"/>
      <c r="F74" s="5"/>
      <c r="G74" s="5"/>
      <c r="H74" s="120"/>
      <c r="I74" s="120"/>
      <c r="J74" s="120"/>
      <c r="K74" s="120"/>
      <c r="L74" s="120"/>
      <c r="M74" s="120"/>
    </row>
    <row r="75" spans="2:13">
      <c r="B75" s="5"/>
      <c r="C75" s="5"/>
      <c r="D75" s="5"/>
      <c r="E75" s="5"/>
      <c r="F75" s="5"/>
      <c r="G75" s="5"/>
      <c r="H75" s="120"/>
      <c r="I75" s="120"/>
      <c r="J75" s="120"/>
      <c r="K75" s="120"/>
      <c r="L75" s="120"/>
      <c r="M75" s="120"/>
    </row>
    <row r="76" spans="2:13">
      <c r="B76" s="5"/>
      <c r="C76" s="5"/>
      <c r="D76" s="5"/>
      <c r="E76" s="5"/>
      <c r="F76" s="5"/>
      <c r="G76" s="5"/>
      <c r="H76" s="120"/>
      <c r="I76" s="120"/>
      <c r="J76" s="120"/>
      <c r="K76" s="120"/>
      <c r="L76" s="120"/>
      <c r="M76" s="120"/>
    </row>
    <row r="77" spans="2:13">
      <c r="B77" s="5"/>
      <c r="C77" s="5"/>
      <c r="D77" s="5"/>
      <c r="E77" s="5"/>
      <c r="F77" s="5"/>
      <c r="G77" s="5"/>
      <c r="H77" s="120"/>
      <c r="I77" s="120"/>
      <c r="J77" s="120"/>
      <c r="K77" s="120"/>
      <c r="L77" s="120"/>
      <c r="M77" s="120"/>
    </row>
    <row r="78" spans="2:13">
      <c r="B78" s="5"/>
      <c r="C78" s="5"/>
      <c r="D78" s="5"/>
      <c r="E78" s="5"/>
      <c r="F78" s="5"/>
      <c r="G78" s="5"/>
      <c r="H78" s="120"/>
      <c r="I78" s="120"/>
      <c r="J78" s="120"/>
      <c r="K78" s="120"/>
      <c r="L78" s="120"/>
      <c r="M78" s="120"/>
    </row>
    <row r="79" spans="2:13">
      <c r="B79" s="5"/>
      <c r="C79" s="5"/>
      <c r="D79" s="5"/>
      <c r="E79" s="5"/>
      <c r="F79" s="5"/>
      <c r="G79" s="5"/>
      <c r="H79" s="120"/>
      <c r="I79" s="120"/>
      <c r="J79" s="120"/>
      <c r="K79" s="120"/>
      <c r="L79" s="120"/>
      <c r="M79" s="120"/>
    </row>
    <row r="80" spans="2:13">
      <c r="B80" s="5"/>
      <c r="C80" s="5"/>
      <c r="D80" s="5"/>
      <c r="E80" s="5"/>
      <c r="F80" s="5"/>
      <c r="G80" s="5"/>
      <c r="H80" s="120"/>
      <c r="I80" s="120"/>
      <c r="J80" s="120"/>
      <c r="K80" s="120"/>
      <c r="L80" s="120"/>
      <c r="M80" s="120"/>
    </row>
    <row r="81" spans="2:13">
      <c r="B81" s="5"/>
      <c r="C81" s="5"/>
      <c r="D81" s="5"/>
      <c r="E81" s="5"/>
      <c r="F81" s="5"/>
      <c r="G81" s="5"/>
      <c r="H81" s="120"/>
      <c r="I81" s="120"/>
      <c r="J81" s="120"/>
      <c r="K81" s="120"/>
      <c r="L81" s="120"/>
      <c r="M81" s="120"/>
    </row>
    <row r="82" spans="2:13">
      <c r="B82" s="5"/>
      <c r="C82" s="5"/>
      <c r="D82" s="5"/>
      <c r="E82" s="5"/>
      <c r="F82" s="5"/>
      <c r="G82" s="5"/>
      <c r="H82" s="120"/>
      <c r="I82" s="120"/>
      <c r="J82" s="120"/>
      <c r="K82" s="120"/>
      <c r="L82" s="120"/>
      <c r="M82" s="120"/>
    </row>
    <row r="83" spans="2:13">
      <c r="B83" s="5"/>
      <c r="C83" s="5"/>
      <c r="D83" s="5"/>
      <c r="E83" s="5"/>
      <c r="F83" s="5"/>
      <c r="G83" s="5"/>
      <c r="H83" s="120"/>
      <c r="I83" s="120"/>
      <c r="J83" s="120"/>
      <c r="K83" s="120"/>
      <c r="L83" s="120"/>
      <c r="M83" s="120"/>
    </row>
    <row r="84" spans="2:13">
      <c r="B84" s="5"/>
      <c r="C84" s="5"/>
      <c r="D84" s="5"/>
      <c r="E84" s="5"/>
      <c r="F84" s="5"/>
      <c r="G84" s="5"/>
      <c r="H84" s="120"/>
      <c r="I84" s="120"/>
      <c r="J84" s="120"/>
      <c r="K84" s="120"/>
      <c r="L84" s="120"/>
      <c r="M84" s="120"/>
    </row>
    <row r="85" spans="2:13">
      <c r="B85" s="5"/>
      <c r="C85" s="5"/>
      <c r="D85" s="5"/>
      <c r="E85" s="5"/>
      <c r="F85" s="5"/>
      <c r="G85" s="5"/>
      <c r="H85" s="144"/>
      <c r="I85" s="145"/>
      <c r="J85" s="146"/>
      <c r="K85" s="144"/>
      <c r="L85" s="145"/>
      <c r="M85" s="146"/>
    </row>
    <row r="86" spans="2:13">
      <c r="B86" s="5"/>
      <c r="C86" s="5"/>
      <c r="D86" s="5"/>
      <c r="E86" s="5"/>
      <c r="F86" s="5"/>
      <c r="G86" s="5"/>
      <c r="H86" s="144"/>
      <c r="I86" s="145"/>
      <c r="J86" s="146"/>
      <c r="K86" s="144"/>
      <c r="L86" s="145"/>
      <c r="M86" s="146"/>
    </row>
    <row r="87" spans="2:13">
      <c r="B87" s="5"/>
      <c r="C87" s="5"/>
      <c r="D87" s="5"/>
      <c r="E87" s="5"/>
      <c r="F87" s="5"/>
      <c r="G87" s="5"/>
      <c r="H87" s="144"/>
      <c r="I87" s="145"/>
      <c r="J87" s="146"/>
      <c r="K87" s="144"/>
      <c r="L87" s="145"/>
      <c r="M87" s="146"/>
    </row>
    <row r="88" spans="2:13">
      <c r="B88" s="5"/>
      <c r="C88" s="5"/>
      <c r="D88" s="5"/>
      <c r="E88" s="5"/>
      <c r="F88" s="5"/>
      <c r="G88" s="5"/>
      <c r="H88" s="144"/>
      <c r="I88" s="145"/>
      <c r="J88" s="146"/>
      <c r="K88" s="144"/>
      <c r="L88" s="145"/>
      <c r="M88" s="146"/>
    </row>
    <row r="89" spans="2:13">
      <c r="B89" s="5"/>
      <c r="C89" s="5"/>
      <c r="D89" s="5"/>
      <c r="E89" s="5"/>
      <c r="F89" s="5"/>
      <c r="G89" s="5"/>
      <c r="H89" s="144"/>
      <c r="I89" s="145"/>
      <c r="J89" s="146"/>
      <c r="K89" s="144"/>
      <c r="L89" s="145"/>
      <c r="M89" s="146"/>
    </row>
    <row r="90" spans="2:13">
      <c r="B90" s="5"/>
      <c r="C90" s="17"/>
      <c r="D90" s="17"/>
      <c r="E90" s="5"/>
      <c r="F90" s="5"/>
      <c r="G90" s="5"/>
      <c r="H90" s="144"/>
      <c r="I90" s="145"/>
      <c r="J90" s="146"/>
      <c r="K90" s="144"/>
      <c r="L90" s="145"/>
      <c r="M90" s="146"/>
    </row>
    <row r="91" spans="2:13">
      <c r="B91" s="5"/>
      <c r="C91" s="5"/>
      <c r="D91" s="5"/>
      <c r="E91" s="5"/>
      <c r="F91" s="5"/>
      <c r="G91" s="5"/>
      <c r="H91" s="144"/>
      <c r="I91" s="145"/>
      <c r="J91" s="146"/>
      <c r="K91" s="144"/>
      <c r="L91" s="145"/>
      <c r="M91" s="146"/>
    </row>
    <row r="92" spans="2:13">
      <c r="B92" s="5"/>
      <c r="C92" s="5"/>
      <c r="D92" s="5"/>
      <c r="E92" s="5"/>
      <c r="F92" s="5"/>
      <c r="G92" s="5"/>
      <c r="H92" s="144"/>
      <c r="I92" s="145"/>
      <c r="J92" s="146"/>
      <c r="K92" s="144"/>
      <c r="L92" s="145"/>
      <c r="M92" s="146"/>
    </row>
    <row r="93" spans="2:13">
      <c r="B93" s="5"/>
      <c r="C93" s="5"/>
      <c r="D93" s="5"/>
      <c r="E93" s="5"/>
      <c r="F93" s="5"/>
      <c r="G93" s="5"/>
      <c r="H93" s="144"/>
      <c r="I93" s="145"/>
      <c r="J93" s="146"/>
      <c r="K93" s="144"/>
      <c r="L93" s="145"/>
      <c r="M93" s="146"/>
    </row>
    <row r="94" spans="2:13">
      <c r="B94" s="5"/>
      <c r="C94" s="5"/>
      <c r="D94" s="5"/>
      <c r="E94" s="5"/>
      <c r="F94" s="5"/>
      <c r="G94" s="5"/>
      <c r="H94" s="144"/>
      <c r="I94" s="145"/>
      <c r="J94" s="146"/>
      <c r="K94" s="144"/>
      <c r="L94" s="145"/>
      <c r="M94" s="146"/>
    </row>
    <row r="95" spans="2:13">
      <c r="B95" s="5"/>
      <c r="C95" s="5"/>
      <c r="D95" s="5"/>
      <c r="E95" s="5"/>
      <c r="F95" s="5"/>
      <c r="G95" s="5"/>
      <c r="H95" s="144"/>
      <c r="I95" s="145"/>
      <c r="J95" s="146"/>
      <c r="K95" s="144"/>
      <c r="L95" s="145"/>
      <c r="M95" s="146"/>
    </row>
    <row r="96" spans="2:13">
      <c r="B96" s="5"/>
      <c r="C96" s="5"/>
      <c r="D96" s="5"/>
      <c r="E96" s="5"/>
      <c r="F96" s="5"/>
      <c r="G96" s="5"/>
      <c r="H96" s="144"/>
      <c r="I96" s="145"/>
      <c r="J96" s="146"/>
      <c r="K96" s="144"/>
      <c r="L96" s="145"/>
      <c r="M96" s="146"/>
    </row>
    <row r="97" spans="2:13">
      <c r="B97" s="5"/>
      <c r="C97" s="5"/>
      <c r="D97" s="5"/>
      <c r="E97" s="5"/>
      <c r="F97" s="5"/>
      <c r="G97" s="5"/>
      <c r="H97" s="144"/>
      <c r="I97" s="145"/>
      <c r="J97" s="146"/>
      <c r="K97" s="144"/>
      <c r="L97" s="145"/>
      <c r="M97" s="146"/>
    </row>
    <row r="98" spans="2:13">
      <c r="B98" s="5"/>
      <c r="C98" s="5"/>
      <c r="D98" s="5"/>
      <c r="E98" s="5"/>
      <c r="F98" s="5"/>
      <c r="G98" s="5"/>
      <c r="H98" s="144"/>
      <c r="I98" s="145"/>
      <c r="J98" s="146"/>
      <c r="K98" s="144"/>
      <c r="L98" s="145"/>
      <c r="M98" s="146"/>
    </row>
    <row r="99" spans="2:13">
      <c r="B99" s="5"/>
      <c r="C99" s="5"/>
      <c r="D99" s="5"/>
      <c r="E99" s="5"/>
      <c r="F99" s="5"/>
      <c r="G99" s="5"/>
      <c r="H99" s="144"/>
      <c r="I99" s="145"/>
      <c r="J99" s="146"/>
      <c r="K99" s="144"/>
      <c r="L99" s="145"/>
      <c r="M99" s="146"/>
    </row>
    <row r="100" spans="2:13">
      <c r="B100" s="5"/>
      <c r="C100" s="5"/>
      <c r="D100" s="5"/>
      <c r="E100" s="5"/>
      <c r="F100" s="5"/>
      <c r="G100" s="5"/>
      <c r="H100" s="144"/>
      <c r="I100" s="145"/>
      <c r="J100" s="146"/>
      <c r="K100" s="144"/>
      <c r="L100" s="145"/>
      <c r="M100" s="146"/>
    </row>
    <row r="101" spans="2:13">
      <c r="B101" s="5"/>
      <c r="C101" s="5"/>
      <c r="D101" s="5"/>
      <c r="E101" s="5"/>
      <c r="F101" s="5"/>
      <c r="G101" s="5"/>
      <c r="H101" s="144"/>
      <c r="I101" s="145"/>
      <c r="J101" s="146"/>
      <c r="K101" s="144"/>
      <c r="L101" s="145"/>
      <c r="M101" s="146"/>
    </row>
    <row r="102" spans="2:13">
      <c r="B102" s="5"/>
      <c r="C102" s="5"/>
      <c r="D102" s="5"/>
      <c r="E102" s="5"/>
      <c r="F102" s="5"/>
      <c r="G102" s="5"/>
      <c r="H102" s="144"/>
      <c r="I102" s="145"/>
      <c r="J102" s="146"/>
      <c r="K102" s="144"/>
      <c r="L102" s="145"/>
      <c r="M102" s="146"/>
    </row>
    <row r="103" spans="2:13">
      <c r="B103" s="5"/>
      <c r="C103" s="5"/>
      <c r="D103" s="5"/>
      <c r="E103" s="5"/>
      <c r="F103" s="5"/>
      <c r="G103" s="5"/>
      <c r="H103" s="144"/>
      <c r="I103" s="145"/>
      <c r="J103" s="146"/>
      <c r="K103" s="144"/>
      <c r="L103" s="145"/>
      <c r="M103" s="146"/>
    </row>
    <row r="104" spans="2:13">
      <c r="B104" s="5"/>
      <c r="C104" s="5"/>
      <c r="D104" s="5"/>
      <c r="E104" s="5"/>
      <c r="F104" s="5"/>
      <c r="G104" s="5"/>
      <c r="H104" s="144"/>
      <c r="I104" s="145"/>
      <c r="J104" s="146"/>
      <c r="K104" s="144"/>
      <c r="L104" s="145"/>
      <c r="M104" s="146"/>
    </row>
    <row r="105" spans="2:13">
      <c r="B105" s="5"/>
      <c r="C105" s="5"/>
      <c r="D105" s="5"/>
      <c r="E105" s="5"/>
      <c r="F105" s="5"/>
      <c r="G105" s="5"/>
      <c r="H105" s="144"/>
      <c r="I105" s="145"/>
      <c r="J105" s="146"/>
      <c r="K105" s="144"/>
      <c r="L105" s="145"/>
      <c r="M105" s="146"/>
    </row>
    <row r="106" spans="2:13">
      <c r="B106" s="5"/>
      <c r="C106" s="5"/>
      <c r="D106" s="5"/>
      <c r="E106" s="5"/>
      <c r="F106" s="5"/>
      <c r="G106" s="5"/>
      <c r="H106" s="144"/>
      <c r="I106" s="145"/>
      <c r="J106" s="146"/>
      <c r="K106" s="144"/>
      <c r="L106" s="145"/>
      <c r="M106" s="146"/>
    </row>
    <row r="107" spans="2:13">
      <c r="B107" s="5"/>
      <c r="C107" s="5"/>
      <c r="D107" s="5"/>
      <c r="E107" s="5"/>
      <c r="F107" s="5"/>
      <c r="G107" s="5"/>
      <c r="H107" s="144"/>
      <c r="I107" s="145"/>
      <c r="J107" s="146"/>
      <c r="K107" s="144"/>
      <c r="L107" s="145"/>
      <c r="M107" s="146"/>
    </row>
    <row r="108" spans="2:13">
      <c r="B108" s="5"/>
      <c r="C108" s="5"/>
      <c r="D108" s="5"/>
      <c r="E108" s="5"/>
      <c r="F108" s="5"/>
      <c r="G108" s="5"/>
      <c r="H108" s="144"/>
      <c r="I108" s="145"/>
      <c r="J108" s="146"/>
      <c r="K108" s="144"/>
      <c r="L108" s="145"/>
      <c r="M108" s="146"/>
    </row>
    <row r="109" spans="2:13">
      <c r="B109" s="5"/>
      <c r="C109" s="5"/>
      <c r="D109" s="5"/>
      <c r="E109" s="5"/>
      <c r="F109" s="5"/>
      <c r="G109" s="5"/>
      <c r="H109" s="144"/>
      <c r="I109" s="145"/>
      <c r="J109" s="146"/>
      <c r="K109" s="144"/>
      <c r="L109" s="145"/>
      <c r="M109" s="146"/>
    </row>
    <row r="110" spans="2:13">
      <c r="B110" s="5"/>
      <c r="C110" s="5"/>
      <c r="D110" s="5"/>
      <c r="E110" s="5"/>
      <c r="F110" s="5"/>
      <c r="G110" s="5"/>
      <c r="H110" s="144"/>
      <c r="I110" s="145"/>
      <c r="J110" s="146"/>
      <c r="K110" s="144"/>
      <c r="L110" s="145"/>
      <c r="M110" s="146"/>
    </row>
    <row r="111" spans="2:13">
      <c r="B111" s="5"/>
      <c r="C111" s="5"/>
      <c r="D111" s="5"/>
      <c r="E111" s="5"/>
      <c r="F111" s="5"/>
      <c r="G111" s="5"/>
      <c r="H111" s="144"/>
      <c r="I111" s="145"/>
      <c r="J111" s="146"/>
      <c r="K111" s="144"/>
      <c r="L111" s="145"/>
      <c r="M111" s="146"/>
    </row>
    <row r="112" spans="2:13">
      <c r="B112" s="5"/>
      <c r="C112" s="5"/>
      <c r="D112" s="5"/>
      <c r="E112" s="5"/>
      <c r="F112" s="5"/>
      <c r="G112" s="5"/>
      <c r="H112" s="144"/>
      <c r="I112" s="145"/>
      <c r="J112" s="146"/>
      <c r="K112" s="144"/>
      <c r="L112" s="145"/>
      <c r="M112" s="146"/>
    </row>
    <row r="113" spans="2:13">
      <c r="B113" s="105"/>
      <c r="C113" s="107"/>
      <c r="D113" s="107"/>
      <c r="E113" s="107"/>
      <c r="F113" s="107"/>
      <c r="G113" s="107"/>
      <c r="H113" s="107"/>
      <c r="I113" s="107"/>
      <c r="J113" s="107"/>
      <c r="K113" s="107"/>
      <c r="L113" s="107"/>
      <c r="M113" s="106"/>
    </row>
    <row r="114" spans="2:13" ht="15.75">
      <c r="B114" s="108"/>
      <c r="C114" s="108"/>
      <c r="D114" s="108"/>
      <c r="E114" s="108"/>
      <c r="F114" s="109"/>
      <c r="G114" s="109"/>
      <c r="H114" s="109"/>
      <c r="I114" s="109"/>
      <c r="J114" s="109"/>
      <c r="K114" s="109"/>
      <c r="L114" s="109"/>
      <c r="M114" s="109"/>
    </row>
    <row r="115" spans="2:13" ht="15.75">
      <c r="B115" s="6"/>
      <c r="C115" s="7"/>
      <c r="D115" s="104"/>
      <c r="E115" s="104"/>
      <c r="F115" s="7"/>
      <c r="G115" s="105"/>
      <c r="H115" s="107"/>
      <c r="I115" s="106"/>
      <c r="J115" s="7"/>
      <c r="K115" s="9"/>
      <c r="L115" s="10"/>
      <c r="M115" s="11"/>
    </row>
    <row r="116" spans="2:13" ht="15.75">
      <c r="B116" s="6"/>
      <c r="C116" s="104"/>
      <c r="D116" s="104"/>
      <c r="E116" s="104"/>
      <c r="F116" s="7"/>
      <c r="G116" s="105"/>
      <c r="H116" s="107"/>
      <c r="I116" s="106"/>
      <c r="J116" s="9"/>
      <c r="K116" s="10"/>
      <c r="L116" s="10"/>
      <c r="M116" s="11"/>
    </row>
    <row r="117" spans="2:13" ht="15.75">
      <c r="B117" s="6"/>
      <c r="C117" s="7"/>
      <c r="D117" s="104"/>
      <c r="E117" s="104"/>
      <c r="F117" s="7"/>
      <c r="G117" s="105"/>
      <c r="H117" s="107"/>
      <c r="I117" s="106"/>
      <c r="J117" s="7"/>
      <c r="K117" s="9"/>
      <c r="L117" s="10"/>
      <c r="M117" s="11"/>
    </row>
  </sheetData>
  <autoFilter ref="B4:M53"/>
  <mergeCells count="220">
    <mergeCell ref="B3:M3"/>
    <mergeCell ref="H4:M4"/>
    <mergeCell ref="H5:J5"/>
    <mergeCell ref="K5:M5"/>
    <mergeCell ref="H6:J6"/>
    <mergeCell ref="K6:M6"/>
    <mergeCell ref="H7:J7"/>
    <mergeCell ref="K7:M7"/>
    <mergeCell ref="H8:J8"/>
    <mergeCell ref="K8:M8"/>
    <mergeCell ref="H9:J9"/>
    <mergeCell ref="K9:M9"/>
    <mergeCell ref="H10:J10"/>
    <mergeCell ref="K10:M10"/>
    <mergeCell ref="H11:J11"/>
    <mergeCell ref="K11:M11"/>
    <mergeCell ref="H12:J12"/>
    <mergeCell ref="K12:M12"/>
    <mergeCell ref="H13:J13"/>
    <mergeCell ref="K13:M13"/>
    <mergeCell ref="H14:J14"/>
    <mergeCell ref="K14:M14"/>
    <mergeCell ref="H15:J15"/>
    <mergeCell ref="K15:M15"/>
    <mergeCell ref="H16:J16"/>
    <mergeCell ref="K16:M16"/>
    <mergeCell ref="H17:J17"/>
    <mergeCell ref="K17:M17"/>
    <mergeCell ref="H18:J18"/>
    <mergeCell ref="K18:M18"/>
    <mergeCell ref="H19:J19"/>
    <mergeCell ref="K19:M19"/>
    <mergeCell ref="H20:J20"/>
    <mergeCell ref="K20:M20"/>
    <mergeCell ref="H21:J21"/>
    <mergeCell ref="K21:M21"/>
    <mergeCell ref="H22:J22"/>
    <mergeCell ref="K22:M22"/>
    <mergeCell ref="H23:J23"/>
    <mergeCell ref="K23:M23"/>
    <mergeCell ref="H24:J24"/>
    <mergeCell ref="K24:M24"/>
    <mergeCell ref="H25:J25"/>
    <mergeCell ref="K25:M25"/>
    <mergeCell ref="H26:J26"/>
    <mergeCell ref="K26:M26"/>
    <mergeCell ref="H27:J27"/>
    <mergeCell ref="K27:M27"/>
    <mergeCell ref="H28:J28"/>
    <mergeCell ref="K28:M28"/>
    <mergeCell ref="H29:J29"/>
    <mergeCell ref="K29:M29"/>
    <mergeCell ref="H30:J30"/>
    <mergeCell ref="K30:M30"/>
    <mergeCell ref="H31:J31"/>
    <mergeCell ref="K31:M31"/>
    <mergeCell ref="H32:J32"/>
    <mergeCell ref="K32:M32"/>
    <mergeCell ref="H33:J33"/>
    <mergeCell ref="K33:M33"/>
    <mergeCell ref="H34:J34"/>
    <mergeCell ref="K34:M34"/>
    <mergeCell ref="H35:J35"/>
    <mergeCell ref="K35:M35"/>
    <mergeCell ref="H36:J36"/>
    <mergeCell ref="K36:M36"/>
    <mergeCell ref="H37:J37"/>
    <mergeCell ref="K37:M37"/>
    <mergeCell ref="H38:J38"/>
    <mergeCell ref="K38:M38"/>
    <mergeCell ref="H39:J39"/>
    <mergeCell ref="K39:M39"/>
    <mergeCell ref="H40:J40"/>
    <mergeCell ref="K40:M40"/>
    <mergeCell ref="H41:J41"/>
    <mergeCell ref="K41:M41"/>
    <mergeCell ref="H42:J42"/>
    <mergeCell ref="K42:M42"/>
    <mergeCell ref="H43:J43"/>
    <mergeCell ref="K43:M43"/>
    <mergeCell ref="H44:J44"/>
    <mergeCell ref="K44:M44"/>
    <mergeCell ref="H45:J45"/>
    <mergeCell ref="K45:M45"/>
    <mergeCell ref="H46:J46"/>
    <mergeCell ref="K46:M46"/>
    <mergeCell ref="H47:J47"/>
    <mergeCell ref="K47:M47"/>
    <mergeCell ref="H48:J48"/>
    <mergeCell ref="K48:M48"/>
    <mergeCell ref="H49:J49"/>
    <mergeCell ref="K49:M49"/>
    <mergeCell ref="H50:J50"/>
    <mergeCell ref="K50:M50"/>
    <mergeCell ref="H51:J51"/>
    <mergeCell ref="K51:M51"/>
    <mergeCell ref="H52:J52"/>
    <mergeCell ref="K52:M52"/>
    <mergeCell ref="H53:J53"/>
    <mergeCell ref="K53:M53"/>
    <mergeCell ref="B54:M54"/>
    <mergeCell ref="B55:E55"/>
    <mergeCell ref="F55:I55"/>
    <mergeCell ref="J55:M55"/>
    <mergeCell ref="D56:E56"/>
    <mergeCell ref="G56:I56"/>
    <mergeCell ref="C57:E57"/>
    <mergeCell ref="G57:I57"/>
    <mergeCell ref="D58:E58"/>
    <mergeCell ref="G58:I58"/>
    <mergeCell ref="B62:M62"/>
    <mergeCell ref="H63:M63"/>
    <mergeCell ref="H64:J64"/>
    <mergeCell ref="K64:M64"/>
    <mergeCell ref="H65:J65"/>
    <mergeCell ref="K65:M65"/>
    <mergeCell ref="H66:J66"/>
    <mergeCell ref="K66:M66"/>
    <mergeCell ref="H67:J67"/>
    <mergeCell ref="K67:M67"/>
    <mergeCell ref="H68:J68"/>
    <mergeCell ref="K68:M68"/>
    <mergeCell ref="H69:J69"/>
    <mergeCell ref="K69:M69"/>
    <mergeCell ref="H70:J70"/>
    <mergeCell ref="K70:M70"/>
    <mergeCell ref="H71:J71"/>
    <mergeCell ref="K71:M71"/>
    <mergeCell ref="H72:J72"/>
    <mergeCell ref="K72:M72"/>
    <mergeCell ref="H73:J73"/>
    <mergeCell ref="K73:M73"/>
    <mergeCell ref="H74:J74"/>
    <mergeCell ref="K74:M74"/>
    <mergeCell ref="H75:J75"/>
    <mergeCell ref="K75:M75"/>
    <mergeCell ref="H76:J76"/>
    <mergeCell ref="K76:M76"/>
    <mergeCell ref="H77:J77"/>
    <mergeCell ref="K77:M77"/>
    <mergeCell ref="H78:J78"/>
    <mergeCell ref="K78:M78"/>
    <mergeCell ref="H79:J79"/>
    <mergeCell ref="K79:M79"/>
    <mergeCell ref="H80:J80"/>
    <mergeCell ref="K80:M80"/>
    <mergeCell ref="H81:J81"/>
    <mergeCell ref="K81:M81"/>
    <mergeCell ref="H82:J82"/>
    <mergeCell ref="K82:M82"/>
    <mergeCell ref="H83:J83"/>
    <mergeCell ref="K83:M83"/>
    <mergeCell ref="H84:J84"/>
    <mergeCell ref="K84:M84"/>
    <mergeCell ref="H85:J85"/>
    <mergeCell ref="K85:M85"/>
    <mergeCell ref="H86:J86"/>
    <mergeCell ref="K86:M86"/>
    <mergeCell ref="H87:J87"/>
    <mergeCell ref="K87:M87"/>
    <mergeCell ref="H88:J88"/>
    <mergeCell ref="K88:M88"/>
    <mergeCell ref="H89:J89"/>
    <mergeCell ref="K89:M89"/>
    <mergeCell ref="H90:J90"/>
    <mergeCell ref="K90:M90"/>
    <mergeCell ref="H91:J91"/>
    <mergeCell ref="K91:M91"/>
    <mergeCell ref="H92:J92"/>
    <mergeCell ref="K92:M92"/>
    <mergeCell ref="H93:J93"/>
    <mergeCell ref="K93:M93"/>
    <mergeCell ref="H94:J94"/>
    <mergeCell ref="K94:M94"/>
    <mergeCell ref="H95:J95"/>
    <mergeCell ref="K95:M95"/>
    <mergeCell ref="H96:J96"/>
    <mergeCell ref="K96:M96"/>
    <mergeCell ref="H97:J97"/>
    <mergeCell ref="K97:M97"/>
    <mergeCell ref="H98:J98"/>
    <mergeCell ref="K98:M98"/>
    <mergeCell ref="H99:J99"/>
    <mergeCell ref="K99:M99"/>
    <mergeCell ref="H100:J100"/>
    <mergeCell ref="K100:M100"/>
    <mergeCell ref="H101:J101"/>
    <mergeCell ref="K101:M101"/>
    <mergeCell ref="H102:J102"/>
    <mergeCell ref="K102:M102"/>
    <mergeCell ref="H103:J103"/>
    <mergeCell ref="K103:M103"/>
    <mergeCell ref="H104:J104"/>
    <mergeCell ref="K104:M104"/>
    <mergeCell ref="H105:J105"/>
    <mergeCell ref="K105:M105"/>
    <mergeCell ref="H106:J106"/>
    <mergeCell ref="K106:M106"/>
    <mergeCell ref="H107:J107"/>
    <mergeCell ref="K107:M107"/>
    <mergeCell ref="H108:J108"/>
    <mergeCell ref="K108:M108"/>
    <mergeCell ref="H109:J109"/>
    <mergeCell ref="K109:M109"/>
    <mergeCell ref="H110:J110"/>
    <mergeCell ref="K110:M110"/>
    <mergeCell ref="H111:J111"/>
    <mergeCell ref="K111:M111"/>
    <mergeCell ref="H112:J112"/>
    <mergeCell ref="K112:M112"/>
    <mergeCell ref="B113:M113"/>
    <mergeCell ref="B114:E114"/>
    <mergeCell ref="F114:I114"/>
    <mergeCell ref="J114:M114"/>
    <mergeCell ref="D115:E115"/>
    <mergeCell ref="G115:I115"/>
    <mergeCell ref="C116:E116"/>
    <mergeCell ref="G116:I116"/>
    <mergeCell ref="D117:E117"/>
    <mergeCell ref="G117:I1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55"/>
  <sheetViews>
    <sheetView topLeftCell="A34" workbookViewId="0">
      <selection activeCell="I5" sqref="I5:N48"/>
    </sheetView>
  </sheetViews>
  <sheetFormatPr defaultColWidth="9.140625" defaultRowHeight="15"/>
  <cols>
    <col min="3" max="3" width="7.7109375" customWidth="1"/>
    <col min="4" max="4" width="12.42578125" customWidth="1"/>
    <col min="5" max="5" width="11.5703125" customWidth="1"/>
    <col min="6" max="6" width="14.85546875" customWidth="1"/>
    <col min="7" max="7" width="14.5703125" customWidth="1"/>
    <col min="8" max="8" width="12.42578125" customWidth="1"/>
    <col min="10" max="10" width="6.42578125" customWidth="1"/>
    <col min="13" max="13" width="5.85546875" customWidth="1"/>
    <col min="14" max="14" width="8.28515625" customWidth="1"/>
  </cols>
  <sheetData>
    <row r="3" spans="3:14" ht="18.75">
      <c r="C3" s="99" t="s">
        <v>366</v>
      </c>
      <c r="D3" s="99"/>
      <c r="E3" s="99"/>
      <c r="F3" s="99"/>
      <c r="G3" s="99"/>
      <c r="H3" s="99"/>
      <c r="I3" s="99"/>
      <c r="J3" s="99"/>
      <c r="K3" s="99"/>
      <c r="L3" s="99"/>
      <c r="M3" s="99"/>
      <c r="N3" s="99"/>
    </row>
    <row r="4" spans="3:14" ht="47.25">
      <c r="C4" s="2" t="s">
        <v>1</v>
      </c>
      <c r="D4" s="2" t="s">
        <v>2</v>
      </c>
      <c r="E4" s="2" t="s">
        <v>3</v>
      </c>
      <c r="F4" s="2" t="s">
        <v>4</v>
      </c>
      <c r="G4" s="3" t="s">
        <v>5</v>
      </c>
      <c r="H4" s="2" t="s">
        <v>6</v>
      </c>
      <c r="I4" s="100" t="s">
        <v>47</v>
      </c>
      <c r="J4" s="101"/>
      <c r="K4" s="101"/>
      <c r="L4" s="101"/>
      <c r="M4" s="101"/>
      <c r="N4" s="102"/>
    </row>
    <row r="5" spans="3:14">
      <c r="C5" s="5">
        <v>1</v>
      </c>
      <c r="D5" s="12" t="s">
        <v>367</v>
      </c>
      <c r="E5" s="12" t="s">
        <v>368</v>
      </c>
      <c r="F5" s="12" t="s">
        <v>50</v>
      </c>
      <c r="G5" s="13">
        <f>(300+H5)/1000</f>
        <v>0.36299999999999999</v>
      </c>
      <c r="H5" s="12">
        <v>63</v>
      </c>
      <c r="I5" s="147">
        <v>2.6</v>
      </c>
      <c r="J5" s="148"/>
      <c r="K5" s="148"/>
      <c r="L5" s="148"/>
      <c r="M5" s="148"/>
      <c r="N5" s="149"/>
    </row>
    <row r="6" spans="3:14">
      <c r="C6" s="5">
        <f t="shared" ref="C6:C47" si="0">1+C5</f>
        <v>2</v>
      </c>
      <c r="D6" s="12" t="s">
        <v>113</v>
      </c>
      <c r="E6" s="12" t="s">
        <v>114</v>
      </c>
      <c r="F6" s="12" t="s">
        <v>50</v>
      </c>
      <c r="G6" s="13">
        <f t="shared" ref="G6:G46" si="1">(300+H6)/1000</f>
        <v>0.36299999999999999</v>
      </c>
      <c r="H6" s="12">
        <v>63</v>
      </c>
      <c r="I6" s="147">
        <v>33.4</v>
      </c>
      <c r="J6" s="148"/>
      <c r="K6" s="148"/>
      <c r="L6" s="148"/>
      <c r="M6" s="148"/>
      <c r="N6" s="149"/>
    </row>
    <row r="7" spans="3:14">
      <c r="C7" s="5">
        <f t="shared" si="0"/>
        <v>3</v>
      </c>
      <c r="D7" s="12" t="s">
        <v>113</v>
      </c>
      <c r="E7" s="12" t="s">
        <v>109</v>
      </c>
      <c r="F7" s="12" t="s">
        <v>50</v>
      </c>
      <c r="G7" s="13">
        <f t="shared" si="1"/>
        <v>0.36299999999999999</v>
      </c>
      <c r="H7" s="12">
        <v>63</v>
      </c>
      <c r="I7" s="147">
        <v>15</v>
      </c>
      <c r="J7" s="148"/>
      <c r="K7" s="148"/>
      <c r="L7" s="148"/>
      <c r="M7" s="148"/>
      <c r="N7" s="149"/>
    </row>
    <row r="8" spans="3:14">
      <c r="C8" s="5">
        <f t="shared" si="0"/>
        <v>4</v>
      </c>
      <c r="D8" s="5" t="s">
        <v>440</v>
      </c>
      <c r="E8" s="5" t="s">
        <v>441</v>
      </c>
      <c r="F8" s="12" t="s">
        <v>111</v>
      </c>
      <c r="G8" s="13">
        <v>0.36</v>
      </c>
      <c r="H8" s="12">
        <v>75</v>
      </c>
      <c r="I8" s="144">
        <v>3.4</v>
      </c>
      <c r="J8" s="145"/>
      <c r="K8" s="145"/>
      <c r="L8" s="145"/>
      <c r="M8" s="145"/>
      <c r="N8" s="146"/>
    </row>
    <row r="9" spans="3:14">
      <c r="C9" s="5">
        <f t="shared" si="0"/>
        <v>5</v>
      </c>
      <c r="D9" s="12" t="s">
        <v>109</v>
      </c>
      <c r="E9" s="12" t="s">
        <v>112</v>
      </c>
      <c r="F9" s="12" t="s">
        <v>50</v>
      </c>
      <c r="G9" s="13">
        <f t="shared" si="1"/>
        <v>0.36299999999999999</v>
      </c>
      <c r="H9" s="12">
        <v>63</v>
      </c>
      <c r="I9" s="147">
        <v>143.1</v>
      </c>
      <c r="J9" s="148"/>
      <c r="K9" s="148"/>
      <c r="L9" s="148"/>
      <c r="M9" s="148"/>
      <c r="N9" s="149"/>
    </row>
    <row r="10" spans="3:14">
      <c r="C10" s="5">
        <f t="shared" si="0"/>
        <v>6</v>
      </c>
      <c r="D10" s="12" t="s">
        <v>369</v>
      </c>
      <c r="E10" s="12" t="s">
        <v>109</v>
      </c>
      <c r="F10" s="12" t="s">
        <v>50</v>
      </c>
      <c r="G10" s="13">
        <f t="shared" si="1"/>
        <v>0.36299999999999999</v>
      </c>
      <c r="H10" s="12">
        <v>63</v>
      </c>
      <c r="I10" s="147">
        <v>14.4</v>
      </c>
      <c r="J10" s="148"/>
      <c r="K10" s="148"/>
      <c r="L10" s="148"/>
      <c r="M10" s="148"/>
      <c r="N10" s="149"/>
    </row>
    <row r="11" spans="3:14">
      <c r="C11" s="5">
        <f t="shared" si="0"/>
        <v>7</v>
      </c>
      <c r="D11" s="5" t="s">
        <v>442</v>
      </c>
      <c r="E11" s="5" t="s">
        <v>328</v>
      </c>
      <c r="F11" s="12" t="s">
        <v>111</v>
      </c>
      <c r="G11" s="13">
        <v>0.36</v>
      </c>
      <c r="H11" s="12">
        <v>75</v>
      </c>
      <c r="I11" s="144">
        <v>3.8</v>
      </c>
      <c r="J11" s="145"/>
      <c r="K11" s="145"/>
      <c r="L11" s="145"/>
      <c r="M11" s="145"/>
      <c r="N11" s="146"/>
    </row>
    <row r="12" spans="3:14">
      <c r="C12" s="5">
        <f t="shared" si="0"/>
        <v>8</v>
      </c>
      <c r="D12" s="12" t="s">
        <v>370</v>
      </c>
      <c r="E12" s="12" t="s">
        <v>123</v>
      </c>
      <c r="F12" s="12" t="s">
        <v>50</v>
      </c>
      <c r="G12" s="13">
        <f t="shared" si="1"/>
        <v>0.36299999999999999</v>
      </c>
      <c r="H12" s="12">
        <v>63</v>
      </c>
      <c r="I12" s="147">
        <v>84.4</v>
      </c>
      <c r="J12" s="148"/>
      <c r="K12" s="148"/>
      <c r="L12" s="148"/>
      <c r="M12" s="148"/>
      <c r="N12" s="149"/>
    </row>
    <row r="13" spans="3:14">
      <c r="C13" s="5">
        <f t="shared" si="0"/>
        <v>9</v>
      </c>
      <c r="D13" s="12" t="s">
        <v>141</v>
      </c>
      <c r="E13" s="12" t="s">
        <v>371</v>
      </c>
      <c r="F13" s="12" t="s">
        <v>50</v>
      </c>
      <c r="G13" s="13">
        <f t="shared" si="1"/>
        <v>0.36299999999999999</v>
      </c>
      <c r="H13" s="12">
        <v>63</v>
      </c>
      <c r="I13" s="147">
        <v>3</v>
      </c>
      <c r="J13" s="148"/>
      <c r="K13" s="148"/>
      <c r="L13" s="148"/>
      <c r="M13" s="148"/>
      <c r="N13" s="149"/>
    </row>
    <row r="14" spans="3:14">
      <c r="C14" s="5">
        <f t="shared" si="0"/>
        <v>10</v>
      </c>
      <c r="D14" s="12" t="s">
        <v>372</v>
      </c>
      <c r="E14" s="12" t="s">
        <v>373</v>
      </c>
      <c r="F14" s="12" t="s">
        <v>50</v>
      </c>
      <c r="G14" s="13">
        <f t="shared" si="1"/>
        <v>0.36299999999999999</v>
      </c>
      <c r="H14" s="12">
        <v>63</v>
      </c>
      <c r="I14" s="147">
        <v>7.8</v>
      </c>
      <c r="J14" s="148"/>
      <c r="K14" s="148"/>
      <c r="L14" s="148"/>
      <c r="M14" s="148"/>
      <c r="N14" s="149"/>
    </row>
    <row r="15" spans="3:14">
      <c r="C15" s="5">
        <f t="shared" si="0"/>
        <v>11</v>
      </c>
      <c r="D15" s="12" t="s">
        <v>373</v>
      </c>
      <c r="E15" s="12" t="s">
        <v>374</v>
      </c>
      <c r="F15" s="12" t="s">
        <v>50</v>
      </c>
      <c r="G15" s="13">
        <f t="shared" si="1"/>
        <v>0.36299999999999999</v>
      </c>
      <c r="H15" s="12">
        <v>63</v>
      </c>
      <c r="I15" s="147">
        <v>5.8</v>
      </c>
      <c r="J15" s="148"/>
      <c r="K15" s="148"/>
      <c r="L15" s="148"/>
      <c r="M15" s="148"/>
      <c r="N15" s="149"/>
    </row>
    <row r="16" spans="3:14">
      <c r="C16" s="5">
        <f t="shared" si="0"/>
        <v>12</v>
      </c>
      <c r="D16" s="12" t="s">
        <v>373</v>
      </c>
      <c r="E16" s="12" t="s">
        <v>375</v>
      </c>
      <c r="F16" s="12" t="s">
        <v>50</v>
      </c>
      <c r="G16" s="13">
        <f t="shared" si="1"/>
        <v>0.36299999999999999</v>
      </c>
      <c r="H16" s="12">
        <v>63</v>
      </c>
      <c r="I16" s="147">
        <v>6.1</v>
      </c>
      <c r="J16" s="148"/>
      <c r="K16" s="148"/>
      <c r="L16" s="148"/>
      <c r="M16" s="148"/>
      <c r="N16" s="149"/>
    </row>
    <row r="17" spans="3:14">
      <c r="C17" s="5">
        <f t="shared" si="0"/>
        <v>13</v>
      </c>
      <c r="D17" s="5" t="s">
        <v>328</v>
      </c>
      <c r="E17" s="5" t="s">
        <v>441</v>
      </c>
      <c r="F17" s="12" t="s">
        <v>111</v>
      </c>
      <c r="G17" s="13">
        <v>0.36</v>
      </c>
      <c r="H17" s="12">
        <v>75</v>
      </c>
      <c r="I17" s="144">
        <v>3</v>
      </c>
      <c r="J17" s="145"/>
      <c r="K17" s="145"/>
      <c r="L17" s="145"/>
      <c r="M17" s="145"/>
      <c r="N17" s="146"/>
    </row>
    <row r="18" spans="3:14">
      <c r="C18" s="5">
        <f t="shared" si="0"/>
        <v>14</v>
      </c>
      <c r="D18" s="5" t="s">
        <v>120</v>
      </c>
      <c r="E18" s="5" t="s">
        <v>38</v>
      </c>
      <c r="F18" s="12" t="s">
        <v>111</v>
      </c>
      <c r="G18" s="13">
        <v>0.36</v>
      </c>
      <c r="H18" s="12">
        <v>75</v>
      </c>
      <c r="I18" s="144">
        <v>3.6</v>
      </c>
      <c r="J18" s="145"/>
      <c r="K18" s="145"/>
      <c r="L18" s="145"/>
      <c r="M18" s="145"/>
      <c r="N18" s="146"/>
    </row>
    <row r="19" spans="3:14">
      <c r="C19" s="5">
        <f t="shared" si="0"/>
        <v>15</v>
      </c>
      <c r="D19" s="12" t="s">
        <v>375</v>
      </c>
      <c r="E19" s="12" t="s">
        <v>376</v>
      </c>
      <c r="F19" s="12" t="s">
        <v>50</v>
      </c>
      <c r="G19" s="13">
        <f t="shared" si="1"/>
        <v>0.36299999999999999</v>
      </c>
      <c r="H19" s="12">
        <v>63</v>
      </c>
      <c r="I19" s="147">
        <v>3.8</v>
      </c>
      <c r="J19" s="148"/>
      <c r="K19" s="148"/>
      <c r="L19" s="148"/>
      <c r="M19" s="148"/>
      <c r="N19" s="149"/>
    </row>
    <row r="20" spans="3:14">
      <c r="C20" s="5">
        <f t="shared" si="0"/>
        <v>16</v>
      </c>
      <c r="D20" s="12" t="s">
        <v>376</v>
      </c>
      <c r="E20" s="12" t="s">
        <v>377</v>
      </c>
      <c r="F20" s="12" t="s">
        <v>50</v>
      </c>
      <c r="G20" s="13">
        <f t="shared" si="1"/>
        <v>0.36299999999999999</v>
      </c>
      <c r="H20" s="12">
        <v>63</v>
      </c>
      <c r="I20" s="147">
        <v>9.8000000000000007</v>
      </c>
      <c r="J20" s="148"/>
      <c r="K20" s="148"/>
      <c r="L20" s="148"/>
      <c r="M20" s="148"/>
      <c r="N20" s="149"/>
    </row>
    <row r="21" spans="3:14">
      <c r="C21" s="5">
        <f t="shared" si="0"/>
        <v>17</v>
      </c>
      <c r="D21" s="12" t="s">
        <v>378</v>
      </c>
      <c r="E21" s="12" t="s">
        <v>379</v>
      </c>
      <c r="F21" s="12" t="s">
        <v>50</v>
      </c>
      <c r="G21" s="13">
        <f t="shared" si="1"/>
        <v>0.36299999999999999</v>
      </c>
      <c r="H21" s="12">
        <v>63</v>
      </c>
      <c r="I21" s="147">
        <v>11</v>
      </c>
      <c r="J21" s="148"/>
      <c r="K21" s="148"/>
      <c r="L21" s="148"/>
      <c r="M21" s="148"/>
      <c r="N21" s="149"/>
    </row>
    <row r="22" spans="3:14">
      <c r="C22" s="5">
        <f t="shared" si="0"/>
        <v>18</v>
      </c>
      <c r="D22" s="12" t="s">
        <v>375</v>
      </c>
      <c r="E22" s="12" t="s">
        <v>380</v>
      </c>
      <c r="F22" s="12" t="s">
        <v>50</v>
      </c>
      <c r="G22" s="13">
        <f t="shared" si="1"/>
        <v>0.36299999999999999</v>
      </c>
      <c r="H22" s="12">
        <v>63</v>
      </c>
      <c r="I22" s="147">
        <v>85.2</v>
      </c>
      <c r="J22" s="148"/>
      <c r="K22" s="148"/>
      <c r="L22" s="148"/>
      <c r="M22" s="148"/>
      <c r="N22" s="149"/>
    </row>
    <row r="23" spans="3:14">
      <c r="C23" s="5">
        <f t="shared" si="0"/>
        <v>19</v>
      </c>
      <c r="D23" s="12" t="s">
        <v>381</v>
      </c>
      <c r="E23" s="12" t="s">
        <v>382</v>
      </c>
      <c r="F23" s="12" t="s">
        <v>50</v>
      </c>
      <c r="G23" s="13">
        <f t="shared" si="1"/>
        <v>0.36299999999999999</v>
      </c>
      <c r="H23" s="12">
        <v>63</v>
      </c>
      <c r="I23" s="147">
        <v>1.9</v>
      </c>
      <c r="J23" s="148"/>
      <c r="K23" s="148"/>
      <c r="L23" s="148"/>
      <c r="M23" s="148"/>
      <c r="N23" s="149"/>
    </row>
    <row r="24" spans="3:14">
      <c r="C24" s="5">
        <f t="shared" si="0"/>
        <v>20</v>
      </c>
      <c r="D24" s="12" t="s">
        <v>383</v>
      </c>
      <c r="E24" s="12" t="s">
        <v>384</v>
      </c>
      <c r="F24" s="12" t="s">
        <v>50</v>
      </c>
      <c r="G24" s="13">
        <f t="shared" si="1"/>
        <v>0.36299999999999999</v>
      </c>
      <c r="H24" s="12">
        <v>63</v>
      </c>
      <c r="I24" s="147">
        <v>5.6</v>
      </c>
      <c r="J24" s="148"/>
      <c r="K24" s="148"/>
      <c r="L24" s="148"/>
      <c r="M24" s="148"/>
      <c r="N24" s="149"/>
    </row>
    <row r="25" spans="3:14">
      <c r="C25" s="5">
        <f t="shared" si="0"/>
        <v>21</v>
      </c>
      <c r="D25" s="12" t="s">
        <v>385</v>
      </c>
      <c r="E25" s="12" t="s">
        <v>386</v>
      </c>
      <c r="F25" s="12" t="s">
        <v>50</v>
      </c>
      <c r="G25" s="13">
        <f t="shared" si="1"/>
        <v>0.36299999999999999</v>
      </c>
      <c r="H25" s="12">
        <v>63</v>
      </c>
      <c r="I25" s="147">
        <v>45.7</v>
      </c>
      <c r="J25" s="148"/>
      <c r="K25" s="148"/>
      <c r="L25" s="148"/>
      <c r="M25" s="148"/>
      <c r="N25" s="149"/>
    </row>
    <row r="26" spans="3:14">
      <c r="C26" s="5">
        <f t="shared" si="0"/>
        <v>22</v>
      </c>
      <c r="D26" s="12" t="s">
        <v>312</v>
      </c>
      <c r="E26" s="12" t="s">
        <v>387</v>
      </c>
      <c r="F26" s="12" t="s">
        <v>50</v>
      </c>
      <c r="G26" s="13">
        <f t="shared" si="1"/>
        <v>0.36299999999999999</v>
      </c>
      <c r="H26" s="12">
        <v>63</v>
      </c>
      <c r="I26" s="147">
        <v>37</v>
      </c>
      <c r="J26" s="148"/>
      <c r="K26" s="148"/>
      <c r="L26" s="148"/>
      <c r="M26" s="148"/>
      <c r="N26" s="149"/>
    </row>
    <row r="27" spans="3:14">
      <c r="C27" s="5">
        <f t="shared" si="0"/>
        <v>23</v>
      </c>
      <c r="D27" s="12" t="s">
        <v>388</v>
      </c>
      <c r="E27" s="12" t="s">
        <v>389</v>
      </c>
      <c r="F27" s="12" t="s">
        <v>50</v>
      </c>
      <c r="G27" s="13">
        <f t="shared" si="1"/>
        <v>0.36299999999999999</v>
      </c>
      <c r="H27" s="12">
        <v>63</v>
      </c>
      <c r="I27" s="147">
        <v>3.3</v>
      </c>
      <c r="J27" s="148"/>
      <c r="K27" s="148"/>
      <c r="L27" s="148"/>
      <c r="M27" s="148"/>
      <c r="N27" s="149"/>
    </row>
    <row r="28" spans="3:14">
      <c r="C28" s="5">
        <f t="shared" si="0"/>
        <v>24</v>
      </c>
      <c r="D28" s="12" t="s">
        <v>388</v>
      </c>
      <c r="E28" s="12" t="s">
        <v>389</v>
      </c>
      <c r="F28" s="12" t="s">
        <v>50</v>
      </c>
      <c r="G28" s="13">
        <f t="shared" si="1"/>
        <v>0.36299999999999999</v>
      </c>
      <c r="H28" s="12">
        <v>63</v>
      </c>
      <c r="I28" s="147">
        <v>6.9</v>
      </c>
      <c r="J28" s="148"/>
      <c r="K28" s="148"/>
      <c r="L28" s="148"/>
      <c r="M28" s="148"/>
      <c r="N28" s="149"/>
    </row>
    <row r="29" spans="3:14">
      <c r="C29" s="5">
        <f t="shared" si="0"/>
        <v>25</v>
      </c>
      <c r="D29" s="12" t="s">
        <v>389</v>
      </c>
      <c r="E29" s="12" t="s">
        <v>390</v>
      </c>
      <c r="F29" s="12" t="s">
        <v>50</v>
      </c>
      <c r="G29" s="13">
        <f t="shared" si="1"/>
        <v>0.36299999999999999</v>
      </c>
      <c r="H29" s="12">
        <v>63</v>
      </c>
      <c r="I29" s="147">
        <v>2.2000000000000002</v>
      </c>
      <c r="J29" s="148"/>
      <c r="K29" s="148"/>
      <c r="L29" s="148"/>
      <c r="M29" s="148"/>
      <c r="N29" s="149"/>
    </row>
    <row r="30" spans="3:14">
      <c r="C30" s="5">
        <f t="shared" si="0"/>
        <v>26</v>
      </c>
      <c r="D30" s="5" t="s">
        <v>370</v>
      </c>
      <c r="E30" s="5" t="s">
        <v>437</v>
      </c>
      <c r="F30" s="12" t="s">
        <v>111</v>
      </c>
      <c r="G30" s="13">
        <v>0.36</v>
      </c>
      <c r="H30" s="12">
        <v>63</v>
      </c>
      <c r="I30" s="144">
        <v>4.2</v>
      </c>
      <c r="J30" s="145"/>
      <c r="K30" s="145"/>
      <c r="L30" s="145"/>
      <c r="M30" s="145"/>
      <c r="N30" s="146"/>
    </row>
    <row r="31" spans="3:14">
      <c r="C31" s="5">
        <f t="shared" si="0"/>
        <v>27</v>
      </c>
      <c r="D31" s="5" t="s">
        <v>202</v>
      </c>
      <c r="E31" s="5" t="s">
        <v>240</v>
      </c>
      <c r="F31" s="12" t="s">
        <v>111</v>
      </c>
      <c r="G31" s="13">
        <v>0.36</v>
      </c>
      <c r="H31" s="12">
        <v>63</v>
      </c>
      <c r="I31" s="144">
        <v>4.2</v>
      </c>
      <c r="J31" s="145"/>
      <c r="K31" s="145"/>
      <c r="L31" s="145"/>
      <c r="M31" s="145"/>
      <c r="N31" s="146"/>
    </row>
    <row r="32" spans="3:14">
      <c r="C32" s="5">
        <f t="shared" si="0"/>
        <v>28</v>
      </c>
      <c r="D32" s="5" t="s">
        <v>371</v>
      </c>
      <c r="E32" s="5" t="s">
        <v>223</v>
      </c>
      <c r="F32" s="12" t="s">
        <v>111</v>
      </c>
      <c r="G32" s="13">
        <v>0.36</v>
      </c>
      <c r="H32" s="12">
        <v>63</v>
      </c>
      <c r="I32" s="144">
        <v>3</v>
      </c>
      <c r="J32" s="145"/>
      <c r="K32" s="145"/>
      <c r="L32" s="145"/>
      <c r="M32" s="145"/>
      <c r="N32" s="146"/>
    </row>
    <row r="33" spans="3:16">
      <c r="C33" s="5">
        <f t="shared" si="0"/>
        <v>29</v>
      </c>
      <c r="D33" s="12" t="s">
        <v>391</v>
      </c>
      <c r="E33" s="12" t="s">
        <v>392</v>
      </c>
      <c r="F33" s="12" t="s">
        <v>50</v>
      </c>
      <c r="G33" s="13">
        <f t="shared" si="1"/>
        <v>0.36299999999999999</v>
      </c>
      <c r="H33" s="12">
        <v>63</v>
      </c>
      <c r="I33" s="147">
        <v>19.100000000000001</v>
      </c>
      <c r="J33" s="148"/>
      <c r="K33" s="148"/>
      <c r="L33" s="148"/>
      <c r="M33" s="148"/>
      <c r="N33" s="149"/>
    </row>
    <row r="34" spans="3:16">
      <c r="C34" s="5">
        <f t="shared" si="0"/>
        <v>30</v>
      </c>
      <c r="D34" s="12" t="s">
        <v>392</v>
      </c>
      <c r="E34" s="12" t="s">
        <v>393</v>
      </c>
      <c r="F34" s="12" t="s">
        <v>50</v>
      </c>
      <c r="G34" s="13">
        <f t="shared" si="1"/>
        <v>0.36299999999999999</v>
      </c>
      <c r="H34" s="12">
        <v>63</v>
      </c>
      <c r="I34" s="147">
        <v>29.5</v>
      </c>
      <c r="J34" s="148"/>
      <c r="K34" s="148"/>
      <c r="L34" s="148"/>
      <c r="M34" s="148"/>
      <c r="N34" s="149"/>
    </row>
    <row r="35" spans="3:16">
      <c r="C35" s="5">
        <f t="shared" si="0"/>
        <v>31</v>
      </c>
      <c r="D35" s="12" t="s">
        <v>393</v>
      </c>
      <c r="E35" s="12" t="s">
        <v>394</v>
      </c>
      <c r="F35" s="12" t="s">
        <v>50</v>
      </c>
      <c r="G35" s="13">
        <f t="shared" si="1"/>
        <v>0.36299999999999999</v>
      </c>
      <c r="H35" s="12">
        <v>63</v>
      </c>
      <c r="I35" s="147">
        <v>88.2</v>
      </c>
      <c r="J35" s="148"/>
      <c r="K35" s="148"/>
      <c r="L35" s="148"/>
      <c r="M35" s="148"/>
      <c r="N35" s="149"/>
    </row>
    <row r="36" spans="3:16">
      <c r="C36" s="5">
        <f t="shared" si="0"/>
        <v>32</v>
      </c>
      <c r="D36" s="12" t="s">
        <v>393</v>
      </c>
      <c r="E36" s="12" t="s">
        <v>298</v>
      </c>
      <c r="F36" s="12" t="s">
        <v>50</v>
      </c>
      <c r="G36" s="13">
        <f t="shared" si="1"/>
        <v>0.36299999999999999</v>
      </c>
      <c r="H36" s="12">
        <v>63</v>
      </c>
      <c r="I36" s="147">
        <v>25.4</v>
      </c>
      <c r="J36" s="148"/>
      <c r="K36" s="148"/>
      <c r="L36" s="148"/>
      <c r="M36" s="148"/>
      <c r="N36" s="149"/>
    </row>
    <row r="37" spans="3:16">
      <c r="C37" s="5">
        <f t="shared" si="0"/>
        <v>33</v>
      </c>
      <c r="D37" s="12" t="s">
        <v>103</v>
      </c>
      <c r="E37" s="12" t="s">
        <v>395</v>
      </c>
      <c r="F37" s="12" t="s">
        <v>50</v>
      </c>
      <c r="G37" s="13">
        <f t="shared" si="1"/>
        <v>0.36299999999999999</v>
      </c>
      <c r="H37" s="12">
        <v>63</v>
      </c>
      <c r="I37" s="147">
        <v>136.6</v>
      </c>
      <c r="J37" s="148"/>
      <c r="K37" s="148"/>
      <c r="L37" s="148"/>
      <c r="M37" s="148"/>
      <c r="N37" s="149"/>
    </row>
    <row r="38" spans="3:16">
      <c r="C38" s="5">
        <f t="shared" si="0"/>
        <v>34</v>
      </c>
      <c r="D38" s="12" t="s">
        <v>18</v>
      </c>
      <c r="E38" s="12" t="s">
        <v>388</v>
      </c>
      <c r="F38" s="12" t="s">
        <v>50</v>
      </c>
      <c r="G38" s="13">
        <f t="shared" si="1"/>
        <v>0.36299999999999999</v>
      </c>
      <c r="H38" s="12">
        <v>63</v>
      </c>
      <c r="I38" s="147">
        <v>3</v>
      </c>
      <c r="J38" s="148"/>
      <c r="K38" s="148"/>
      <c r="L38" s="148"/>
      <c r="M38" s="148"/>
      <c r="N38" s="149"/>
    </row>
    <row r="39" spans="3:16">
      <c r="C39" s="5">
        <f t="shared" si="0"/>
        <v>35</v>
      </c>
      <c r="D39" s="12" t="s">
        <v>396</v>
      </c>
      <c r="E39" s="12" t="s">
        <v>303</v>
      </c>
      <c r="F39" s="12" t="s">
        <v>50</v>
      </c>
      <c r="G39" s="13">
        <f t="shared" si="1"/>
        <v>0.36299999999999999</v>
      </c>
      <c r="H39" s="12">
        <v>63</v>
      </c>
      <c r="I39" s="147">
        <v>20.6</v>
      </c>
      <c r="J39" s="148"/>
      <c r="K39" s="148"/>
      <c r="L39" s="148"/>
      <c r="M39" s="148"/>
      <c r="N39" s="149"/>
    </row>
    <row r="40" spans="3:16">
      <c r="C40" s="5">
        <f t="shared" si="0"/>
        <v>36</v>
      </c>
      <c r="D40" s="12" t="s">
        <v>396</v>
      </c>
      <c r="E40" s="12" t="s">
        <v>384</v>
      </c>
      <c r="F40" s="12" t="s">
        <v>397</v>
      </c>
      <c r="G40" s="13">
        <f t="shared" si="1"/>
        <v>0.36299999999999999</v>
      </c>
      <c r="H40" s="12">
        <v>63</v>
      </c>
      <c r="I40" s="147">
        <v>21</v>
      </c>
      <c r="J40" s="148"/>
      <c r="K40" s="148"/>
      <c r="L40" s="148"/>
      <c r="M40" s="148"/>
      <c r="N40" s="149"/>
    </row>
    <row r="41" spans="3:16">
      <c r="C41" s="5">
        <f t="shared" si="0"/>
        <v>37</v>
      </c>
      <c r="D41" s="12" t="s">
        <v>396</v>
      </c>
      <c r="E41" s="12" t="s">
        <v>384</v>
      </c>
      <c r="F41" s="12" t="s">
        <v>50</v>
      </c>
      <c r="G41" s="13">
        <f t="shared" si="1"/>
        <v>0.36299999999999999</v>
      </c>
      <c r="H41" s="12">
        <v>63</v>
      </c>
      <c r="I41" s="147">
        <v>19.8</v>
      </c>
      <c r="J41" s="148"/>
      <c r="K41" s="148"/>
      <c r="L41" s="148"/>
      <c r="M41" s="148"/>
      <c r="N41" s="149"/>
    </row>
    <row r="42" spans="3:16">
      <c r="C42" s="5">
        <f t="shared" si="0"/>
        <v>38</v>
      </c>
      <c r="D42" s="5" t="s">
        <v>438</v>
      </c>
      <c r="E42" s="5" t="s">
        <v>439</v>
      </c>
      <c r="F42" s="12" t="s">
        <v>111</v>
      </c>
      <c r="G42" s="13">
        <v>0.36</v>
      </c>
      <c r="H42" s="12">
        <v>63</v>
      </c>
      <c r="I42" s="144">
        <v>2.4</v>
      </c>
      <c r="J42" s="145"/>
      <c r="K42" s="145"/>
      <c r="L42" s="145"/>
      <c r="M42" s="145"/>
      <c r="N42" s="146"/>
    </row>
    <row r="43" spans="3:16">
      <c r="C43" s="5">
        <f t="shared" si="0"/>
        <v>39</v>
      </c>
      <c r="D43" s="5" t="s">
        <v>307</v>
      </c>
      <c r="E43" s="5" t="s">
        <v>302</v>
      </c>
      <c r="F43" s="12" t="s">
        <v>111</v>
      </c>
      <c r="G43" s="13">
        <v>0.36</v>
      </c>
      <c r="H43" s="12">
        <v>63</v>
      </c>
      <c r="I43" s="144">
        <v>3.2</v>
      </c>
      <c r="J43" s="145"/>
      <c r="K43" s="145"/>
      <c r="L43" s="145"/>
      <c r="M43" s="145"/>
      <c r="N43" s="146"/>
    </row>
    <row r="44" spans="3:16">
      <c r="C44" s="5">
        <f t="shared" si="0"/>
        <v>40</v>
      </c>
      <c r="D44" s="12" t="s">
        <v>333</v>
      </c>
      <c r="E44" s="12" t="s">
        <v>293</v>
      </c>
      <c r="F44" s="12" t="s">
        <v>50</v>
      </c>
      <c r="G44" s="13">
        <f t="shared" si="1"/>
        <v>0.36299999999999999</v>
      </c>
      <c r="H44" s="12">
        <v>63</v>
      </c>
      <c r="I44" s="147">
        <v>32.200000000000003</v>
      </c>
      <c r="J44" s="148"/>
      <c r="K44" s="148"/>
      <c r="L44" s="148"/>
      <c r="M44" s="148"/>
      <c r="N44" s="149"/>
    </row>
    <row r="45" spans="3:16">
      <c r="C45" s="5">
        <f t="shared" si="0"/>
        <v>41</v>
      </c>
      <c r="D45" s="12" t="s">
        <v>293</v>
      </c>
      <c r="E45" s="12" t="s">
        <v>384</v>
      </c>
      <c r="F45" s="12" t="s">
        <v>50</v>
      </c>
      <c r="G45" s="13">
        <f t="shared" si="1"/>
        <v>0.36299999999999999</v>
      </c>
      <c r="H45" s="12">
        <v>63</v>
      </c>
      <c r="I45" s="147">
        <v>30.5</v>
      </c>
      <c r="J45" s="148"/>
      <c r="K45" s="148"/>
      <c r="L45" s="148"/>
      <c r="M45" s="148"/>
      <c r="N45" s="149"/>
    </row>
    <row r="46" spans="3:16">
      <c r="C46" s="5">
        <f t="shared" si="0"/>
        <v>42</v>
      </c>
      <c r="D46" s="12" t="s">
        <v>293</v>
      </c>
      <c r="E46" s="12" t="s">
        <v>398</v>
      </c>
      <c r="F46" s="12" t="s">
        <v>50</v>
      </c>
      <c r="G46" s="13">
        <f t="shared" si="1"/>
        <v>0.36299999999999999</v>
      </c>
      <c r="H46" s="12">
        <v>63</v>
      </c>
      <c r="I46" s="147">
        <v>11.6</v>
      </c>
      <c r="J46" s="148"/>
      <c r="K46" s="148"/>
      <c r="L46" s="148"/>
      <c r="M46" s="148"/>
      <c r="N46" s="149"/>
    </row>
    <row r="47" spans="3:16">
      <c r="C47" s="5">
        <f t="shared" si="0"/>
        <v>43</v>
      </c>
      <c r="D47" s="12" t="s">
        <v>399</v>
      </c>
      <c r="E47" s="12" t="s">
        <v>38</v>
      </c>
      <c r="F47" s="12" t="s">
        <v>50</v>
      </c>
      <c r="G47" s="13">
        <f t="shared" ref="G47" si="2">(300+H47)/1000</f>
        <v>0.375</v>
      </c>
      <c r="H47" s="12">
        <v>75</v>
      </c>
      <c r="I47" s="147">
        <v>5.0999999999999996</v>
      </c>
      <c r="J47" s="148"/>
      <c r="K47" s="148"/>
      <c r="L47" s="148"/>
      <c r="M47" s="148"/>
      <c r="N47" s="149"/>
      <c r="P47" s="17">
        <v>3.2</v>
      </c>
    </row>
    <row r="48" spans="3:16">
      <c r="C48" s="5"/>
      <c r="D48" s="12"/>
      <c r="E48" s="12"/>
      <c r="F48" s="12"/>
      <c r="G48" s="13"/>
      <c r="H48" s="12"/>
      <c r="I48" s="14"/>
      <c r="J48" s="15"/>
      <c r="K48" s="15"/>
      <c r="L48" s="15"/>
      <c r="M48" s="15"/>
      <c r="N48" s="16"/>
      <c r="P48" s="17">
        <v>3.4</v>
      </c>
    </row>
    <row r="49" spans="3:16">
      <c r="C49" s="5"/>
      <c r="D49" s="12"/>
      <c r="E49" s="12"/>
      <c r="F49" s="12"/>
      <c r="G49" s="13"/>
      <c r="H49" s="12"/>
      <c r="I49" s="14"/>
      <c r="J49" s="15"/>
      <c r="K49" s="15"/>
      <c r="L49" s="15"/>
      <c r="M49" s="15"/>
      <c r="N49" s="16"/>
      <c r="P49" s="17">
        <v>3.8</v>
      </c>
    </row>
    <row r="50" spans="3:16">
      <c r="C50" s="5"/>
      <c r="D50" s="12"/>
      <c r="E50" s="12"/>
      <c r="F50" s="12"/>
      <c r="G50" s="13"/>
      <c r="H50" s="12"/>
      <c r="I50" s="14"/>
      <c r="J50" s="15"/>
      <c r="K50" s="15"/>
      <c r="L50" s="15"/>
      <c r="M50" s="15"/>
      <c r="N50" s="16"/>
      <c r="P50" s="17">
        <v>3</v>
      </c>
    </row>
    <row r="51" spans="3:16">
      <c r="C51" s="105"/>
      <c r="D51" s="107"/>
      <c r="E51" s="107"/>
      <c r="F51" s="107"/>
      <c r="G51" s="107"/>
      <c r="H51" s="107"/>
      <c r="I51" s="107"/>
      <c r="J51" s="107"/>
      <c r="K51" s="107"/>
      <c r="L51" s="107"/>
      <c r="M51" s="107"/>
      <c r="N51" s="106"/>
    </row>
    <row r="52" spans="3:16" ht="15.75">
      <c r="C52" s="108" t="s">
        <v>107</v>
      </c>
      <c r="D52" s="108"/>
      <c r="E52" s="108"/>
      <c r="F52" s="108"/>
      <c r="G52" s="109" t="s">
        <v>41</v>
      </c>
      <c r="H52" s="109"/>
      <c r="I52" s="109"/>
      <c r="J52" s="109"/>
      <c r="K52" s="109" t="s">
        <v>42</v>
      </c>
      <c r="L52" s="109"/>
      <c r="M52" s="109"/>
      <c r="N52" s="109"/>
    </row>
    <row r="53" spans="3:16" ht="15.75">
      <c r="C53" s="6" t="s">
        <v>43</v>
      </c>
      <c r="D53" s="7"/>
      <c r="E53" s="104"/>
      <c r="F53" s="104"/>
      <c r="G53" s="7" t="s">
        <v>43</v>
      </c>
      <c r="H53" s="105"/>
      <c r="I53" s="107"/>
      <c r="J53" s="106"/>
      <c r="K53" s="7" t="s">
        <v>43</v>
      </c>
      <c r="L53" s="9"/>
      <c r="M53" s="10"/>
      <c r="N53" s="11"/>
    </row>
    <row r="54" spans="3:16" ht="15.75">
      <c r="C54" s="6" t="s">
        <v>44</v>
      </c>
      <c r="D54" s="104"/>
      <c r="E54" s="104"/>
      <c r="F54" s="104"/>
      <c r="G54" s="7" t="s">
        <v>44</v>
      </c>
      <c r="H54" s="105"/>
      <c r="I54" s="107"/>
      <c r="J54" s="106"/>
      <c r="K54" s="9" t="s">
        <v>44</v>
      </c>
      <c r="L54" s="10"/>
      <c r="M54" s="10"/>
      <c r="N54" s="11"/>
    </row>
    <row r="55" spans="3:16" ht="15.75">
      <c r="C55" s="6" t="s">
        <v>45</v>
      </c>
      <c r="D55" s="7"/>
      <c r="E55" s="104"/>
      <c r="F55" s="104"/>
      <c r="G55" s="7" t="s">
        <v>45</v>
      </c>
      <c r="H55" s="105"/>
      <c r="I55" s="107"/>
      <c r="J55" s="106"/>
      <c r="K55" s="7" t="s">
        <v>45</v>
      </c>
      <c r="L55" s="9"/>
      <c r="M55" s="10"/>
      <c r="N55" s="11"/>
    </row>
  </sheetData>
  <mergeCells count="55">
    <mergeCell ref="C3:N3"/>
    <mergeCell ref="I4:N4"/>
    <mergeCell ref="I5:N5"/>
    <mergeCell ref="I6:N6"/>
    <mergeCell ref="I7:N7"/>
    <mergeCell ref="I9:N9"/>
    <mergeCell ref="I10:N10"/>
    <mergeCell ref="I12:N12"/>
    <mergeCell ref="I13:N13"/>
    <mergeCell ref="I14:N14"/>
    <mergeCell ref="I15:N15"/>
    <mergeCell ref="I16:N16"/>
    <mergeCell ref="I19:N19"/>
    <mergeCell ref="I20:N20"/>
    <mergeCell ref="I21:N21"/>
    <mergeCell ref="I17:N17"/>
    <mergeCell ref="I18:N18"/>
    <mergeCell ref="I33:N33"/>
    <mergeCell ref="I34:N34"/>
    <mergeCell ref="I22:N22"/>
    <mergeCell ref="I23:N23"/>
    <mergeCell ref="I24:N24"/>
    <mergeCell ref="I25:N25"/>
    <mergeCell ref="I26:N26"/>
    <mergeCell ref="C51:N51"/>
    <mergeCell ref="C52:F52"/>
    <mergeCell ref="G52:J52"/>
    <mergeCell ref="K52:N52"/>
    <mergeCell ref="I40:N40"/>
    <mergeCell ref="I41:N41"/>
    <mergeCell ref="I44:N44"/>
    <mergeCell ref="I45:N45"/>
    <mergeCell ref="I46:N46"/>
    <mergeCell ref="E53:F53"/>
    <mergeCell ref="H53:J53"/>
    <mergeCell ref="D54:F54"/>
    <mergeCell ref="H54:J54"/>
    <mergeCell ref="E55:F55"/>
    <mergeCell ref="H55:J55"/>
    <mergeCell ref="I8:N8"/>
    <mergeCell ref="I11:N11"/>
    <mergeCell ref="I47:N47"/>
    <mergeCell ref="I42:N42"/>
    <mergeCell ref="I43:N43"/>
    <mergeCell ref="I30:N30"/>
    <mergeCell ref="I31:N31"/>
    <mergeCell ref="I32:N32"/>
    <mergeCell ref="I35:N35"/>
    <mergeCell ref="I36:N36"/>
    <mergeCell ref="I37:N37"/>
    <mergeCell ref="I38:N38"/>
    <mergeCell ref="I39:N39"/>
    <mergeCell ref="I27:N27"/>
    <mergeCell ref="I28:N28"/>
    <mergeCell ref="I29:N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O111"/>
  <sheetViews>
    <sheetView topLeftCell="A13" workbookViewId="0">
      <selection activeCell="O9" sqref="O9"/>
    </sheetView>
  </sheetViews>
  <sheetFormatPr defaultColWidth="9.140625" defaultRowHeight="15"/>
  <cols>
    <col min="2" max="2" width="7.140625" customWidth="1"/>
    <col min="3" max="3" width="13.42578125" customWidth="1"/>
    <col min="4" max="4" width="12.42578125" customWidth="1"/>
    <col min="5" max="5" width="17.28515625" customWidth="1"/>
    <col min="6" max="6" width="14.5703125" customWidth="1"/>
    <col min="7" max="7" width="13.5703125" customWidth="1"/>
    <col min="9" max="9" width="7.85546875" customWidth="1"/>
    <col min="11" max="11" width="5.7109375" customWidth="1"/>
    <col min="12" max="12" width="8.140625" customWidth="1"/>
  </cols>
  <sheetData>
    <row r="2" spans="2:15" ht="18.75">
      <c r="B2" s="99" t="s">
        <v>400</v>
      </c>
      <c r="C2" s="99"/>
      <c r="D2" s="99"/>
      <c r="E2" s="99"/>
      <c r="F2" s="99"/>
      <c r="G2" s="99"/>
      <c r="H2" s="99"/>
      <c r="I2" s="99"/>
      <c r="J2" s="99"/>
      <c r="K2" s="99"/>
      <c r="L2" s="99"/>
      <c r="M2" s="99"/>
    </row>
    <row r="3" spans="2:15" ht="47.25">
      <c r="B3" s="2" t="s">
        <v>516</v>
      </c>
      <c r="C3" s="2" t="s">
        <v>2</v>
      </c>
      <c r="D3" s="2" t="s">
        <v>3</v>
      </c>
      <c r="E3" s="2" t="s">
        <v>4</v>
      </c>
      <c r="F3" s="3" t="s">
        <v>5</v>
      </c>
      <c r="G3" s="2" t="s">
        <v>6</v>
      </c>
      <c r="H3" s="100" t="s">
        <v>47</v>
      </c>
      <c r="I3" s="101"/>
      <c r="J3" s="101"/>
      <c r="K3" s="101"/>
      <c r="L3" s="101"/>
      <c r="M3" s="102"/>
    </row>
    <row r="4" spans="2:15" hidden="1">
      <c r="B4" s="5">
        <v>1</v>
      </c>
      <c r="C4" s="5" t="s">
        <v>401</v>
      </c>
      <c r="D4" s="5" t="s">
        <v>239</v>
      </c>
      <c r="E4" s="5" t="s">
        <v>50</v>
      </c>
      <c r="F4" s="5">
        <v>0.36</v>
      </c>
      <c r="G4" s="5">
        <v>63</v>
      </c>
      <c r="H4" s="105">
        <v>23.6</v>
      </c>
      <c r="I4" s="107"/>
      <c r="J4" s="107"/>
      <c r="K4" s="107"/>
      <c r="L4" s="107"/>
      <c r="M4" s="106"/>
      <c r="N4" s="40"/>
      <c r="O4" s="69"/>
    </row>
    <row r="5" spans="2:15" hidden="1">
      <c r="B5" s="60">
        <f>1+B4</f>
        <v>2</v>
      </c>
      <c r="C5" s="5" t="s">
        <v>202</v>
      </c>
      <c r="D5" s="5" t="s">
        <v>401</v>
      </c>
      <c r="E5" s="5" t="s">
        <v>75</v>
      </c>
      <c r="F5" s="5">
        <v>0.36</v>
      </c>
      <c r="G5" s="5">
        <v>63</v>
      </c>
      <c r="H5" s="105">
        <v>101.5</v>
      </c>
      <c r="I5" s="107"/>
      <c r="J5" s="107"/>
      <c r="K5" s="107"/>
      <c r="L5" s="107"/>
      <c r="M5" s="106"/>
      <c r="N5" s="40"/>
      <c r="O5" s="69"/>
    </row>
    <row r="6" spans="2:15" hidden="1">
      <c r="B6" s="60">
        <f t="shared" ref="B6:B57" si="0">1+B5</f>
        <v>3</v>
      </c>
      <c r="C6" s="5" t="s">
        <v>401</v>
      </c>
      <c r="D6" s="5" t="s">
        <v>232</v>
      </c>
      <c r="E6" s="84" t="s">
        <v>75</v>
      </c>
      <c r="F6" s="5">
        <v>0.36</v>
      </c>
      <c r="G6" s="5">
        <v>63</v>
      </c>
      <c r="H6" s="105">
        <v>92.4</v>
      </c>
      <c r="I6" s="107"/>
      <c r="J6" s="107"/>
      <c r="K6" s="107"/>
      <c r="L6" s="107"/>
      <c r="M6" s="106"/>
      <c r="N6" s="40"/>
      <c r="O6" s="69"/>
    </row>
    <row r="7" spans="2:15" hidden="1">
      <c r="B7" s="60">
        <f t="shared" si="0"/>
        <v>4</v>
      </c>
      <c r="C7" s="5" t="s">
        <v>404</v>
      </c>
      <c r="D7" s="5" t="s">
        <v>203</v>
      </c>
      <c r="E7" s="84" t="s">
        <v>75</v>
      </c>
      <c r="F7" s="5">
        <v>0.46</v>
      </c>
      <c r="G7" s="5">
        <v>63</v>
      </c>
      <c r="H7" s="105">
        <v>14.1</v>
      </c>
      <c r="I7" s="107"/>
      <c r="J7" s="107"/>
      <c r="K7" s="107"/>
      <c r="L7" s="107"/>
      <c r="M7" s="106"/>
      <c r="N7" s="40"/>
      <c r="O7" s="69"/>
    </row>
    <row r="8" spans="2:15" hidden="1">
      <c r="B8" s="60">
        <f t="shared" si="0"/>
        <v>5</v>
      </c>
      <c r="C8" s="5" t="s">
        <v>404</v>
      </c>
      <c r="D8" s="5" t="s">
        <v>106</v>
      </c>
      <c r="E8" s="84" t="s">
        <v>75</v>
      </c>
      <c r="F8" s="5">
        <v>0.46</v>
      </c>
      <c r="G8" s="5">
        <v>63</v>
      </c>
      <c r="H8" s="105">
        <v>115.8</v>
      </c>
      <c r="I8" s="107"/>
      <c r="J8" s="107"/>
      <c r="K8" s="107"/>
      <c r="L8" s="107"/>
      <c r="M8" s="106"/>
      <c r="N8" s="40"/>
      <c r="O8" s="69"/>
    </row>
    <row r="9" spans="2:15" hidden="1">
      <c r="B9" s="60">
        <f t="shared" si="0"/>
        <v>6</v>
      </c>
      <c r="C9" s="5" t="s">
        <v>106</v>
      </c>
      <c r="D9" s="5" t="s">
        <v>406</v>
      </c>
      <c r="E9" s="84" t="s">
        <v>75</v>
      </c>
      <c r="F9" s="5">
        <v>0.36</v>
      </c>
      <c r="G9" s="5">
        <v>63</v>
      </c>
      <c r="H9" s="105">
        <v>42.1</v>
      </c>
      <c r="I9" s="107"/>
      <c r="J9" s="107"/>
      <c r="K9" s="107"/>
      <c r="L9" s="107"/>
      <c r="M9" s="106"/>
      <c r="N9" s="40"/>
      <c r="O9" s="69"/>
    </row>
    <row r="10" spans="2:15" hidden="1">
      <c r="B10" s="60">
        <f t="shared" si="0"/>
        <v>7</v>
      </c>
      <c r="C10" s="5" t="s">
        <v>106</v>
      </c>
      <c r="D10" s="5" t="s">
        <v>120</v>
      </c>
      <c r="E10" s="84" t="s">
        <v>75</v>
      </c>
      <c r="F10" s="5">
        <v>0.46</v>
      </c>
      <c r="G10" s="5">
        <v>63</v>
      </c>
      <c r="H10" s="105">
        <v>220.1</v>
      </c>
      <c r="I10" s="107"/>
      <c r="J10" s="107"/>
      <c r="K10" s="107"/>
      <c r="L10" s="107"/>
      <c r="M10" s="106"/>
      <c r="N10" s="40"/>
      <c r="O10" s="69"/>
    </row>
    <row r="11" spans="2:15" hidden="1">
      <c r="B11" s="60">
        <f t="shared" si="0"/>
        <v>8</v>
      </c>
      <c r="C11" s="5" t="s">
        <v>124</v>
      </c>
      <c r="D11" s="5" t="s">
        <v>407</v>
      </c>
      <c r="E11" s="84" t="s">
        <v>75</v>
      </c>
      <c r="F11" s="5">
        <v>0.36</v>
      </c>
      <c r="G11" s="5">
        <v>63</v>
      </c>
      <c r="H11" s="105">
        <v>9.6999999999999993</v>
      </c>
      <c r="I11" s="107"/>
      <c r="J11" s="107"/>
      <c r="K11" s="107"/>
      <c r="L11" s="107"/>
      <c r="M11" s="106"/>
      <c r="N11" s="40"/>
      <c r="O11" s="69"/>
    </row>
    <row r="12" spans="2:15" hidden="1">
      <c r="B12" s="60">
        <f t="shared" si="0"/>
        <v>9</v>
      </c>
      <c r="C12" s="5" t="s">
        <v>124</v>
      </c>
      <c r="D12" s="5" t="s">
        <v>408</v>
      </c>
      <c r="E12" s="84" t="s">
        <v>75</v>
      </c>
      <c r="F12" s="5">
        <v>0.36</v>
      </c>
      <c r="G12" s="5">
        <v>63</v>
      </c>
      <c r="H12" s="105">
        <v>60.3</v>
      </c>
      <c r="I12" s="107"/>
      <c r="J12" s="107"/>
      <c r="K12" s="107"/>
      <c r="L12" s="107"/>
      <c r="M12" s="106"/>
      <c r="N12" s="40"/>
      <c r="O12" s="61"/>
    </row>
    <row r="13" spans="2:15">
      <c r="B13" s="60">
        <f t="shared" si="0"/>
        <v>10</v>
      </c>
      <c r="C13" s="5" t="s">
        <v>409</v>
      </c>
      <c r="D13" s="5" t="s">
        <v>410</v>
      </c>
      <c r="E13" s="84" t="s">
        <v>75</v>
      </c>
      <c r="F13" s="5">
        <v>0.36</v>
      </c>
      <c r="G13" s="5">
        <v>63</v>
      </c>
      <c r="H13" s="105">
        <v>102</v>
      </c>
      <c r="I13" s="107"/>
      <c r="J13" s="107"/>
      <c r="K13" s="107"/>
      <c r="L13" s="107"/>
      <c r="M13" s="106"/>
      <c r="N13" s="40"/>
      <c r="O13" s="69"/>
    </row>
    <row r="14" spans="2:15">
      <c r="B14" s="60">
        <f t="shared" si="0"/>
        <v>11</v>
      </c>
      <c r="C14" s="5" t="s">
        <v>409</v>
      </c>
      <c r="D14" s="5" t="s">
        <v>262</v>
      </c>
      <c r="E14" s="84" t="s">
        <v>75</v>
      </c>
      <c r="F14" s="5">
        <v>0.36</v>
      </c>
      <c r="G14" s="5">
        <v>63</v>
      </c>
      <c r="H14" s="105">
        <v>34.799999999999997</v>
      </c>
      <c r="I14" s="107"/>
      <c r="J14" s="107"/>
      <c r="K14" s="107"/>
      <c r="L14" s="107"/>
      <c r="M14" s="106"/>
      <c r="N14" s="40"/>
      <c r="O14" s="69"/>
    </row>
    <row r="15" spans="2:15" hidden="1">
      <c r="B15" s="60">
        <f t="shared" si="0"/>
        <v>12</v>
      </c>
      <c r="C15" s="5" t="s">
        <v>262</v>
      </c>
      <c r="D15" s="5" t="s">
        <v>233</v>
      </c>
      <c r="E15" s="5" t="s">
        <v>50</v>
      </c>
      <c r="F15" s="5">
        <v>0.36</v>
      </c>
      <c r="G15" s="5">
        <v>63</v>
      </c>
      <c r="H15" s="105">
        <v>44.5</v>
      </c>
      <c r="I15" s="107"/>
      <c r="J15" s="107"/>
      <c r="K15" s="107"/>
      <c r="L15" s="107"/>
      <c r="M15" s="106"/>
      <c r="N15" s="40"/>
      <c r="O15" s="69"/>
    </row>
    <row r="16" spans="2:15">
      <c r="B16" s="60">
        <f t="shared" si="0"/>
        <v>13</v>
      </c>
      <c r="C16" s="5" t="s">
        <v>262</v>
      </c>
      <c r="D16" s="5" t="s">
        <v>124</v>
      </c>
      <c r="E16" s="5" t="s">
        <v>411</v>
      </c>
      <c r="F16" s="5">
        <v>0.36</v>
      </c>
      <c r="G16" s="5">
        <v>63</v>
      </c>
      <c r="H16" s="105">
        <v>19.600000000000001</v>
      </c>
      <c r="I16" s="107"/>
      <c r="J16" s="107"/>
      <c r="K16" s="107"/>
      <c r="L16" s="107"/>
      <c r="M16" s="106"/>
      <c r="N16" s="40"/>
      <c r="O16" s="69"/>
    </row>
    <row r="17" spans="2:15" hidden="1">
      <c r="B17" s="60">
        <f t="shared" si="0"/>
        <v>14</v>
      </c>
      <c r="C17" s="5" t="s">
        <v>262</v>
      </c>
      <c r="D17" s="5" t="s">
        <v>124</v>
      </c>
      <c r="E17" s="5" t="s">
        <v>50</v>
      </c>
      <c r="F17" s="5">
        <v>0.36</v>
      </c>
      <c r="G17" s="5">
        <v>63</v>
      </c>
      <c r="H17" s="105">
        <v>22.3</v>
      </c>
      <c r="I17" s="107"/>
      <c r="J17" s="107"/>
      <c r="K17" s="107"/>
      <c r="L17" s="107"/>
      <c r="M17" s="106"/>
      <c r="N17" s="40"/>
      <c r="O17" s="69"/>
    </row>
    <row r="18" spans="2:15" hidden="1">
      <c r="B18" s="60">
        <f t="shared" si="0"/>
        <v>15</v>
      </c>
      <c r="C18" s="5" t="s">
        <v>407</v>
      </c>
      <c r="D18" s="5" t="s">
        <v>157</v>
      </c>
      <c r="E18" s="5" t="s">
        <v>50</v>
      </c>
      <c r="F18" s="5">
        <v>0.36</v>
      </c>
      <c r="G18" s="5">
        <v>63</v>
      </c>
      <c r="H18" s="105">
        <v>80.2</v>
      </c>
      <c r="I18" s="107"/>
      <c r="J18" s="107"/>
      <c r="K18" s="107"/>
      <c r="L18" s="107"/>
      <c r="M18" s="106"/>
      <c r="N18" s="40"/>
      <c r="O18" s="61"/>
    </row>
    <row r="19" spans="2:15">
      <c r="B19" s="60">
        <f t="shared" si="0"/>
        <v>16</v>
      </c>
      <c r="C19" s="5" t="s">
        <v>157</v>
      </c>
      <c r="D19" s="5" t="s">
        <v>110</v>
      </c>
      <c r="E19" s="5" t="s">
        <v>411</v>
      </c>
      <c r="F19" s="5">
        <v>0.36</v>
      </c>
      <c r="G19" s="5">
        <v>63</v>
      </c>
      <c r="H19" s="105">
        <v>92</v>
      </c>
      <c r="I19" s="107"/>
      <c r="J19" s="107"/>
      <c r="K19" s="107"/>
      <c r="L19" s="107"/>
      <c r="M19" s="106"/>
      <c r="N19" s="40"/>
      <c r="O19" s="69"/>
    </row>
    <row r="20" spans="2:15">
      <c r="B20" s="60">
        <f t="shared" si="0"/>
        <v>17</v>
      </c>
      <c r="C20" s="5" t="s">
        <v>110</v>
      </c>
      <c r="D20" s="5" t="s">
        <v>412</v>
      </c>
      <c r="E20" s="5" t="s">
        <v>411</v>
      </c>
      <c r="F20" s="5">
        <v>0.36</v>
      </c>
      <c r="G20" s="5">
        <v>63</v>
      </c>
      <c r="H20" s="105">
        <v>28.1</v>
      </c>
      <c r="I20" s="107"/>
      <c r="J20" s="107"/>
      <c r="K20" s="107"/>
      <c r="L20" s="107"/>
      <c r="M20" s="106"/>
      <c r="N20" s="40"/>
      <c r="O20" s="69"/>
    </row>
    <row r="21" spans="2:15" hidden="1">
      <c r="B21" s="60">
        <f t="shared" si="0"/>
        <v>18</v>
      </c>
      <c r="C21" s="5" t="s">
        <v>413</v>
      </c>
      <c r="D21" s="5" t="s">
        <v>114</v>
      </c>
      <c r="E21" s="5" t="s">
        <v>50</v>
      </c>
      <c r="F21" s="5">
        <v>0.36</v>
      </c>
      <c r="G21" s="5">
        <v>125</v>
      </c>
      <c r="H21" s="105">
        <v>35.1</v>
      </c>
      <c r="I21" s="107"/>
      <c r="J21" s="107"/>
      <c r="K21" s="107"/>
      <c r="L21" s="107"/>
      <c r="M21" s="106"/>
      <c r="N21" s="40"/>
      <c r="O21" s="69"/>
    </row>
    <row r="22" spans="2:15" hidden="1">
      <c r="B22" s="60">
        <f t="shared" si="0"/>
        <v>19</v>
      </c>
      <c r="C22" s="5" t="s">
        <v>281</v>
      </c>
      <c r="D22" s="5" t="s">
        <v>415</v>
      </c>
      <c r="E22" s="5" t="s">
        <v>50</v>
      </c>
      <c r="F22" s="5">
        <v>0.36</v>
      </c>
      <c r="G22" s="5">
        <v>63</v>
      </c>
      <c r="H22" s="105">
        <v>66.3</v>
      </c>
      <c r="I22" s="107"/>
      <c r="J22" s="107"/>
      <c r="K22" s="107"/>
      <c r="L22" s="107"/>
      <c r="M22" s="106"/>
      <c r="N22" s="40"/>
      <c r="O22" s="69"/>
    </row>
    <row r="23" spans="2:15" hidden="1">
      <c r="B23" s="60">
        <f t="shared" si="0"/>
        <v>20</v>
      </c>
      <c r="C23" s="5" t="s">
        <v>416</v>
      </c>
      <c r="D23" s="5" t="s">
        <v>417</v>
      </c>
      <c r="E23" s="5" t="s">
        <v>50</v>
      </c>
      <c r="F23" s="5">
        <v>0.36</v>
      </c>
      <c r="G23" s="5">
        <v>63</v>
      </c>
      <c r="H23" s="105">
        <v>22.3</v>
      </c>
      <c r="I23" s="107"/>
      <c r="J23" s="107"/>
      <c r="K23" s="107"/>
      <c r="L23" s="107"/>
      <c r="M23" s="106"/>
      <c r="N23" s="40"/>
      <c r="O23" s="69"/>
    </row>
    <row r="24" spans="2:15" hidden="1">
      <c r="B24" s="60">
        <f t="shared" si="0"/>
        <v>21</v>
      </c>
      <c r="C24" s="5" t="s">
        <v>417</v>
      </c>
      <c r="D24" s="5" t="s">
        <v>133</v>
      </c>
      <c r="E24" s="5" t="s">
        <v>50</v>
      </c>
      <c r="F24" s="5">
        <v>0.36</v>
      </c>
      <c r="G24" s="5">
        <v>63</v>
      </c>
      <c r="H24" s="105">
        <v>7.5</v>
      </c>
      <c r="I24" s="107"/>
      <c r="J24" s="107"/>
      <c r="K24" s="107"/>
      <c r="L24" s="107"/>
      <c r="M24" s="106"/>
      <c r="N24" s="40"/>
      <c r="O24" s="69"/>
    </row>
    <row r="25" spans="2:15" hidden="1">
      <c r="B25" s="60">
        <f t="shared" si="0"/>
        <v>22</v>
      </c>
      <c r="C25" s="5" t="s">
        <v>295</v>
      </c>
      <c r="D25" s="5" t="s">
        <v>241</v>
      </c>
      <c r="E25" s="5" t="s">
        <v>50</v>
      </c>
      <c r="F25" s="5">
        <v>0.36</v>
      </c>
      <c r="G25" s="5">
        <v>63</v>
      </c>
      <c r="H25" s="105">
        <v>26.1</v>
      </c>
      <c r="I25" s="107"/>
      <c r="J25" s="107"/>
      <c r="K25" s="107"/>
      <c r="L25" s="107"/>
      <c r="M25" s="106"/>
      <c r="N25" s="40"/>
      <c r="O25" s="69"/>
    </row>
    <row r="26" spans="2:15" hidden="1">
      <c r="B26" s="60">
        <f t="shared" si="0"/>
        <v>23</v>
      </c>
      <c r="C26" s="5" t="s">
        <v>131</v>
      </c>
      <c r="D26" s="5" t="s">
        <v>418</v>
      </c>
      <c r="E26" s="5" t="s">
        <v>28</v>
      </c>
      <c r="F26" s="5">
        <v>0.46</v>
      </c>
      <c r="G26" s="5">
        <v>63</v>
      </c>
      <c r="H26" s="105">
        <v>158.30000000000001</v>
      </c>
      <c r="I26" s="107"/>
      <c r="J26" s="107"/>
      <c r="K26" s="107"/>
      <c r="L26" s="107"/>
      <c r="M26" s="106"/>
      <c r="N26" s="40"/>
      <c r="O26" s="69"/>
    </row>
    <row r="27" spans="2:15" hidden="1">
      <c r="B27" s="60">
        <f t="shared" si="0"/>
        <v>24</v>
      </c>
      <c r="C27" s="5" t="s">
        <v>419</v>
      </c>
      <c r="D27" s="5" t="s">
        <v>360</v>
      </c>
      <c r="E27" s="5" t="s">
        <v>50</v>
      </c>
      <c r="F27" s="5">
        <v>0.36</v>
      </c>
      <c r="G27" s="5">
        <v>63</v>
      </c>
      <c r="H27" s="105">
        <v>180.1</v>
      </c>
      <c r="I27" s="107"/>
      <c r="J27" s="107"/>
      <c r="K27" s="107"/>
      <c r="L27" s="107"/>
      <c r="M27" s="106"/>
      <c r="N27" s="40"/>
      <c r="O27" s="69"/>
    </row>
    <row r="28" spans="2:15" hidden="1">
      <c r="B28" s="60">
        <f t="shared" si="0"/>
        <v>25</v>
      </c>
      <c r="C28" s="5" t="s">
        <v>241</v>
      </c>
      <c r="D28" s="5" t="s">
        <v>122</v>
      </c>
      <c r="E28" s="5" t="s">
        <v>28</v>
      </c>
      <c r="F28" s="5">
        <v>0.46</v>
      </c>
      <c r="G28" s="5">
        <v>90</v>
      </c>
      <c r="H28" s="105">
        <v>4.5999999999999996</v>
      </c>
      <c r="I28" s="107"/>
      <c r="J28" s="107"/>
      <c r="K28" s="107"/>
      <c r="L28" s="107"/>
      <c r="M28" s="106"/>
      <c r="N28" s="40"/>
      <c r="O28" s="69"/>
    </row>
    <row r="29" spans="2:15" hidden="1">
      <c r="B29" s="60">
        <f t="shared" si="0"/>
        <v>26</v>
      </c>
      <c r="C29" s="5" t="s">
        <v>420</v>
      </c>
      <c r="D29" s="5" t="s">
        <v>238</v>
      </c>
      <c r="E29" s="5" t="s">
        <v>50</v>
      </c>
      <c r="F29" s="5">
        <v>0.36</v>
      </c>
      <c r="G29" s="5">
        <v>63</v>
      </c>
      <c r="H29" s="105">
        <v>10.1</v>
      </c>
      <c r="I29" s="107"/>
      <c r="J29" s="107"/>
      <c r="K29" s="107"/>
      <c r="L29" s="107"/>
      <c r="M29" s="106"/>
      <c r="N29" s="40"/>
      <c r="O29" s="69"/>
    </row>
    <row r="30" spans="2:15" hidden="1">
      <c r="B30" s="60">
        <f t="shared" si="0"/>
        <v>27</v>
      </c>
      <c r="C30" s="5" t="s">
        <v>420</v>
      </c>
      <c r="D30" s="5" t="s">
        <v>238</v>
      </c>
      <c r="E30" s="5" t="s">
        <v>50</v>
      </c>
      <c r="F30" s="5">
        <v>0.36</v>
      </c>
      <c r="G30" s="5">
        <v>63</v>
      </c>
      <c r="H30" s="105">
        <v>17.600000000000001</v>
      </c>
      <c r="I30" s="107"/>
      <c r="J30" s="107"/>
      <c r="K30" s="107"/>
      <c r="L30" s="107"/>
      <c r="M30" s="106"/>
      <c r="N30" s="40"/>
      <c r="O30" s="69"/>
    </row>
    <row r="31" spans="2:15" hidden="1">
      <c r="B31" s="60">
        <f t="shared" si="0"/>
        <v>28</v>
      </c>
      <c r="C31" s="5" t="s">
        <v>238</v>
      </c>
      <c r="D31" s="5" t="s">
        <v>421</v>
      </c>
      <c r="E31" s="5" t="s">
        <v>50</v>
      </c>
      <c r="F31" s="5">
        <v>0.36</v>
      </c>
      <c r="G31" s="5">
        <v>63</v>
      </c>
      <c r="H31" s="105">
        <v>4.0999999999999996</v>
      </c>
      <c r="I31" s="107"/>
      <c r="J31" s="107"/>
      <c r="K31" s="107"/>
      <c r="L31" s="107"/>
      <c r="M31" s="106"/>
      <c r="N31" s="40"/>
      <c r="O31" s="69"/>
    </row>
    <row r="32" spans="2:15" hidden="1">
      <c r="B32" s="60">
        <f t="shared" si="0"/>
        <v>29</v>
      </c>
      <c r="C32" s="5" t="s">
        <v>422</v>
      </c>
      <c r="D32" s="5" t="s">
        <v>423</v>
      </c>
      <c r="E32" s="5" t="s">
        <v>28</v>
      </c>
      <c r="F32" s="5">
        <v>0.46</v>
      </c>
      <c r="G32" s="5">
        <v>63</v>
      </c>
      <c r="H32" s="105">
        <v>213.1</v>
      </c>
      <c r="I32" s="107"/>
      <c r="J32" s="107"/>
      <c r="K32" s="107"/>
      <c r="L32" s="107"/>
      <c r="M32" s="106"/>
      <c r="N32" s="40"/>
      <c r="O32" s="69"/>
    </row>
    <row r="33" spans="2:15" hidden="1">
      <c r="B33" s="60">
        <f t="shared" si="0"/>
        <v>30</v>
      </c>
      <c r="C33" s="5" t="s">
        <v>423</v>
      </c>
      <c r="D33" s="5" t="s">
        <v>257</v>
      </c>
      <c r="E33" s="5" t="s">
        <v>50</v>
      </c>
      <c r="F33" s="5">
        <v>0.36</v>
      </c>
      <c r="G33" s="5">
        <v>63</v>
      </c>
      <c r="H33" s="105">
        <v>5.6</v>
      </c>
      <c r="I33" s="107"/>
      <c r="J33" s="107"/>
      <c r="K33" s="107"/>
      <c r="L33" s="107"/>
      <c r="M33" s="106"/>
      <c r="N33" s="40"/>
      <c r="O33" s="69"/>
    </row>
    <row r="34" spans="2:15" hidden="1">
      <c r="B34" s="60">
        <f t="shared" si="0"/>
        <v>31</v>
      </c>
      <c r="C34" s="5" t="s">
        <v>122</v>
      </c>
      <c r="D34" s="5" t="s">
        <v>424</v>
      </c>
      <c r="E34" s="5" t="s">
        <v>28</v>
      </c>
      <c r="F34" s="5">
        <v>0.46</v>
      </c>
      <c r="G34" s="5">
        <v>63</v>
      </c>
      <c r="H34" s="105">
        <v>59.2</v>
      </c>
      <c r="I34" s="107"/>
      <c r="J34" s="107"/>
      <c r="K34" s="107"/>
      <c r="L34" s="107"/>
      <c r="M34" s="106"/>
      <c r="N34" s="40"/>
      <c r="O34" s="69"/>
    </row>
    <row r="35" spans="2:15" hidden="1">
      <c r="B35" s="60">
        <f t="shared" si="0"/>
        <v>32</v>
      </c>
      <c r="C35" s="5" t="s">
        <v>424</v>
      </c>
      <c r="D35" s="5" t="s">
        <v>425</v>
      </c>
      <c r="E35" s="5" t="s">
        <v>28</v>
      </c>
      <c r="F35" s="5">
        <v>0.46</v>
      </c>
      <c r="G35" s="5">
        <v>63</v>
      </c>
      <c r="H35" s="105">
        <v>2.8</v>
      </c>
      <c r="I35" s="107"/>
      <c r="J35" s="107"/>
      <c r="K35" s="107"/>
      <c r="L35" s="107"/>
      <c r="M35" s="106"/>
      <c r="N35" s="40"/>
      <c r="O35" s="69"/>
    </row>
    <row r="36" spans="2:15" hidden="1">
      <c r="B36" s="60">
        <f t="shared" si="0"/>
        <v>33</v>
      </c>
      <c r="C36" s="5" t="s">
        <v>424</v>
      </c>
      <c r="D36" s="5" t="s">
        <v>209</v>
      </c>
      <c r="E36" s="5" t="s">
        <v>28</v>
      </c>
      <c r="F36" s="5">
        <v>0.46</v>
      </c>
      <c r="G36" s="5">
        <v>63</v>
      </c>
      <c r="H36" s="105">
        <v>134.4</v>
      </c>
      <c r="I36" s="107"/>
      <c r="J36" s="107"/>
      <c r="K36" s="107"/>
      <c r="L36" s="107"/>
      <c r="M36" s="106"/>
      <c r="N36" s="40"/>
      <c r="O36" s="69"/>
    </row>
    <row r="37" spans="2:15" hidden="1">
      <c r="B37" s="60">
        <f t="shared" si="0"/>
        <v>34</v>
      </c>
      <c r="C37" s="5" t="s">
        <v>209</v>
      </c>
      <c r="D37" s="5" t="s">
        <v>222</v>
      </c>
      <c r="E37" s="5" t="s">
        <v>50</v>
      </c>
      <c r="F37" s="5">
        <v>0.36</v>
      </c>
      <c r="G37" s="5">
        <v>63</v>
      </c>
      <c r="H37" s="105">
        <v>53.1</v>
      </c>
      <c r="I37" s="107"/>
      <c r="J37" s="107"/>
      <c r="K37" s="107"/>
      <c r="L37" s="107"/>
      <c r="M37" s="106"/>
      <c r="N37" s="40"/>
      <c r="O37" s="69"/>
    </row>
    <row r="38" spans="2:15" hidden="1">
      <c r="B38" s="60">
        <f t="shared" si="0"/>
        <v>35</v>
      </c>
      <c r="C38" s="5" t="s">
        <v>209</v>
      </c>
      <c r="D38" s="5" t="s">
        <v>211</v>
      </c>
      <c r="E38" s="5" t="s">
        <v>50</v>
      </c>
      <c r="F38" s="5">
        <v>0.36</v>
      </c>
      <c r="G38" s="5">
        <v>63</v>
      </c>
      <c r="H38" s="105">
        <v>46.1</v>
      </c>
      <c r="I38" s="107"/>
      <c r="J38" s="107"/>
      <c r="K38" s="107"/>
      <c r="L38" s="107"/>
      <c r="M38" s="106"/>
      <c r="N38" s="40"/>
      <c r="O38" s="69"/>
    </row>
    <row r="39" spans="2:15" hidden="1">
      <c r="B39" s="60">
        <f t="shared" si="0"/>
        <v>36</v>
      </c>
      <c r="C39" s="5" t="s">
        <v>209</v>
      </c>
      <c r="D39" s="5" t="s">
        <v>236</v>
      </c>
      <c r="E39" s="5" t="s">
        <v>28</v>
      </c>
      <c r="F39" s="5">
        <v>0.46</v>
      </c>
      <c r="G39" s="5">
        <v>63</v>
      </c>
      <c r="H39" s="105">
        <v>16.100000000000001</v>
      </c>
      <c r="I39" s="107"/>
      <c r="J39" s="107"/>
      <c r="K39" s="107"/>
      <c r="L39" s="107"/>
      <c r="M39" s="106"/>
      <c r="N39" s="40"/>
      <c r="O39" s="69"/>
    </row>
    <row r="40" spans="2:15" hidden="1">
      <c r="B40" s="60">
        <f t="shared" si="0"/>
        <v>37</v>
      </c>
      <c r="C40" s="5" t="s">
        <v>236</v>
      </c>
      <c r="D40" s="5" t="s">
        <v>210</v>
      </c>
      <c r="E40" s="5" t="s">
        <v>50</v>
      </c>
      <c r="F40" s="5">
        <v>0.36</v>
      </c>
      <c r="G40" s="5">
        <v>63</v>
      </c>
      <c r="H40" s="105">
        <v>40</v>
      </c>
      <c r="I40" s="107"/>
      <c r="J40" s="107"/>
      <c r="K40" s="107"/>
      <c r="L40" s="107"/>
      <c r="M40" s="106"/>
      <c r="N40" s="40"/>
      <c r="O40" s="69"/>
    </row>
    <row r="41" spans="2:15" hidden="1">
      <c r="B41" s="60">
        <f t="shared" si="0"/>
        <v>38</v>
      </c>
      <c r="C41" s="5" t="s">
        <v>236</v>
      </c>
      <c r="D41" s="5" t="s">
        <v>285</v>
      </c>
      <c r="E41" s="5" t="s">
        <v>28</v>
      </c>
      <c r="F41" s="5">
        <v>0.46</v>
      </c>
      <c r="G41" s="5">
        <v>63</v>
      </c>
      <c r="H41" s="105">
        <v>25.6</v>
      </c>
      <c r="I41" s="107"/>
      <c r="J41" s="107"/>
      <c r="K41" s="107"/>
      <c r="L41" s="107"/>
      <c r="M41" s="106"/>
      <c r="N41" s="40"/>
      <c r="O41" s="69"/>
    </row>
    <row r="42" spans="2:15" hidden="1">
      <c r="B42" s="60">
        <f t="shared" si="0"/>
        <v>39</v>
      </c>
      <c r="C42" s="5" t="s">
        <v>285</v>
      </c>
      <c r="D42" s="5" t="s">
        <v>240</v>
      </c>
      <c r="E42" s="5" t="s">
        <v>50</v>
      </c>
      <c r="F42" s="5">
        <v>0.36</v>
      </c>
      <c r="G42" s="5">
        <v>63</v>
      </c>
      <c r="H42" s="105">
        <v>41.4</v>
      </c>
      <c r="I42" s="107"/>
      <c r="J42" s="107"/>
      <c r="K42" s="107"/>
      <c r="L42" s="107"/>
      <c r="M42" s="106"/>
      <c r="N42" s="40"/>
      <c r="O42" s="69"/>
    </row>
    <row r="43" spans="2:15" hidden="1">
      <c r="B43" s="60">
        <f t="shared" si="0"/>
        <v>40</v>
      </c>
      <c r="C43" s="5" t="s">
        <v>285</v>
      </c>
      <c r="D43" s="5" t="s">
        <v>223</v>
      </c>
      <c r="E43" s="5" t="s">
        <v>28</v>
      </c>
      <c r="F43" s="5">
        <v>0.46</v>
      </c>
      <c r="G43" s="5">
        <v>63</v>
      </c>
      <c r="H43" s="105">
        <v>43.3</v>
      </c>
      <c r="I43" s="107"/>
      <c r="J43" s="107"/>
      <c r="K43" s="107"/>
      <c r="L43" s="107"/>
      <c r="M43" s="106"/>
      <c r="N43" s="40"/>
      <c r="O43" s="69"/>
    </row>
    <row r="44" spans="2:15" hidden="1">
      <c r="B44" s="60">
        <f t="shared" si="0"/>
        <v>41</v>
      </c>
      <c r="C44" s="5" t="s">
        <v>223</v>
      </c>
      <c r="D44" s="5" t="s">
        <v>140</v>
      </c>
      <c r="E44" s="5" t="s">
        <v>28</v>
      </c>
      <c r="F44" s="5">
        <v>0.46</v>
      </c>
      <c r="G44" s="5">
        <v>63</v>
      </c>
      <c r="H44" s="105">
        <v>19.100000000000001</v>
      </c>
      <c r="I44" s="107"/>
      <c r="J44" s="107"/>
      <c r="K44" s="107"/>
      <c r="L44" s="107"/>
      <c r="M44" s="106"/>
      <c r="N44" s="40"/>
      <c r="O44" s="69"/>
    </row>
    <row r="45" spans="2:15" hidden="1">
      <c r="B45" s="60">
        <f t="shared" si="0"/>
        <v>42</v>
      </c>
      <c r="C45" s="5" t="s">
        <v>140</v>
      </c>
      <c r="D45" s="5" t="s">
        <v>426</v>
      </c>
      <c r="E45" s="5" t="s">
        <v>28</v>
      </c>
      <c r="F45" s="5">
        <v>0.46</v>
      </c>
      <c r="G45" s="5">
        <v>75</v>
      </c>
      <c r="H45" s="105">
        <v>31.9</v>
      </c>
      <c r="I45" s="107"/>
      <c r="J45" s="107"/>
      <c r="K45" s="107"/>
      <c r="L45" s="107"/>
      <c r="M45" s="106"/>
      <c r="N45" s="40"/>
      <c r="O45" s="69"/>
    </row>
    <row r="46" spans="2:15" hidden="1">
      <c r="B46" s="60">
        <f t="shared" si="0"/>
        <v>43</v>
      </c>
      <c r="C46" s="5" t="s">
        <v>426</v>
      </c>
      <c r="D46" s="5" t="s">
        <v>230</v>
      </c>
      <c r="E46" s="5" t="s">
        <v>28</v>
      </c>
      <c r="F46" s="5">
        <v>0.46</v>
      </c>
      <c r="G46" s="5">
        <v>90</v>
      </c>
      <c r="H46" s="105">
        <v>10.1</v>
      </c>
      <c r="I46" s="107"/>
      <c r="J46" s="107"/>
      <c r="K46" s="107"/>
      <c r="L46" s="107"/>
      <c r="M46" s="106"/>
      <c r="N46" s="40"/>
      <c r="O46" s="69"/>
    </row>
    <row r="47" spans="2:15" hidden="1">
      <c r="B47" s="60">
        <f t="shared" si="0"/>
        <v>44</v>
      </c>
      <c r="C47" s="5" t="s">
        <v>426</v>
      </c>
      <c r="D47" s="5" t="s">
        <v>230</v>
      </c>
      <c r="E47" s="5" t="s">
        <v>50</v>
      </c>
      <c r="F47" s="5">
        <v>0.36</v>
      </c>
      <c r="G47" s="5">
        <v>90</v>
      </c>
      <c r="H47" s="105">
        <v>8.4</v>
      </c>
      <c r="I47" s="107"/>
      <c r="J47" s="107"/>
      <c r="K47" s="107"/>
      <c r="L47" s="107"/>
      <c r="M47" s="106"/>
      <c r="N47" s="40"/>
      <c r="O47" s="69"/>
    </row>
    <row r="48" spans="2:15" hidden="1">
      <c r="B48" s="60">
        <f t="shared" si="0"/>
        <v>45</v>
      </c>
      <c r="C48" s="5" t="s">
        <v>427</v>
      </c>
      <c r="D48" s="5" t="s">
        <v>428</v>
      </c>
      <c r="E48" s="5" t="s">
        <v>50</v>
      </c>
      <c r="F48" s="5">
        <v>0.36</v>
      </c>
      <c r="G48" s="5">
        <v>63</v>
      </c>
      <c r="H48" s="105">
        <v>20.100000000000001</v>
      </c>
      <c r="I48" s="107"/>
      <c r="J48" s="107"/>
      <c r="K48" s="107"/>
      <c r="L48" s="107"/>
      <c r="M48" s="106"/>
      <c r="N48" s="40"/>
      <c r="O48" s="69"/>
    </row>
    <row r="49" spans="2:15" hidden="1">
      <c r="B49" s="60">
        <f t="shared" si="0"/>
        <v>46</v>
      </c>
      <c r="C49" s="5" t="s">
        <v>428</v>
      </c>
      <c r="D49" s="5" t="s">
        <v>212</v>
      </c>
      <c r="E49" s="5" t="s">
        <v>50</v>
      </c>
      <c r="F49" s="5">
        <v>0.36</v>
      </c>
      <c r="G49" s="5">
        <v>125</v>
      </c>
      <c r="H49" s="105">
        <v>24.2</v>
      </c>
      <c r="I49" s="107"/>
      <c r="J49" s="107"/>
      <c r="K49" s="107"/>
      <c r="L49" s="107"/>
      <c r="M49" s="106"/>
      <c r="N49" s="40"/>
      <c r="O49" s="69"/>
    </row>
    <row r="50" spans="2:15" hidden="1">
      <c r="B50" s="60">
        <f t="shared" si="0"/>
        <v>47</v>
      </c>
      <c r="C50" s="5" t="s">
        <v>212</v>
      </c>
      <c r="D50" s="5" t="s">
        <v>112</v>
      </c>
      <c r="E50" s="5" t="s">
        <v>50</v>
      </c>
      <c r="F50" s="5">
        <v>0.36</v>
      </c>
      <c r="G50" s="5">
        <v>140</v>
      </c>
      <c r="H50" s="105">
        <v>38.1</v>
      </c>
      <c r="I50" s="107"/>
      <c r="J50" s="107"/>
      <c r="K50" s="107"/>
      <c r="L50" s="107"/>
      <c r="M50" s="106"/>
      <c r="N50" s="40"/>
      <c r="O50" s="69"/>
    </row>
    <row r="51" spans="2:15" hidden="1">
      <c r="B51" s="60">
        <f t="shared" si="0"/>
        <v>48</v>
      </c>
      <c r="C51" s="5" t="s">
        <v>112</v>
      </c>
      <c r="D51" s="5" t="s">
        <v>263</v>
      </c>
      <c r="E51" s="5" t="s">
        <v>50</v>
      </c>
      <c r="F51" s="5">
        <v>0.36</v>
      </c>
      <c r="G51" s="5">
        <v>63</v>
      </c>
      <c r="H51" s="105">
        <v>18</v>
      </c>
      <c r="I51" s="107"/>
      <c r="J51" s="107"/>
      <c r="K51" s="107"/>
      <c r="L51" s="107"/>
      <c r="M51" s="106"/>
      <c r="N51" s="40"/>
      <c r="O51" s="69"/>
    </row>
    <row r="52" spans="2:15" hidden="1">
      <c r="B52" s="60">
        <f t="shared" si="0"/>
        <v>49</v>
      </c>
      <c r="C52" s="5" t="s">
        <v>112</v>
      </c>
      <c r="D52" s="5" t="s">
        <v>429</v>
      </c>
      <c r="E52" s="5" t="s">
        <v>50</v>
      </c>
      <c r="F52" s="5">
        <v>0.36</v>
      </c>
      <c r="G52" s="5">
        <v>140</v>
      </c>
      <c r="H52" s="105">
        <v>24.6</v>
      </c>
      <c r="I52" s="107"/>
      <c r="J52" s="107"/>
      <c r="K52" s="107"/>
      <c r="L52" s="107"/>
      <c r="M52" s="106"/>
      <c r="N52" s="40"/>
      <c r="O52" s="69"/>
    </row>
    <row r="53" spans="2:15" hidden="1">
      <c r="B53" s="60">
        <f t="shared" si="0"/>
        <v>50</v>
      </c>
      <c r="C53" s="5" t="s">
        <v>429</v>
      </c>
      <c r="D53" s="5" t="s">
        <v>430</v>
      </c>
      <c r="E53" s="5" t="s">
        <v>50</v>
      </c>
      <c r="F53" s="5">
        <v>0.36</v>
      </c>
      <c r="G53" s="5">
        <v>63</v>
      </c>
      <c r="H53" s="105">
        <v>2.1</v>
      </c>
      <c r="I53" s="107"/>
      <c r="J53" s="107"/>
      <c r="K53" s="107"/>
      <c r="L53" s="107"/>
      <c r="M53" s="106"/>
      <c r="N53" s="40"/>
      <c r="O53" s="69"/>
    </row>
    <row r="54" spans="2:15" hidden="1">
      <c r="B54" s="60">
        <f t="shared" si="0"/>
        <v>51</v>
      </c>
      <c r="C54" s="5" t="s">
        <v>429</v>
      </c>
      <c r="D54" s="5" t="s">
        <v>431</v>
      </c>
      <c r="E54" s="5" t="s">
        <v>50</v>
      </c>
      <c r="F54" s="5">
        <v>0.36</v>
      </c>
      <c r="G54" s="5">
        <v>140</v>
      </c>
      <c r="H54" s="105">
        <v>10</v>
      </c>
      <c r="I54" s="107"/>
      <c r="J54" s="107"/>
      <c r="K54" s="107"/>
      <c r="L54" s="107"/>
      <c r="M54" s="106"/>
      <c r="N54" s="40"/>
      <c r="O54" s="69"/>
    </row>
    <row r="55" spans="2:15" hidden="1">
      <c r="B55" s="81">
        <f t="shared" si="0"/>
        <v>52</v>
      </c>
      <c r="C55" s="81" t="s">
        <v>510</v>
      </c>
      <c r="D55" s="81" t="s">
        <v>290</v>
      </c>
      <c r="E55" s="81" t="s">
        <v>50</v>
      </c>
      <c r="F55" s="81">
        <v>0.36</v>
      </c>
      <c r="G55" s="81">
        <v>63</v>
      </c>
      <c r="H55" s="104">
        <v>180.2</v>
      </c>
      <c r="I55" s="104"/>
      <c r="J55" s="104"/>
      <c r="K55" s="104"/>
      <c r="L55" s="104"/>
      <c r="M55" s="104"/>
      <c r="N55" s="40"/>
      <c r="O55" s="82"/>
    </row>
    <row r="56" spans="2:15" hidden="1">
      <c r="B56" s="81">
        <f t="shared" si="0"/>
        <v>53</v>
      </c>
      <c r="C56" s="81" t="s">
        <v>510</v>
      </c>
      <c r="D56" s="81" t="s">
        <v>394</v>
      </c>
      <c r="E56" s="81" t="s">
        <v>50</v>
      </c>
      <c r="F56" s="81">
        <v>0.36</v>
      </c>
      <c r="G56" s="81">
        <v>63</v>
      </c>
      <c r="H56" s="104">
        <v>50.2</v>
      </c>
      <c r="I56" s="104"/>
      <c r="J56" s="104"/>
      <c r="K56" s="104"/>
      <c r="L56" s="104"/>
      <c r="M56" s="104"/>
      <c r="N56" s="40"/>
      <c r="O56" s="82"/>
    </row>
    <row r="57" spans="2:15" hidden="1">
      <c r="B57" s="81">
        <f t="shared" si="0"/>
        <v>54</v>
      </c>
      <c r="C57" s="81" t="s">
        <v>288</v>
      </c>
      <c r="D57" s="81" t="s">
        <v>511</v>
      </c>
      <c r="E57" s="81" t="s">
        <v>28</v>
      </c>
      <c r="F57" s="81">
        <v>0.46</v>
      </c>
      <c r="G57" s="81">
        <v>63</v>
      </c>
      <c r="H57" s="104">
        <v>96.2</v>
      </c>
      <c r="I57" s="104"/>
      <c r="J57" s="104"/>
      <c r="K57" s="104"/>
      <c r="L57" s="104"/>
      <c r="M57" s="104"/>
      <c r="N57" s="40"/>
      <c r="O57" s="82"/>
    </row>
    <row r="58" spans="2:15">
      <c r="B58" s="105"/>
      <c r="C58" s="107"/>
      <c r="D58" s="107"/>
      <c r="E58" s="107"/>
      <c r="F58" s="107"/>
      <c r="G58" s="107"/>
      <c r="H58" s="107"/>
      <c r="I58" s="107"/>
      <c r="J58" s="107"/>
      <c r="K58" s="107"/>
      <c r="L58" s="107"/>
      <c r="M58" s="106"/>
      <c r="N58" s="40"/>
      <c r="O58" s="40"/>
    </row>
    <row r="59" spans="2:15" ht="15.75">
      <c r="B59" s="108" t="s">
        <v>107</v>
      </c>
      <c r="C59" s="108"/>
      <c r="D59" s="108"/>
      <c r="E59" s="108"/>
      <c r="F59" s="109" t="s">
        <v>41</v>
      </c>
      <c r="G59" s="109"/>
      <c r="H59" s="109"/>
      <c r="I59" s="109"/>
      <c r="J59" s="109" t="s">
        <v>42</v>
      </c>
      <c r="K59" s="109"/>
      <c r="L59" s="109"/>
      <c r="M59" s="109"/>
      <c r="N59" s="40"/>
      <c r="O59" s="40"/>
    </row>
    <row r="60" spans="2:15" ht="15.75">
      <c r="B60" s="6" t="s">
        <v>43</v>
      </c>
      <c r="C60" s="7"/>
      <c r="D60" s="104"/>
      <c r="E60" s="104"/>
      <c r="F60" s="7" t="s">
        <v>43</v>
      </c>
      <c r="G60" s="105"/>
      <c r="H60" s="107"/>
      <c r="I60" s="106"/>
      <c r="J60" s="7" t="s">
        <v>43</v>
      </c>
      <c r="K60" s="9"/>
      <c r="L60" s="10"/>
      <c r="M60" s="11"/>
      <c r="N60" s="40"/>
      <c r="O60" s="40"/>
    </row>
    <row r="61" spans="2:15" ht="15.75">
      <c r="B61" s="6" t="s">
        <v>44</v>
      </c>
      <c r="C61" s="104"/>
      <c r="D61" s="104"/>
      <c r="E61" s="104"/>
      <c r="F61" s="7" t="s">
        <v>44</v>
      </c>
      <c r="G61" s="105"/>
      <c r="H61" s="107"/>
      <c r="I61" s="106"/>
      <c r="J61" s="9" t="s">
        <v>44</v>
      </c>
      <c r="K61" s="10"/>
      <c r="L61" s="10"/>
      <c r="M61" s="11"/>
      <c r="N61" s="40"/>
      <c r="O61" s="40"/>
    </row>
    <row r="62" spans="2:15" ht="15.75">
      <c r="B62" s="6" t="s">
        <v>45</v>
      </c>
      <c r="C62" s="7"/>
      <c r="D62" s="104"/>
      <c r="E62" s="104"/>
      <c r="F62" s="7" t="s">
        <v>45</v>
      </c>
      <c r="G62" s="105"/>
      <c r="H62" s="107"/>
      <c r="I62" s="106"/>
      <c r="J62" s="7" t="s">
        <v>45</v>
      </c>
      <c r="K62" s="9"/>
      <c r="L62" s="10"/>
      <c r="M62" s="11"/>
      <c r="N62" s="40"/>
      <c r="O62" s="40"/>
    </row>
    <row r="63" spans="2:15">
      <c r="N63" s="40"/>
      <c r="O63" s="40"/>
    </row>
    <row r="64" spans="2:15">
      <c r="N64" s="40"/>
      <c r="O64" s="40"/>
    </row>
    <row r="65" spans="2:15" ht="18.75">
      <c r="B65" s="99" t="s">
        <v>400</v>
      </c>
      <c r="C65" s="99"/>
      <c r="D65" s="99"/>
      <c r="E65" s="99"/>
      <c r="F65" s="99"/>
      <c r="G65" s="99"/>
      <c r="H65" s="99"/>
      <c r="I65" s="99"/>
      <c r="J65" s="99"/>
      <c r="K65" s="99"/>
      <c r="L65" s="99"/>
      <c r="M65" s="99"/>
      <c r="N65" s="40"/>
      <c r="O65" s="40"/>
    </row>
    <row r="66" spans="2:15" ht="47.25">
      <c r="B66" s="57" t="s">
        <v>1</v>
      </c>
      <c r="C66" s="57" t="s">
        <v>2</v>
      </c>
      <c r="D66" s="57" t="s">
        <v>3</v>
      </c>
      <c r="E66" s="57" t="s">
        <v>4</v>
      </c>
      <c r="F66" s="3" t="s">
        <v>5</v>
      </c>
      <c r="G66" s="57" t="s">
        <v>6</v>
      </c>
      <c r="H66" s="100" t="s">
        <v>47</v>
      </c>
      <c r="I66" s="101"/>
      <c r="J66" s="101"/>
      <c r="K66" s="101"/>
      <c r="L66" s="101"/>
      <c r="M66" s="102"/>
      <c r="N66" s="40"/>
      <c r="O66" s="40"/>
    </row>
    <row r="67" spans="2:15">
      <c r="B67" s="58">
        <v>1</v>
      </c>
      <c r="C67" s="58" t="s">
        <v>402</v>
      </c>
      <c r="D67" s="58" t="s">
        <v>48</v>
      </c>
      <c r="E67" s="58" t="s">
        <v>111</v>
      </c>
      <c r="F67" s="58">
        <v>0.36</v>
      </c>
      <c r="G67" s="60">
        <v>63</v>
      </c>
      <c r="H67" s="105">
        <v>3.2</v>
      </c>
      <c r="I67" s="107"/>
      <c r="J67" s="107"/>
      <c r="K67" s="107"/>
      <c r="L67" s="107"/>
      <c r="M67" s="106"/>
      <c r="N67" s="40"/>
      <c r="O67" s="69"/>
    </row>
    <row r="68" spans="2:15">
      <c r="B68" s="58">
        <f t="shared" ref="B68:B106" si="1">1+B67</f>
        <v>2</v>
      </c>
      <c r="C68" s="58" t="s">
        <v>141</v>
      </c>
      <c r="D68" s="58" t="s">
        <v>443</v>
      </c>
      <c r="E68" s="60" t="s">
        <v>111</v>
      </c>
      <c r="F68" s="58">
        <v>0.36</v>
      </c>
      <c r="G68" s="60">
        <v>63</v>
      </c>
      <c r="H68" s="105">
        <v>100.1</v>
      </c>
      <c r="I68" s="107"/>
      <c r="J68" s="107"/>
      <c r="K68" s="107"/>
      <c r="L68" s="107"/>
      <c r="M68" s="106"/>
      <c r="N68" s="69"/>
      <c r="O68" s="69"/>
    </row>
    <row r="69" spans="2:15">
      <c r="B69" s="60">
        <f t="shared" si="1"/>
        <v>3</v>
      </c>
      <c r="C69" s="58" t="s">
        <v>106</v>
      </c>
      <c r="D69" s="58" t="s">
        <v>120</v>
      </c>
      <c r="E69" s="60" t="s">
        <v>111</v>
      </c>
      <c r="F69" s="58">
        <v>0.36</v>
      </c>
      <c r="G69" s="60">
        <v>63</v>
      </c>
      <c r="H69" s="105">
        <v>3.8</v>
      </c>
      <c r="I69" s="107"/>
      <c r="J69" s="107"/>
      <c r="K69" s="107"/>
      <c r="L69" s="107"/>
      <c r="M69" s="106"/>
      <c r="N69" s="69"/>
      <c r="O69" s="69"/>
    </row>
    <row r="70" spans="2:15">
      <c r="B70" s="60">
        <f t="shared" si="1"/>
        <v>4</v>
      </c>
      <c r="C70" s="58" t="s">
        <v>120</v>
      </c>
      <c r="D70" s="58" t="s">
        <v>180</v>
      </c>
      <c r="E70" s="60" t="s">
        <v>111</v>
      </c>
      <c r="F70" s="58">
        <v>0.36</v>
      </c>
      <c r="G70" s="60">
        <v>75</v>
      </c>
      <c r="H70" s="105">
        <v>99.1</v>
      </c>
      <c r="I70" s="107"/>
      <c r="J70" s="107"/>
      <c r="K70" s="107"/>
      <c r="L70" s="107"/>
      <c r="M70" s="106"/>
      <c r="N70" s="69"/>
      <c r="O70" s="69"/>
    </row>
    <row r="71" spans="2:15">
      <c r="B71" s="60">
        <f t="shared" si="1"/>
        <v>5</v>
      </c>
      <c r="C71" s="58" t="s">
        <v>404</v>
      </c>
      <c r="D71" s="58" t="s">
        <v>405</v>
      </c>
      <c r="E71" s="58" t="s">
        <v>28</v>
      </c>
      <c r="F71" s="58">
        <v>0.46</v>
      </c>
      <c r="G71" s="58">
        <v>63</v>
      </c>
      <c r="H71" s="105">
        <v>2.8</v>
      </c>
      <c r="I71" s="107"/>
      <c r="J71" s="107"/>
      <c r="K71" s="107"/>
      <c r="L71" s="107"/>
      <c r="M71" s="106"/>
      <c r="N71" s="69"/>
      <c r="O71" s="69"/>
    </row>
    <row r="72" spans="2:15">
      <c r="B72" s="60">
        <f t="shared" si="1"/>
        <v>6</v>
      </c>
      <c r="C72" s="58" t="s">
        <v>120</v>
      </c>
      <c r="D72" s="58" t="s">
        <v>38</v>
      </c>
      <c r="E72" s="60" t="s">
        <v>111</v>
      </c>
      <c r="F72" s="58">
        <v>0.36</v>
      </c>
      <c r="G72" s="60">
        <v>90</v>
      </c>
      <c r="H72" s="115">
        <v>178.5</v>
      </c>
      <c r="I72" s="116"/>
      <c r="J72" s="116"/>
      <c r="K72" s="116"/>
      <c r="L72" s="116"/>
      <c r="M72" s="117"/>
      <c r="N72" s="69"/>
      <c r="O72" s="69"/>
    </row>
    <row r="73" spans="2:15">
      <c r="B73" s="60">
        <f t="shared" si="1"/>
        <v>7</v>
      </c>
      <c r="C73" s="58" t="s">
        <v>413</v>
      </c>
      <c r="D73" s="58" t="s">
        <v>414</v>
      </c>
      <c r="E73" s="58" t="s">
        <v>50</v>
      </c>
      <c r="F73" s="58">
        <v>0.36</v>
      </c>
      <c r="G73" s="58">
        <v>63</v>
      </c>
      <c r="H73" s="105">
        <v>2.6</v>
      </c>
      <c r="I73" s="107"/>
      <c r="J73" s="107"/>
      <c r="K73" s="107"/>
      <c r="L73" s="107"/>
      <c r="M73" s="106"/>
      <c r="N73" s="69"/>
      <c r="O73" s="69"/>
    </row>
    <row r="74" spans="2:15">
      <c r="B74" s="60">
        <f t="shared" si="1"/>
        <v>8</v>
      </c>
      <c r="C74" s="58" t="s">
        <v>38</v>
      </c>
      <c r="D74" s="58" t="s">
        <v>241</v>
      </c>
      <c r="E74" s="60" t="s">
        <v>111</v>
      </c>
      <c r="F74" s="58">
        <v>0.36</v>
      </c>
      <c r="G74" s="60">
        <v>90</v>
      </c>
      <c r="H74" s="105">
        <v>101.1</v>
      </c>
      <c r="I74" s="107"/>
      <c r="J74" s="107"/>
      <c r="K74" s="107"/>
      <c r="L74" s="107"/>
      <c r="M74" s="106"/>
      <c r="N74" s="69"/>
      <c r="O74" s="69"/>
    </row>
    <row r="75" spans="2:15">
      <c r="B75" s="60">
        <f t="shared" si="1"/>
        <v>9</v>
      </c>
      <c r="C75" s="58" t="s">
        <v>38</v>
      </c>
      <c r="D75" s="58" t="s">
        <v>241</v>
      </c>
      <c r="E75" s="60" t="s">
        <v>111</v>
      </c>
      <c r="F75" s="58">
        <v>0.36</v>
      </c>
      <c r="G75" s="60">
        <v>90</v>
      </c>
      <c r="H75" s="105">
        <v>4</v>
      </c>
      <c r="I75" s="107"/>
      <c r="J75" s="107"/>
      <c r="K75" s="107"/>
      <c r="L75" s="107"/>
      <c r="M75" s="106"/>
      <c r="N75" s="69"/>
      <c r="O75" s="69"/>
    </row>
    <row r="76" spans="2:15">
      <c r="B76" s="60">
        <f t="shared" si="1"/>
        <v>10</v>
      </c>
      <c r="C76" s="58" t="s">
        <v>428</v>
      </c>
      <c r="D76" s="58" t="s">
        <v>432</v>
      </c>
      <c r="E76" s="58" t="s">
        <v>50</v>
      </c>
      <c r="F76" s="58">
        <v>0.36</v>
      </c>
      <c r="G76" s="58">
        <v>125</v>
      </c>
      <c r="H76" s="105">
        <v>13.8</v>
      </c>
      <c r="I76" s="107"/>
      <c r="J76" s="107"/>
      <c r="K76" s="107"/>
      <c r="L76" s="107"/>
      <c r="M76" s="106"/>
      <c r="N76" s="69"/>
      <c r="O76" s="69"/>
    </row>
    <row r="77" spans="2:15">
      <c r="B77" s="60">
        <f t="shared" si="1"/>
        <v>11</v>
      </c>
      <c r="C77" s="58" t="s">
        <v>180</v>
      </c>
      <c r="D77" s="58" t="s">
        <v>407</v>
      </c>
      <c r="E77" s="60" t="s">
        <v>111</v>
      </c>
      <c r="F77" s="58">
        <v>0.36</v>
      </c>
      <c r="G77" s="60">
        <v>63</v>
      </c>
      <c r="H77" s="105">
        <v>407.1</v>
      </c>
      <c r="I77" s="107"/>
      <c r="J77" s="107"/>
      <c r="K77" s="107"/>
      <c r="L77" s="107"/>
      <c r="M77" s="106"/>
      <c r="N77" s="69"/>
      <c r="O77" s="69"/>
    </row>
    <row r="78" spans="2:15">
      <c r="B78" s="60">
        <f t="shared" si="1"/>
        <v>12</v>
      </c>
      <c r="C78" s="58" t="s">
        <v>407</v>
      </c>
      <c r="D78" s="58" t="s">
        <v>124</v>
      </c>
      <c r="E78" s="60" t="s">
        <v>111</v>
      </c>
      <c r="F78" s="58">
        <v>0.36</v>
      </c>
      <c r="G78" s="60">
        <v>63</v>
      </c>
      <c r="H78" s="105">
        <v>39.4</v>
      </c>
      <c r="I78" s="107"/>
      <c r="J78" s="107"/>
      <c r="K78" s="107"/>
      <c r="L78" s="107"/>
      <c r="M78" s="106"/>
      <c r="N78" s="69"/>
      <c r="O78" s="69"/>
    </row>
    <row r="79" spans="2:15">
      <c r="B79" s="60">
        <f t="shared" si="1"/>
        <v>13</v>
      </c>
      <c r="C79" s="58" t="s">
        <v>232</v>
      </c>
      <c r="D79" s="58" t="s">
        <v>402</v>
      </c>
      <c r="E79" s="58" t="s">
        <v>50</v>
      </c>
      <c r="F79" s="58">
        <v>0.36</v>
      </c>
      <c r="G79" s="58">
        <v>63</v>
      </c>
      <c r="H79" s="105">
        <v>6.2</v>
      </c>
      <c r="I79" s="107"/>
      <c r="J79" s="107"/>
      <c r="K79" s="107"/>
      <c r="L79" s="107"/>
      <c r="M79" s="106"/>
      <c r="N79" s="69"/>
      <c r="O79" s="69"/>
    </row>
    <row r="80" spans="2:15">
      <c r="B80" s="60">
        <f t="shared" si="1"/>
        <v>14</v>
      </c>
      <c r="C80" s="58" t="s">
        <v>402</v>
      </c>
      <c r="D80" s="58" t="s">
        <v>287</v>
      </c>
      <c r="E80" s="58" t="s">
        <v>28</v>
      </c>
      <c r="F80" s="58">
        <v>0.46</v>
      </c>
      <c r="G80" s="58">
        <v>63</v>
      </c>
      <c r="H80" s="105">
        <v>5.2</v>
      </c>
      <c r="I80" s="107"/>
      <c r="J80" s="107"/>
      <c r="K80" s="107"/>
      <c r="L80" s="107"/>
      <c r="M80" s="106"/>
      <c r="N80" s="69"/>
      <c r="O80" s="69"/>
    </row>
    <row r="81" spans="2:15">
      <c r="B81" s="60">
        <f t="shared" si="1"/>
        <v>15</v>
      </c>
      <c r="C81" s="58" t="s">
        <v>407</v>
      </c>
      <c r="D81" s="58" t="s">
        <v>157</v>
      </c>
      <c r="E81" s="60" t="s">
        <v>111</v>
      </c>
      <c r="F81" s="58">
        <v>0.36</v>
      </c>
      <c r="G81" s="60">
        <v>63</v>
      </c>
      <c r="H81" s="105">
        <v>156.5</v>
      </c>
      <c r="I81" s="107"/>
      <c r="J81" s="107"/>
      <c r="K81" s="107"/>
      <c r="L81" s="107"/>
      <c r="M81" s="106"/>
      <c r="N81" s="69"/>
      <c r="O81" s="69"/>
    </row>
    <row r="82" spans="2:15">
      <c r="B82" s="60">
        <f t="shared" si="1"/>
        <v>16</v>
      </c>
      <c r="C82" s="58" t="s">
        <v>157</v>
      </c>
      <c r="D82" s="58" t="s">
        <v>110</v>
      </c>
      <c r="E82" s="60" t="s">
        <v>111</v>
      </c>
      <c r="F82" s="58">
        <v>0.36</v>
      </c>
      <c r="G82" s="60">
        <v>63</v>
      </c>
      <c r="H82" s="105">
        <v>22.8</v>
      </c>
      <c r="I82" s="107"/>
      <c r="J82" s="107"/>
      <c r="K82" s="107"/>
      <c r="L82" s="107"/>
      <c r="M82" s="106"/>
      <c r="N82" s="69"/>
      <c r="O82" s="69"/>
    </row>
    <row r="83" spans="2:15">
      <c r="B83" s="60">
        <f t="shared" si="1"/>
        <v>17</v>
      </c>
      <c r="C83" s="58" t="s">
        <v>110</v>
      </c>
      <c r="D83" s="58" t="s">
        <v>412</v>
      </c>
      <c r="E83" s="60" t="s">
        <v>111</v>
      </c>
      <c r="F83" s="58">
        <v>0.36</v>
      </c>
      <c r="G83" s="60">
        <v>63</v>
      </c>
      <c r="H83" s="105">
        <v>21.1</v>
      </c>
      <c r="I83" s="107"/>
      <c r="J83" s="107"/>
      <c r="K83" s="107"/>
      <c r="L83" s="107"/>
      <c r="M83" s="106"/>
      <c r="N83" s="69"/>
      <c r="O83" s="69"/>
    </row>
    <row r="84" spans="2:15">
      <c r="B84" s="60">
        <f t="shared" si="1"/>
        <v>18</v>
      </c>
      <c r="C84" s="60" t="s">
        <v>402</v>
      </c>
      <c r="D84" s="60" t="s">
        <v>287</v>
      </c>
      <c r="E84" s="60" t="s">
        <v>50</v>
      </c>
      <c r="F84" s="60">
        <v>0.36</v>
      </c>
      <c r="G84" s="60">
        <v>63</v>
      </c>
      <c r="H84" s="115">
        <v>6.2</v>
      </c>
      <c r="I84" s="116"/>
      <c r="J84" s="116"/>
      <c r="K84" s="116"/>
      <c r="L84" s="116"/>
      <c r="M84" s="117"/>
      <c r="N84" s="69"/>
      <c r="O84" s="69"/>
    </row>
    <row r="85" spans="2:15">
      <c r="B85" s="60">
        <f t="shared" si="1"/>
        <v>19</v>
      </c>
      <c r="C85" s="60" t="s">
        <v>403</v>
      </c>
      <c r="D85" s="60" t="s">
        <v>404</v>
      </c>
      <c r="E85" s="60" t="s">
        <v>28</v>
      </c>
      <c r="F85" s="60">
        <v>0.46</v>
      </c>
      <c r="G85" s="60">
        <v>63</v>
      </c>
      <c r="H85" s="105">
        <v>5.9</v>
      </c>
      <c r="I85" s="107"/>
      <c r="J85" s="107"/>
      <c r="K85" s="107"/>
      <c r="L85" s="107"/>
      <c r="M85" s="106"/>
      <c r="N85" s="69"/>
      <c r="O85" s="69"/>
    </row>
    <row r="86" spans="2:15">
      <c r="B86" s="60">
        <f t="shared" si="1"/>
        <v>20</v>
      </c>
      <c r="C86" s="60" t="s">
        <v>238</v>
      </c>
      <c r="D86" s="60" t="s">
        <v>421</v>
      </c>
      <c r="E86" s="60" t="s">
        <v>50</v>
      </c>
      <c r="F86" s="60">
        <v>0.36</v>
      </c>
      <c r="G86" s="60">
        <v>63</v>
      </c>
      <c r="H86" s="105">
        <v>2.7</v>
      </c>
      <c r="I86" s="107"/>
      <c r="J86" s="107"/>
      <c r="K86" s="107"/>
      <c r="L86" s="107"/>
      <c r="M86" s="106"/>
      <c r="N86" s="69"/>
      <c r="O86" s="69"/>
    </row>
    <row r="87" spans="2:15">
      <c r="B87" s="60">
        <f t="shared" si="1"/>
        <v>21</v>
      </c>
      <c r="C87" s="58" t="s">
        <v>415</v>
      </c>
      <c r="D87" s="58" t="s">
        <v>116</v>
      </c>
      <c r="E87" s="60" t="s">
        <v>111</v>
      </c>
      <c r="F87" s="58">
        <v>0.36</v>
      </c>
      <c r="G87" s="60">
        <v>63</v>
      </c>
      <c r="H87" s="105">
        <v>83.8</v>
      </c>
      <c r="I87" s="107"/>
      <c r="J87" s="107"/>
      <c r="K87" s="107"/>
      <c r="L87" s="107"/>
      <c r="M87" s="106"/>
      <c r="N87" s="69"/>
      <c r="O87" s="69"/>
    </row>
    <row r="88" spans="2:15">
      <c r="B88" s="60">
        <f t="shared" si="1"/>
        <v>22</v>
      </c>
      <c r="C88" s="58" t="s">
        <v>415</v>
      </c>
      <c r="D88" s="58" t="s">
        <v>444</v>
      </c>
      <c r="E88" s="60" t="s">
        <v>111</v>
      </c>
      <c r="F88" s="58">
        <v>0.36</v>
      </c>
      <c r="G88" s="60">
        <v>63</v>
      </c>
      <c r="H88" s="105">
        <v>12.3</v>
      </c>
      <c r="I88" s="107"/>
      <c r="J88" s="107"/>
      <c r="K88" s="107"/>
      <c r="L88" s="107"/>
      <c r="M88" s="106"/>
      <c r="N88" s="69"/>
      <c r="O88" s="69"/>
    </row>
    <row r="89" spans="2:15">
      <c r="B89" s="60">
        <f t="shared" si="1"/>
        <v>23</v>
      </c>
      <c r="C89" s="58" t="s">
        <v>221</v>
      </c>
      <c r="D89" s="58" t="s">
        <v>286</v>
      </c>
      <c r="E89" s="60" t="s">
        <v>111</v>
      </c>
      <c r="F89" s="58">
        <v>0.36</v>
      </c>
      <c r="G89" s="60">
        <v>63</v>
      </c>
      <c r="H89" s="105">
        <v>103.9</v>
      </c>
      <c r="I89" s="107"/>
      <c r="J89" s="107"/>
      <c r="K89" s="107"/>
      <c r="L89" s="107"/>
      <c r="M89" s="106"/>
      <c r="N89" s="69"/>
      <c r="O89" s="69"/>
    </row>
    <row r="90" spans="2:15">
      <c r="B90" s="60">
        <f t="shared" si="1"/>
        <v>24</v>
      </c>
      <c r="C90" s="58" t="s">
        <v>221</v>
      </c>
      <c r="D90" s="58" t="s">
        <v>416</v>
      </c>
      <c r="E90" s="60" t="s">
        <v>111</v>
      </c>
      <c r="F90" s="58">
        <v>0.36</v>
      </c>
      <c r="G90" s="60">
        <v>63</v>
      </c>
      <c r="H90" s="105">
        <v>33.5</v>
      </c>
      <c r="I90" s="107"/>
      <c r="J90" s="107"/>
      <c r="K90" s="107"/>
      <c r="L90" s="107"/>
      <c r="M90" s="106"/>
      <c r="N90" s="69"/>
      <c r="O90" s="69"/>
    </row>
    <row r="91" spans="2:15">
      <c r="B91" s="60">
        <f t="shared" si="1"/>
        <v>25</v>
      </c>
      <c r="C91" s="58" t="s">
        <v>416</v>
      </c>
      <c r="D91" s="58" t="s">
        <v>136</v>
      </c>
      <c r="E91" s="60" t="s">
        <v>111</v>
      </c>
      <c r="F91" s="58">
        <v>0.36</v>
      </c>
      <c r="G91" s="60">
        <v>63</v>
      </c>
      <c r="H91" s="105">
        <v>55.6</v>
      </c>
      <c r="I91" s="107"/>
      <c r="J91" s="107"/>
      <c r="K91" s="107"/>
      <c r="L91" s="107"/>
      <c r="M91" s="106"/>
      <c r="N91" s="69"/>
      <c r="O91" s="69"/>
    </row>
    <row r="92" spans="2:15">
      <c r="B92" s="60">
        <f t="shared" si="1"/>
        <v>26</v>
      </c>
      <c r="C92" s="60" t="s">
        <v>238</v>
      </c>
      <c r="D92" s="60" t="s">
        <v>422</v>
      </c>
      <c r="E92" s="60" t="s">
        <v>50</v>
      </c>
      <c r="F92" s="60">
        <v>0.36</v>
      </c>
      <c r="G92" s="60">
        <v>63</v>
      </c>
      <c r="H92" s="105">
        <v>20.8</v>
      </c>
      <c r="I92" s="107"/>
      <c r="J92" s="107"/>
      <c r="K92" s="107"/>
      <c r="L92" s="107"/>
      <c r="M92" s="106"/>
      <c r="N92" s="69"/>
      <c r="O92" s="69"/>
    </row>
    <row r="93" spans="2:15">
      <c r="B93" s="60">
        <f t="shared" si="1"/>
        <v>27</v>
      </c>
      <c r="C93" s="60" t="s">
        <v>422</v>
      </c>
      <c r="D93" s="60" t="s">
        <v>276</v>
      </c>
      <c r="E93" s="60" t="s">
        <v>50</v>
      </c>
      <c r="F93" s="60">
        <v>0.36</v>
      </c>
      <c r="G93" s="60">
        <v>63</v>
      </c>
      <c r="H93" s="105">
        <v>2.8</v>
      </c>
      <c r="I93" s="107"/>
      <c r="J93" s="107"/>
      <c r="K93" s="107"/>
      <c r="L93" s="107"/>
      <c r="M93" s="106"/>
    </row>
    <row r="94" spans="2:15">
      <c r="B94" s="60">
        <f t="shared" si="1"/>
        <v>28</v>
      </c>
      <c r="C94" s="60" t="s">
        <v>432</v>
      </c>
      <c r="D94" s="60" t="s">
        <v>433</v>
      </c>
      <c r="E94" s="60" t="s">
        <v>50</v>
      </c>
      <c r="F94" s="60">
        <v>0.36</v>
      </c>
      <c r="G94" s="60">
        <v>63</v>
      </c>
      <c r="H94" s="105">
        <v>1.5</v>
      </c>
      <c r="I94" s="107"/>
      <c r="J94" s="107"/>
      <c r="K94" s="107"/>
      <c r="L94" s="107"/>
      <c r="M94" s="106"/>
    </row>
    <row r="95" spans="2:15">
      <c r="B95" s="60">
        <f t="shared" si="1"/>
        <v>29</v>
      </c>
      <c r="C95" s="58" t="s">
        <v>180</v>
      </c>
      <c r="D95" s="58" t="s">
        <v>131</v>
      </c>
      <c r="E95" s="60" t="s">
        <v>111</v>
      </c>
      <c r="F95" s="58">
        <v>0.36</v>
      </c>
      <c r="G95" s="60">
        <v>75</v>
      </c>
      <c r="H95" s="105">
        <v>135.69999999999999</v>
      </c>
      <c r="I95" s="107"/>
      <c r="J95" s="107"/>
      <c r="K95" s="107"/>
      <c r="L95" s="107"/>
      <c r="M95" s="106"/>
    </row>
    <row r="96" spans="2:15">
      <c r="B96" s="60">
        <f t="shared" si="1"/>
        <v>30</v>
      </c>
      <c r="C96" s="58" t="s">
        <v>131</v>
      </c>
      <c r="D96" s="58" t="s">
        <v>419</v>
      </c>
      <c r="E96" s="60" t="s">
        <v>111</v>
      </c>
      <c r="F96" s="58">
        <v>0.36</v>
      </c>
      <c r="G96" s="60">
        <v>63</v>
      </c>
      <c r="H96" s="105">
        <v>96.6</v>
      </c>
      <c r="I96" s="107"/>
      <c r="J96" s="107"/>
      <c r="K96" s="107"/>
      <c r="L96" s="107"/>
      <c r="M96" s="106"/>
    </row>
    <row r="97" spans="2:13">
      <c r="B97" s="60">
        <f t="shared" si="1"/>
        <v>31</v>
      </c>
      <c r="C97" s="58" t="s">
        <v>419</v>
      </c>
      <c r="D97" s="58" t="s">
        <v>360</v>
      </c>
      <c r="E97" s="60" t="s">
        <v>111</v>
      </c>
      <c r="F97" s="58">
        <v>0.36</v>
      </c>
      <c r="G97" s="60">
        <v>63</v>
      </c>
      <c r="H97" s="105">
        <v>4.8</v>
      </c>
      <c r="I97" s="107"/>
      <c r="J97" s="107"/>
      <c r="K97" s="107"/>
      <c r="L97" s="107"/>
      <c r="M97" s="106"/>
    </row>
    <row r="98" spans="2:13">
      <c r="B98" s="60">
        <f t="shared" si="1"/>
        <v>32</v>
      </c>
      <c r="C98" s="58" t="s">
        <v>419</v>
      </c>
      <c r="D98" s="58" t="s">
        <v>110</v>
      </c>
      <c r="E98" s="60" t="s">
        <v>111</v>
      </c>
      <c r="F98" s="58">
        <v>0.36</v>
      </c>
      <c r="G98" s="60">
        <v>63</v>
      </c>
      <c r="H98" s="105">
        <v>56.1</v>
      </c>
      <c r="I98" s="107"/>
      <c r="J98" s="107"/>
      <c r="K98" s="107"/>
      <c r="L98" s="107"/>
      <c r="M98" s="106"/>
    </row>
    <row r="99" spans="2:13">
      <c r="B99" s="60">
        <f t="shared" si="1"/>
        <v>33</v>
      </c>
      <c r="C99" s="60" t="s">
        <v>119</v>
      </c>
      <c r="D99" s="60" t="s">
        <v>413</v>
      </c>
      <c r="E99" s="60" t="s">
        <v>50</v>
      </c>
      <c r="F99" s="60">
        <v>0.36</v>
      </c>
      <c r="G99" s="60">
        <v>125</v>
      </c>
      <c r="H99" s="105">
        <v>9.8000000000000007</v>
      </c>
      <c r="I99" s="107"/>
      <c r="J99" s="107"/>
      <c r="K99" s="107"/>
      <c r="L99" s="107"/>
      <c r="M99" s="106"/>
    </row>
    <row r="100" spans="2:13">
      <c r="B100" s="60">
        <f t="shared" si="1"/>
        <v>34</v>
      </c>
      <c r="C100" s="58" t="s">
        <v>180</v>
      </c>
      <c r="D100" s="58" t="s">
        <v>131</v>
      </c>
      <c r="E100" s="60" t="s">
        <v>111</v>
      </c>
      <c r="F100" s="58">
        <v>0.36</v>
      </c>
      <c r="G100" s="60">
        <v>90</v>
      </c>
      <c r="H100" s="105">
        <v>5.8</v>
      </c>
      <c r="I100" s="107"/>
      <c r="J100" s="107"/>
      <c r="K100" s="107"/>
      <c r="L100" s="107"/>
      <c r="M100" s="106"/>
    </row>
    <row r="101" spans="2:13">
      <c r="B101" s="60">
        <f t="shared" si="1"/>
        <v>35</v>
      </c>
      <c r="C101" s="58" t="s">
        <v>131</v>
      </c>
      <c r="D101" s="58" t="s">
        <v>419</v>
      </c>
      <c r="E101" s="60" t="s">
        <v>111</v>
      </c>
      <c r="F101" s="58">
        <v>0.36</v>
      </c>
      <c r="G101" s="60">
        <v>140</v>
      </c>
      <c r="H101" s="105">
        <v>3.3</v>
      </c>
      <c r="I101" s="107"/>
      <c r="J101" s="107"/>
      <c r="K101" s="107"/>
      <c r="L101" s="107"/>
      <c r="M101" s="106"/>
    </row>
    <row r="102" spans="2:13">
      <c r="B102" s="60">
        <f t="shared" si="1"/>
        <v>36</v>
      </c>
      <c r="C102" s="58" t="s">
        <v>419</v>
      </c>
      <c r="D102" s="58" t="s">
        <v>360</v>
      </c>
      <c r="E102" s="60" t="s">
        <v>111</v>
      </c>
      <c r="F102" s="58">
        <v>0.36</v>
      </c>
      <c r="G102" s="60">
        <v>63</v>
      </c>
      <c r="H102" s="105">
        <v>151.19999999999999</v>
      </c>
      <c r="I102" s="107"/>
      <c r="J102" s="107"/>
      <c r="K102" s="107"/>
      <c r="L102" s="107"/>
      <c r="M102" s="106"/>
    </row>
    <row r="103" spans="2:13">
      <c r="B103" s="60">
        <f t="shared" si="1"/>
        <v>37</v>
      </c>
      <c r="C103" s="58" t="s">
        <v>419</v>
      </c>
      <c r="D103" s="58" t="s">
        <v>110</v>
      </c>
      <c r="E103" s="60" t="s">
        <v>111</v>
      </c>
      <c r="F103" s="58">
        <v>0.36</v>
      </c>
      <c r="G103" s="60">
        <v>63</v>
      </c>
      <c r="H103" s="105">
        <v>52</v>
      </c>
      <c r="I103" s="107"/>
      <c r="J103" s="107"/>
      <c r="K103" s="107"/>
      <c r="L103" s="107"/>
      <c r="M103" s="106"/>
    </row>
    <row r="104" spans="2:13">
      <c r="B104" s="81">
        <f t="shared" si="1"/>
        <v>38</v>
      </c>
      <c r="C104" s="58" t="s">
        <v>512</v>
      </c>
      <c r="D104" s="58" t="s">
        <v>513</v>
      </c>
      <c r="E104" s="58" t="s">
        <v>28</v>
      </c>
      <c r="F104" s="58">
        <v>0.46</v>
      </c>
      <c r="G104" s="81">
        <v>63</v>
      </c>
      <c r="H104" s="105">
        <v>14.3</v>
      </c>
      <c r="I104" s="107"/>
      <c r="J104" s="107"/>
      <c r="K104" s="107"/>
      <c r="L104" s="107"/>
      <c r="M104" s="106"/>
    </row>
    <row r="105" spans="2:13">
      <c r="B105" s="81">
        <f t="shared" si="1"/>
        <v>39</v>
      </c>
      <c r="C105" s="58" t="s">
        <v>513</v>
      </c>
      <c r="D105" s="58" t="s">
        <v>314</v>
      </c>
      <c r="E105" s="81" t="s">
        <v>28</v>
      </c>
      <c r="F105" s="81">
        <v>0.46</v>
      </c>
      <c r="G105" s="81">
        <v>63</v>
      </c>
      <c r="H105" s="105">
        <v>29</v>
      </c>
      <c r="I105" s="107"/>
      <c r="J105" s="107"/>
      <c r="K105" s="107"/>
      <c r="L105" s="107"/>
      <c r="M105" s="106"/>
    </row>
    <row r="106" spans="2:13">
      <c r="B106" s="81">
        <f t="shared" si="1"/>
        <v>40</v>
      </c>
      <c r="C106" s="58" t="s">
        <v>513</v>
      </c>
      <c r="D106" s="58" t="s">
        <v>514</v>
      </c>
      <c r="E106" s="81" t="s">
        <v>28</v>
      </c>
      <c r="F106" s="81">
        <v>0.46</v>
      </c>
      <c r="G106" s="81">
        <v>63</v>
      </c>
      <c r="H106" s="105">
        <v>98.2</v>
      </c>
      <c r="I106" s="107"/>
      <c r="J106" s="107"/>
      <c r="K106" s="107"/>
      <c r="L106" s="107"/>
      <c r="M106" s="106"/>
    </row>
    <row r="107" spans="2:13">
      <c r="B107" s="105"/>
      <c r="C107" s="107"/>
      <c r="D107" s="107"/>
      <c r="E107" s="107"/>
      <c r="F107" s="107"/>
      <c r="G107" s="107"/>
      <c r="H107" s="107"/>
      <c r="I107" s="107"/>
      <c r="J107" s="107"/>
      <c r="K107" s="107"/>
      <c r="L107" s="107"/>
      <c r="M107" s="106"/>
    </row>
    <row r="108" spans="2:13" ht="15.75">
      <c r="B108" s="108" t="s">
        <v>107</v>
      </c>
      <c r="C108" s="108"/>
      <c r="D108" s="108"/>
      <c r="E108" s="108"/>
      <c r="F108" s="109" t="s">
        <v>41</v>
      </c>
      <c r="G108" s="109"/>
      <c r="H108" s="109"/>
      <c r="I108" s="109"/>
      <c r="J108" s="109" t="s">
        <v>42</v>
      </c>
      <c r="K108" s="109"/>
      <c r="L108" s="109"/>
      <c r="M108" s="109"/>
    </row>
    <row r="109" spans="2:13" ht="15.75">
      <c r="B109" s="6" t="s">
        <v>43</v>
      </c>
      <c r="C109" s="59"/>
      <c r="D109" s="104"/>
      <c r="E109" s="104"/>
      <c r="F109" s="59" t="s">
        <v>43</v>
      </c>
      <c r="G109" s="105"/>
      <c r="H109" s="107"/>
      <c r="I109" s="106"/>
      <c r="J109" s="59" t="s">
        <v>43</v>
      </c>
      <c r="K109" s="9"/>
      <c r="L109" s="10"/>
      <c r="M109" s="11"/>
    </row>
    <row r="110" spans="2:13" ht="15.75">
      <c r="B110" s="6" t="s">
        <v>44</v>
      </c>
      <c r="C110" s="104"/>
      <c r="D110" s="104"/>
      <c r="E110" s="104"/>
      <c r="F110" s="59" t="s">
        <v>44</v>
      </c>
      <c r="G110" s="105"/>
      <c r="H110" s="107"/>
      <c r="I110" s="106"/>
      <c r="J110" s="9" t="s">
        <v>44</v>
      </c>
      <c r="K110" s="10"/>
      <c r="L110" s="10"/>
      <c r="M110" s="11"/>
    </row>
    <row r="111" spans="2:13" ht="15.75">
      <c r="B111" s="6" t="s">
        <v>45</v>
      </c>
      <c r="C111" s="59"/>
      <c r="D111" s="104"/>
      <c r="E111" s="104"/>
      <c r="F111" s="59" t="s">
        <v>45</v>
      </c>
      <c r="G111" s="105"/>
      <c r="H111" s="107"/>
      <c r="I111" s="106"/>
      <c r="J111" s="59" t="s">
        <v>45</v>
      </c>
      <c r="K111" s="9"/>
      <c r="L111" s="10"/>
      <c r="M111" s="11"/>
    </row>
  </sheetData>
  <autoFilter ref="B3:O57">
    <filterColumn colId="3">
      <filters>
        <filter val="C.C. ROAD"/>
      </filters>
    </filterColumn>
    <filterColumn colId="6" showButton="0"/>
    <filterColumn colId="7" showButton="0"/>
    <filterColumn colId="8" showButton="0"/>
    <filterColumn colId="9" showButton="0"/>
    <filterColumn colId="10" showButton="0"/>
  </autoFilter>
  <mergeCells count="118">
    <mergeCell ref="D111:E111"/>
    <mergeCell ref="G111:I111"/>
    <mergeCell ref="B107:M107"/>
    <mergeCell ref="B108:E108"/>
    <mergeCell ref="F108:I108"/>
    <mergeCell ref="J108:M108"/>
    <mergeCell ref="D109:E109"/>
    <mergeCell ref="G109:I109"/>
    <mergeCell ref="H100:M100"/>
    <mergeCell ref="H101:M101"/>
    <mergeCell ref="H102:M102"/>
    <mergeCell ref="H103:M103"/>
    <mergeCell ref="H104:M104"/>
    <mergeCell ref="H105:M105"/>
    <mergeCell ref="H106:M106"/>
    <mergeCell ref="C110:E110"/>
    <mergeCell ref="G110:I110"/>
    <mergeCell ref="H95:M95"/>
    <mergeCell ref="H96:M96"/>
    <mergeCell ref="H97:M97"/>
    <mergeCell ref="H98:M98"/>
    <mergeCell ref="H99:M99"/>
    <mergeCell ref="H90:M90"/>
    <mergeCell ref="H91:M91"/>
    <mergeCell ref="H92:M92"/>
    <mergeCell ref="H93:M93"/>
    <mergeCell ref="H94:M94"/>
    <mergeCell ref="H85:M85"/>
    <mergeCell ref="H86:M86"/>
    <mergeCell ref="H87:M87"/>
    <mergeCell ref="H88:M88"/>
    <mergeCell ref="H89:M89"/>
    <mergeCell ref="H80:M80"/>
    <mergeCell ref="H81:M81"/>
    <mergeCell ref="H82:M82"/>
    <mergeCell ref="H83:M83"/>
    <mergeCell ref="H84:M84"/>
    <mergeCell ref="H75:M75"/>
    <mergeCell ref="H76:M76"/>
    <mergeCell ref="H77:M77"/>
    <mergeCell ref="H78:M78"/>
    <mergeCell ref="H79:M79"/>
    <mergeCell ref="H70:M70"/>
    <mergeCell ref="H71:M71"/>
    <mergeCell ref="H72:M72"/>
    <mergeCell ref="H73:M73"/>
    <mergeCell ref="H74:M74"/>
    <mergeCell ref="B65:M65"/>
    <mergeCell ref="H66:M66"/>
    <mergeCell ref="H67:M67"/>
    <mergeCell ref="H68:M68"/>
    <mergeCell ref="H69:M69"/>
    <mergeCell ref="B2:M2"/>
    <mergeCell ref="H3:M3"/>
    <mergeCell ref="H4:M4"/>
    <mergeCell ref="H5:M5"/>
    <mergeCell ref="H6:M6"/>
    <mergeCell ref="H7:M7"/>
    <mergeCell ref="H8:M8"/>
    <mergeCell ref="H9:M9"/>
    <mergeCell ref="H10:M10"/>
    <mergeCell ref="H11:M11"/>
    <mergeCell ref="H12:M12"/>
    <mergeCell ref="H13:M13"/>
    <mergeCell ref="H14:M14"/>
    <mergeCell ref="H15:M15"/>
    <mergeCell ref="H16:M16"/>
    <mergeCell ref="H17:M17"/>
    <mergeCell ref="H18:M18"/>
    <mergeCell ref="H28:M28"/>
    <mergeCell ref="H29:M29"/>
    <mergeCell ref="H30:M30"/>
    <mergeCell ref="H31:M31"/>
    <mergeCell ref="H32:M32"/>
    <mergeCell ref="H33:M33"/>
    <mergeCell ref="H19:M19"/>
    <mergeCell ref="H20:M20"/>
    <mergeCell ref="H21:M21"/>
    <mergeCell ref="H22:M22"/>
    <mergeCell ref="H23:M23"/>
    <mergeCell ref="H24:M24"/>
    <mergeCell ref="H25:M25"/>
    <mergeCell ref="H26:M26"/>
    <mergeCell ref="H27:M27"/>
    <mergeCell ref="H34:M34"/>
    <mergeCell ref="H35:M35"/>
    <mergeCell ref="H36:M36"/>
    <mergeCell ref="H37:M37"/>
    <mergeCell ref="H38:M38"/>
    <mergeCell ref="H39:M39"/>
    <mergeCell ref="H40:M40"/>
    <mergeCell ref="H41:M41"/>
    <mergeCell ref="H42:M42"/>
    <mergeCell ref="H43:M43"/>
    <mergeCell ref="H44:M44"/>
    <mergeCell ref="H45:M45"/>
    <mergeCell ref="H46:M46"/>
    <mergeCell ref="H47:M47"/>
    <mergeCell ref="H48:M48"/>
    <mergeCell ref="H49:M49"/>
    <mergeCell ref="H50:M50"/>
    <mergeCell ref="H51:M51"/>
    <mergeCell ref="H52:M52"/>
    <mergeCell ref="H53:M53"/>
    <mergeCell ref="H54:M54"/>
    <mergeCell ref="H57:M57"/>
    <mergeCell ref="C61:E61"/>
    <mergeCell ref="G61:I61"/>
    <mergeCell ref="D62:E62"/>
    <mergeCell ref="G62:I62"/>
    <mergeCell ref="B58:M58"/>
    <mergeCell ref="B59:E59"/>
    <mergeCell ref="F59:I59"/>
    <mergeCell ref="J59:M59"/>
    <mergeCell ref="D60:E60"/>
    <mergeCell ref="G60:I60"/>
    <mergeCell ref="H55:M55"/>
    <mergeCell ref="H56:M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8"/>
  <sheetViews>
    <sheetView workbookViewId="0">
      <selection activeCell="O9" sqref="O9"/>
    </sheetView>
  </sheetViews>
  <sheetFormatPr defaultRowHeight="15"/>
  <cols>
    <col min="3" max="3" width="16.140625" customWidth="1"/>
    <col min="4" max="4" width="13.42578125" customWidth="1"/>
    <col min="5" max="5" width="20.28515625" customWidth="1"/>
    <col min="6" max="6" width="15.5703125" customWidth="1"/>
    <col min="7" max="7" width="17.7109375" customWidth="1"/>
  </cols>
  <sheetData>
    <row r="3" spans="2:13" ht="18.75">
      <c r="B3" s="99" t="s">
        <v>516</v>
      </c>
      <c r="C3" s="99"/>
      <c r="D3" s="99"/>
      <c r="E3" s="99"/>
      <c r="F3" s="99"/>
      <c r="G3" s="99"/>
      <c r="H3" s="99"/>
      <c r="I3" s="99"/>
      <c r="J3" s="99"/>
      <c r="K3" s="99"/>
      <c r="L3" s="99"/>
      <c r="M3" s="99"/>
    </row>
    <row r="4" spans="2:13" ht="31.5">
      <c r="B4" s="83" t="s">
        <v>1</v>
      </c>
      <c r="C4" s="83" t="s">
        <v>2</v>
      </c>
      <c r="D4" s="83" t="s">
        <v>3</v>
      </c>
      <c r="E4" s="83" t="s">
        <v>4</v>
      </c>
      <c r="F4" s="3" t="s">
        <v>5</v>
      </c>
      <c r="G4" s="83" t="s">
        <v>6</v>
      </c>
      <c r="H4" s="100" t="s">
        <v>47</v>
      </c>
      <c r="I4" s="101"/>
      <c r="J4" s="101"/>
      <c r="K4" s="101"/>
      <c r="L4" s="101"/>
      <c r="M4" s="102"/>
    </row>
    <row r="5" spans="2:13">
      <c r="B5" s="84">
        <v>1</v>
      </c>
      <c r="C5" s="84" t="s">
        <v>222</v>
      </c>
      <c r="D5" s="84" t="s">
        <v>240</v>
      </c>
      <c r="E5" s="84" t="s">
        <v>75</v>
      </c>
      <c r="F5" s="84"/>
      <c r="G5" s="84">
        <v>110</v>
      </c>
      <c r="H5" s="104">
        <v>129.30000000000001</v>
      </c>
      <c r="I5" s="104"/>
      <c r="J5" s="104"/>
      <c r="K5" s="104"/>
      <c r="L5" s="104"/>
      <c r="M5" s="104"/>
    </row>
    <row r="6" spans="2:13">
      <c r="B6" s="84">
        <v>2</v>
      </c>
      <c r="C6" s="84" t="s">
        <v>240</v>
      </c>
      <c r="D6" s="84" t="s">
        <v>228</v>
      </c>
      <c r="E6" s="84" t="s">
        <v>75</v>
      </c>
      <c r="F6" s="84"/>
      <c r="G6" s="84">
        <v>110</v>
      </c>
      <c r="H6" s="104">
        <v>58.6</v>
      </c>
      <c r="I6" s="104"/>
      <c r="J6" s="104"/>
      <c r="K6" s="104"/>
      <c r="L6" s="104"/>
      <c r="M6" s="104"/>
    </row>
    <row r="7" spans="2:13">
      <c r="B7" s="84">
        <v>3</v>
      </c>
      <c r="C7" s="84" t="s">
        <v>228</v>
      </c>
      <c r="D7" s="84">
        <v>68</v>
      </c>
      <c r="E7" s="84" t="s">
        <v>75</v>
      </c>
      <c r="F7" s="84"/>
      <c r="G7" s="84">
        <v>110</v>
      </c>
      <c r="H7" s="104">
        <v>94</v>
      </c>
      <c r="I7" s="104"/>
      <c r="J7" s="104"/>
      <c r="K7" s="104"/>
      <c r="L7" s="104"/>
      <c r="M7" s="104"/>
    </row>
    <row r="8" spans="2:13">
      <c r="B8" s="84">
        <v>4</v>
      </c>
      <c r="C8" s="84" t="s">
        <v>225</v>
      </c>
      <c r="D8" s="84" t="s">
        <v>136</v>
      </c>
      <c r="E8" s="84" t="s">
        <v>75</v>
      </c>
      <c r="F8" s="84"/>
      <c r="G8" s="84">
        <v>110</v>
      </c>
      <c r="H8" s="104">
        <v>30.6</v>
      </c>
      <c r="I8" s="104"/>
      <c r="J8" s="104"/>
      <c r="K8" s="104"/>
      <c r="L8" s="104"/>
      <c r="M8" s="104"/>
    </row>
    <row r="9" spans="2:13">
      <c r="B9" s="84">
        <v>5</v>
      </c>
      <c r="C9" s="84" t="s">
        <v>136</v>
      </c>
      <c r="D9" s="84" t="s">
        <v>236</v>
      </c>
      <c r="E9" s="84" t="s">
        <v>75</v>
      </c>
      <c r="F9" s="84"/>
      <c r="G9" s="84">
        <v>110</v>
      </c>
      <c r="H9" s="104">
        <v>87.3</v>
      </c>
      <c r="I9" s="104"/>
      <c r="J9" s="104"/>
      <c r="K9" s="104"/>
      <c r="L9" s="104"/>
      <c r="M9" s="104"/>
    </row>
    <row r="10" spans="2:13">
      <c r="B10" s="84">
        <v>6</v>
      </c>
      <c r="C10" s="84" t="s">
        <v>236</v>
      </c>
      <c r="D10" s="84" t="s">
        <v>122</v>
      </c>
      <c r="E10" s="84" t="s">
        <v>75</v>
      </c>
      <c r="F10" s="84"/>
      <c r="G10" s="84">
        <v>110</v>
      </c>
      <c r="H10" s="104">
        <v>6.5</v>
      </c>
      <c r="I10" s="104"/>
      <c r="J10" s="104"/>
      <c r="K10" s="104"/>
      <c r="L10" s="104"/>
      <c r="M10" s="104"/>
    </row>
    <row r="11" spans="2:13">
      <c r="B11" s="84">
        <v>7</v>
      </c>
      <c r="C11" s="84" t="s">
        <v>122</v>
      </c>
      <c r="D11" s="84" t="s">
        <v>280</v>
      </c>
      <c r="E11" s="84" t="s">
        <v>75</v>
      </c>
      <c r="F11" s="84"/>
      <c r="G11" s="84">
        <v>110</v>
      </c>
      <c r="H11" s="104">
        <v>49.2</v>
      </c>
      <c r="I11" s="104"/>
      <c r="J11" s="104"/>
      <c r="K11" s="104"/>
      <c r="L11" s="104"/>
      <c r="M11" s="104"/>
    </row>
    <row r="12" spans="2:13">
      <c r="B12" s="84">
        <v>8</v>
      </c>
      <c r="C12" s="84" t="s">
        <v>280</v>
      </c>
      <c r="D12" s="84" t="s">
        <v>281</v>
      </c>
      <c r="E12" s="84" t="s">
        <v>75</v>
      </c>
      <c r="F12" s="84"/>
      <c r="G12" s="84">
        <v>110</v>
      </c>
      <c r="H12" s="104">
        <v>49.5</v>
      </c>
      <c r="I12" s="104"/>
      <c r="J12" s="104"/>
      <c r="K12" s="104"/>
      <c r="L12" s="104"/>
      <c r="M12" s="104"/>
    </row>
    <row r="13" spans="2:13">
      <c r="B13" s="84">
        <v>9</v>
      </c>
      <c r="C13" s="84" t="s">
        <v>462</v>
      </c>
      <c r="D13" s="84" t="s">
        <v>112</v>
      </c>
      <c r="E13" s="84" t="s">
        <v>75</v>
      </c>
      <c r="F13" s="84"/>
      <c r="G13" s="84">
        <v>63</v>
      </c>
      <c r="H13" s="104">
        <v>161.19999999999999</v>
      </c>
      <c r="I13" s="104"/>
      <c r="J13" s="104"/>
      <c r="K13" s="104"/>
      <c r="L13" s="104"/>
      <c r="M13" s="104"/>
    </row>
    <row r="14" spans="2:13">
      <c r="B14" s="84">
        <v>10</v>
      </c>
      <c r="C14" s="84" t="s">
        <v>443</v>
      </c>
      <c r="D14" s="84" t="s">
        <v>515</v>
      </c>
      <c r="E14" s="84" t="s">
        <v>75</v>
      </c>
      <c r="F14" s="84"/>
      <c r="G14" s="84">
        <v>140</v>
      </c>
      <c r="H14" s="104">
        <v>865.6</v>
      </c>
      <c r="I14" s="104"/>
      <c r="J14" s="104"/>
      <c r="K14" s="104"/>
      <c r="L14" s="104"/>
      <c r="M14" s="104"/>
    </row>
    <row r="15" spans="2:13" ht="15.75">
      <c r="B15" s="108" t="s">
        <v>107</v>
      </c>
      <c r="C15" s="108"/>
      <c r="D15" s="108"/>
      <c r="E15" s="108"/>
      <c r="F15" s="109" t="s">
        <v>41</v>
      </c>
      <c r="G15" s="109"/>
      <c r="H15" s="109"/>
      <c r="I15" s="109"/>
      <c r="J15" s="109" t="s">
        <v>42</v>
      </c>
      <c r="K15" s="109"/>
      <c r="L15" s="109"/>
      <c r="M15" s="109"/>
    </row>
    <row r="16" spans="2:13" ht="15.75">
      <c r="B16" s="6" t="s">
        <v>43</v>
      </c>
      <c r="C16" s="85"/>
      <c r="D16" s="104"/>
      <c r="E16" s="104"/>
      <c r="F16" s="85" t="s">
        <v>43</v>
      </c>
      <c r="G16" s="105"/>
      <c r="H16" s="107"/>
      <c r="I16" s="106"/>
      <c r="J16" s="85" t="s">
        <v>43</v>
      </c>
      <c r="K16" s="9"/>
      <c r="L16" s="10"/>
      <c r="M16" s="11"/>
    </row>
    <row r="17" spans="2:13" ht="15.75">
      <c r="B17" s="6" t="s">
        <v>44</v>
      </c>
      <c r="C17" s="104"/>
      <c r="D17" s="104"/>
      <c r="E17" s="104"/>
      <c r="F17" s="85" t="s">
        <v>44</v>
      </c>
      <c r="G17" s="105"/>
      <c r="H17" s="107"/>
      <c r="I17" s="106"/>
      <c r="J17" s="9" t="s">
        <v>44</v>
      </c>
      <c r="K17" s="10"/>
      <c r="L17" s="10"/>
      <c r="M17" s="11"/>
    </row>
    <row r="18" spans="2:13" ht="15.75">
      <c r="B18" s="6" t="s">
        <v>45</v>
      </c>
      <c r="C18" s="85"/>
      <c r="D18" s="104"/>
      <c r="E18" s="104"/>
      <c r="F18" s="85" t="s">
        <v>45</v>
      </c>
      <c r="G18" s="105"/>
      <c r="H18" s="107"/>
      <c r="I18" s="106"/>
      <c r="J18" s="85" t="s">
        <v>45</v>
      </c>
      <c r="K18" s="9"/>
      <c r="L18" s="10"/>
      <c r="M18" s="11"/>
    </row>
  </sheetData>
  <mergeCells count="21">
    <mergeCell ref="H14:M14"/>
    <mergeCell ref="B3:M3"/>
    <mergeCell ref="H4:M4"/>
    <mergeCell ref="H5:M5"/>
    <mergeCell ref="H6:M6"/>
    <mergeCell ref="H7:M7"/>
    <mergeCell ref="H8:M8"/>
    <mergeCell ref="H9:M9"/>
    <mergeCell ref="H10:M10"/>
    <mergeCell ref="H11:M11"/>
    <mergeCell ref="H12:M12"/>
    <mergeCell ref="H13:M13"/>
    <mergeCell ref="D18:E18"/>
    <mergeCell ref="G18:I18"/>
    <mergeCell ref="B15:E15"/>
    <mergeCell ref="F15:I15"/>
    <mergeCell ref="J15:M15"/>
    <mergeCell ref="D16:E16"/>
    <mergeCell ref="G16:I16"/>
    <mergeCell ref="C17:E17"/>
    <mergeCell ref="G17: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aurangabad (2)</vt:lpstr>
      <vt:lpstr>persanda </vt:lpstr>
      <vt:lpstr>ATTARASAND AGS</vt:lpstr>
      <vt:lpstr>PURBHIKA AND RAIGARH</vt:lpstr>
      <vt:lpstr>Kansapatti</vt:lpstr>
      <vt:lpstr>Dharouli(lauli)</vt:lpstr>
      <vt:lpstr>Choumari</vt:lpstr>
      <vt:lpstr>Barasarai</vt:lpstr>
      <vt:lpstr>PADAMPUR</vt:lpstr>
      <vt:lpstr>Malak</vt:lpstr>
      <vt:lpstr>shivpur khurd</vt:lpstr>
      <vt:lpstr>Sheet1</vt:lpstr>
      <vt:lpstr>Puremanikanth</vt:lpstr>
      <vt:lpstr>Sheet2</vt:lpstr>
      <vt:lpstr>Choumari!Print_Area</vt:lpstr>
      <vt:lpstr>'PURBHIKA AND RAIGARH'!Print_Area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cp:lastPrinted>2024-02-20T06:21:22Z</cp:lastPrinted>
  <dcterms:created xsi:type="dcterms:W3CDTF">2006-09-16T00:00:00Z</dcterms:created>
  <dcterms:modified xsi:type="dcterms:W3CDTF">2024-12-12T11:10:36Z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D2B97D2F8A7040B49FFB07209088E0A6_12</vt:lpwstr>
  </property>
  <property fmtid="{D5CDD505-2E9C-101B-9397-08002B2CF9AE}" pid="3" name="KSOProductBuildVer">
    <vt:lpwstr>1033-12.2.0.13431</vt:lpwstr>
  </property>
</Properties>
</file>