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mandah &amp; bhoji" sheetId="2" r:id="rId1"/>
    <sheet name="RESTORATION"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'mandah &amp; bhoji'!$B$12:$S$157</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 localSheetId="0">'mandah &amp; bhoji'!$A$1:$S$156</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J157" i="2" l="1"/>
  <c r="I157" i="2"/>
  <c r="H157" i="2"/>
  <c r="G157" i="2"/>
  <c r="F157" i="2"/>
  <c r="G154" i="2"/>
  <c r="I153" i="2"/>
  <c r="H153" i="2"/>
  <c r="G153" i="2"/>
  <c r="I152" i="2"/>
  <c r="H152" i="2"/>
  <c r="I151" i="2"/>
  <c r="H151" i="2"/>
  <c r="I150" i="2"/>
  <c r="H150" i="2"/>
  <c r="I149" i="2"/>
  <c r="H149" i="2"/>
  <c r="I148" i="2"/>
  <c r="H148" i="2"/>
  <c r="I147" i="2"/>
  <c r="H147" i="2"/>
  <c r="I146" i="2"/>
  <c r="H146" i="2"/>
  <c r="I145" i="2"/>
  <c r="H145" i="2"/>
  <c r="I144" i="2"/>
  <c r="H144" i="2"/>
  <c r="I143" i="2"/>
  <c r="H143" i="2"/>
  <c r="I142" i="2"/>
  <c r="H142" i="2"/>
  <c r="I141" i="2"/>
  <c r="H141" i="2"/>
  <c r="I140" i="2"/>
  <c r="H140" i="2"/>
  <c r="I139" i="2"/>
  <c r="H139" i="2"/>
  <c r="I138" i="2"/>
  <c r="H138" i="2"/>
  <c r="I137" i="2"/>
  <c r="H137" i="2"/>
  <c r="I136" i="2"/>
  <c r="H136" i="2"/>
  <c r="I135" i="2"/>
  <c r="H135" i="2"/>
  <c r="L134" i="2"/>
  <c r="I134" i="2"/>
  <c r="H134" i="2"/>
  <c r="M134" i="2" s="1"/>
  <c r="I133" i="2"/>
  <c r="H133" i="2"/>
  <c r="I132" i="2"/>
  <c r="H132" i="2"/>
  <c r="L131" i="2"/>
  <c r="I131" i="2"/>
  <c r="H131" i="2"/>
  <c r="M131" i="2" s="1"/>
  <c r="I130" i="2"/>
  <c r="H130" i="2"/>
  <c r="I129" i="2"/>
  <c r="H129" i="2"/>
  <c r="I128" i="2"/>
  <c r="H128" i="2"/>
  <c r="G128" i="2"/>
  <c r="E157" i="2" s="1"/>
  <c r="I127" i="2"/>
  <c r="H127" i="2"/>
  <c r="M126" i="2"/>
  <c r="L126" i="2"/>
  <c r="I126" i="2"/>
  <c r="H126" i="2"/>
  <c r="I125" i="2"/>
  <c r="H125" i="2"/>
  <c r="L124" i="2"/>
  <c r="I124" i="2"/>
  <c r="H124" i="2"/>
  <c r="M124" i="2" s="1"/>
  <c r="I123" i="2"/>
  <c r="H123" i="2"/>
  <c r="L122" i="2"/>
  <c r="I122" i="2"/>
  <c r="H122" i="2"/>
  <c r="M122" i="2" s="1"/>
  <c r="I121" i="2"/>
  <c r="H121" i="2"/>
  <c r="F121" i="2"/>
  <c r="I120" i="2"/>
  <c r="H120" i="2"/>
  <c r="F120" i="2"/>
  <c r="I119" i="2"/>
  <c r="H119" i="2"/>
  <c r="I118" i="2"/>
  <c r="H118" i="2"/>
  <c r="I117" i="2"/>
  <c r="H117" i="2"/>
  <c r="L116" i="2"/>
  <c r="I116" i="2"/>
  <c r="H116" i="2"/>
  <c r="M116" i="2" s="1"/>
  <c r="L115" i="2"/>
  <c r="I115" i="2"/>
  <c r="H115" i="2"/>
  <c r="M115" i="2" s="1"/>
  <c r="I114" i="2"/>
  <c r="H114" i="2"/>
  <c r="I113" i="2"/>
  <c r="H113" i="2"/>
  <c r="I112" i="2"/>
  <c r="H112" i="2"/>
  <c r="I111" i="2"/>
  <c r="H111" i="2"/>
  <c r="I110" i="2"/>
  <c r="H110" i="2"/>
  <c r="I109" i="2"/>
  <c r="H109" i="2"/>
  <c r="I108" i="2"/>
  <c r="H108" i="2"/>
  <c r="I107" i="2"/>
  <c r="H107" i="2"/>
  <c r="L106" i="2"/>
  <c r="I106" i="2"/>
  <c r="H106" i="2"/>
  <c r="M106" i="2" s="1"/>
  <c r="I105" i="2"/>
  <c r="H105" i="2"/>
  <c r="I104" i="2"/>
  <c r="H104" i="2"/>
  <c r="I103" i="2"/>
  <c r="H103" i="2"/>
  <c r="I102" i="2"/>
  <c r="H102" i="2"/>
  <c r="I101" i="2"/>
  <c r="H101" i="2"/>
  <c r="L100" i="2"/>
  <c r="I100" i="2"/>
  <c r="H100" i="2"/>
  <c r="M100" i="2" s="1"/>
  <c r="I99" i="2"/>
  <c r="H99" i="2"/>
  <c r="I98" i="2"/>
  <c r="H98" i="2"/>
  <c r="I97" i="2"/>
  <c r="H97" i="2"/>
  <c r="I96" i="2"/>
  <c r="H96" i="2"/>
  <c r="L95" i="2"/>
  <c r="I95" i="2"/>
  <c r="H95" i="2"/>
  <c r="M95" i="2" s="1"/>
  <c r="L94" i="2"/>
  <c r="I94" i="2"/>
  <c r="H94" i="2"/>
  <c r="M94" i="2" s="1"/>
  <c r="I93" i="2"/>
  <c r="H93" i="2"/>
  <c r="L92" i="2"/>
  <c r="I92" i="2"/>
  <c r="H92" i="2"/>
  <c r="M92" i="2" s="1"/>
  <c r="I91" i="2"/>
  <c r="H91" i="2"/>
  <c r="I90" i="2"/>
  <c r="H90" i="2"/>
  <c r="I89" i="2"/>
  <c r="H89" i="2"/>
  <c r="L88" i="2"/>
  <c r="I88" i="2"/>
  <c r="H88" i="2"/>
  <c r="M88" i="2" s="1"/>
  <c r="N88" i="2" s="1"/>
  <c r="I87" i="2"/>
  <c r="H87" i="2"/>
  <c r="I86" i="2"/>
  <c r="H86" i="2"/>
  <c r="I85" i="2"/>
  <c r="H85" i="2"/>
  <c r="I84" i="2"/>
  <c r="H84" i="2"/>
  <c r="I83" i="2"/>
  <c r="H83" i="2"/>
  <c r="I82" i="2"/>
  <c r="H82" i="2"/>
  <c r="L81" i="2"/>
  <c r="I81" i="2"/>
  <c r="H81" i="2"/>
  <c r="M81" i="2" s="1"/>
  <c r="I80" i="2"/>
  <c r="H80" i="2"/>
  <c r="I79" i="2"/>
  <c r="H79" i="2"/>
  <c r="I78" i="2"/>
  <c r="H78" i="2"/>
  <c r="I77" i="2"/>
  <c r="H77" i="2"/>
  <c r="L76" i="2"/>
  <c r="N76" i="2" s="1"/>
  <c r="I76" i="2"/>
  <c r="H76" i="2"/>
  <c r="M76" i="2" s="1"/>
  <c r="I75" i="2"/>
  <c r="H75" i="2"/>
  <c r="I74" i="2"/>
  <c r="H74" i="2"/>
  <c r="I73" i="2"/>
  <c r="H73" i="2"/>
  <c r="I72" i="2"/>
  <c r="H72" i="2"/>
  <c r="I71" i="2"/>
  <c r="H71" i="2"/>
  <c r="I70" i="2"/>
  <c r="H70" i="2"/>
  <c r="I69" i="2"/>
  <c r="H69" i="2"/>
  <c r="I68" i="2"/>
  <c r="H68" i="2"/>
  <c r="I67" i="2"/>
  <c r="H67" i="2"/>
  <c r="I66" i="2"/>
  <c r="H66" i="2"/>
  <c r="I65" i="2"/>
  <c r="H65" i="2"/>
  <c r="L64" i="2"/>
  <c r="I64" i="2"/>
  <c r="H64" i="2"/>
  <c r="M64" i="2" s="1"/>
  <c r="I63" i="2"/>
  <c r="H63" i="2"/>
  <c r="L62" i="2"/>
  <c r="I62" i="2"/>
  <c r="H62" i="2"/>
  <c r="M62" i="2" s="1"/>
  <c r="I61" i="2"/>
  <c r="H61" i="2"/>
  <c r="I60" i="2"/>
  <c r="H60" i="2"/>
  <c r="M59" i="2"/>
  <c r="L59" i="2"/>
  <c r="I59" i="2"/>
  <c r="H59" i="2"/>
  <c r="I58" i="2"/>
  <c r="H58" i="2"/>
  <c r="I57" i="2"/>
  <c r="H57" i="2"/>
  <c r="L56" i="2"/>
  <c r="N56" i="2" s="1"/>
  <c r="I56" i="2"/>
  <c r="H56" i="2"/>
  <c r="M56" i="2" s="1"/>
  <c r="I55" i="2"/>
  <c r="H55" i="2"/>
  <c r="I54" i="2"/>
  <c r="H54" i="2"/>
  <c r="M53" i="2"/>
  <c r="L53" i="2"/>
  <c r="N53" i="2" s="1"/>
  <c r="I53" i="2"/>
  <c r="H53" i="2"/>
  <c r="I52" i="2"/>
  <c r="H52" i="2"/>
  <c r="I51" i="2"/>
  <c r="H51" i="2"/>
  <c r="L50" i="2"/>
  <c r="I50" i="2"/>
  <c r="H50" i="2"/>
  <c r="M50" i="2" s="1"/>
  <c r="L49" i="2"/>
  <c r="I49" i="2"/>
  <c r="H49" i="2"/>
  <c r="M49" i="2" s="1"/>
  <c r="N49" i="2" s="1"/>
  <c r="I48" i="2"/>
  <c r="H48" i="2"/>
  <c r="I47" i="2"/>
  <c r="H47" i="2"/>
  <c r="F47" i="2"/>
  <c r="I46" i="2"/>
  <c r="H46" i="2"/>
  <c r="I45" i="2"/>
  <c r="H45" i="2"/>
  <c r="I44" i="2"/>
  <c r="H44" i="2"/>
  <c r="I43" i="2"/>
  <c r="H43" i="2"/>
  <c r="I42" i="2"/>
  <c r="H42" i="2"/>
  <c r="L41" i="2"/>
  <c r="I41" i="2"/>
  <c r="H41" i="2"/>
  <c r="M41" i="2" s="1"/>
  <c r="I40" i="2"/>
  <c r="H40" i="2"/>
  <c r="I39" i="2"/>
  <c r="H39" i="2"/>
  <c r="I38" i="2"/>
  <c r="H38" i="2"/>
  <c r="L37" i="2"/>
  <c r="I37" i="2"/>
  <c r="H37" i="2"/>
  <c r="M37" i="2" s="1"/>
  <c r="I36" i="2"/>
  <c r="H36" i="2"/>
  <c r="I35" i="2"/>
  <c r="H35" i="2"/>
  <c r="I34" i="2"/>
  <c r="H34" i="2"/>
  <c r="L33" i="2"/>
  <c r="I33" i="2"/>
  <c r="H33" i="2"/>
  <c r="M33" i="2" s="1"/>
  <c r="I32" i="2"/>
  <c r="H32" i="2"/>
  <c r="L31" i="2"/>
  <c r="I31" i="2"/>
  <c r="H31" i="2"/>
  <c r="M31" i="2" s="1"/>
  <c r="M30" i="2"/>
  <c r="L30" i="2"/>
  <c r="I30" i="2"/>
  <c r="H30" i="2"/>
  <c r="L29" i="2"/>
  <c r="I29" i="2"/>
  <c r="H29" i="2"/>
  <c r="M29" i="2" s="1"/>
  <c r="I28" i="2"/>
  <c r="H28" i="2"/>
  <c r="L27" i="2"/>
  <c r="I27" i="2"/>
  <c r="H27" i="2"/>
  <c r="M27" i="2" s="1"/>
  <c r="M26" i="2"/>
  <c r="L26" i="2"/>
  <c r="I26" i="2"/>
  <c r="H26" i="2"/>
  <c r="I25" i="2"/>
  <c r="H25" i="2"/>
  <c r="L24" i="2"/>
  <c r="I24" i="2"/>
  <c r="H24" i="2"/>
  <c r="M24" i="2" s="1"/>
  <c r="I23" i="2"/>
  <c r="H23" i="2"/>
  <c r="L22" i="2"/>
  <c r="I22" i="2"/>
  <c r="H22" i="2"/>
  <c r="M22" i="2" s="1"/>
  <c r="N22" i="2" s="1"/>
  <c r="I21" i="2"/>
  <c r="H21" i="2"/>
  <c r="I20" i="2"/>
  <c r="H20" i="2"/>
  <c r="I19" i="2"/>
  <c r="H19" i="2"/>
  <c r="I18" i="2"/>
  <c r="H18" i="2"/>
  <c r="I17" i="2"/>
  <c r="H17" i="2"/>
  <c r="I16" i="2"/>
  <c r="H16" i="2"/>
  <c r="I15" i="2"/>
  <c r="H15" i="2"/>
  <c r="I14" i="2"/>
  <c r="H14" i="2"/>
  <c r="B14" i="2"/>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I13" i="2"/>
  <c r="H13" i="2"/>
  <c r="N30" i="2" l="1"/>
  <c r="N41" i="2"/>
  <c r="N124" i="2"/>
  <c r="N94" i="2"/>
  <c r="N115" i="2"/>
  <c r="N122" i="2"/>
  <c r="N27" i="2"/>
  <c r="N59" i="2"/>
  <c r="N62" i="2"/>
  <c r="N64" i="2"/>
  <c r="N92" i="2"/>
  <c r="N116" i="2"/>
  <c r="N131" i="2"/>
  <c r="N134" i="2"/>
  <c r="N106" i="2"/>
  <c r="N29" i="2"/>
  <c r="N24" i="2"/>
  <c r="N31" i="2"/>
  <c r="N100" i="2"/>
  <c r="N126" i="2"/>
  <c r="N37" i="2"/>
  <c r="N81" i="2"/>
  <c r="N26" i="2"/>
  <c r="N155" i="2" s="1"/>
  <c r="N33" i="2"/>
  <c r="N50" i="2"/>
  <c r="N95" i="2"/>
</calcChain>
</file>

<file path=xl/sharedStrings.xml><?xml version="1.0" encoding="utf-8"?>
<sst xmlns="http://schemas.openxmlformats.org/spreadsheetml/2006/main" count="472" uniqueCount="170">
  <si>
    <t xml:space="preserve">GOVERNMENT OF UTTAR PRADESH </t>
  </si>
  <si>
    <t xml:space="preserve">STATE WATER &amp; SANITATION MISSION ( SWSM ) </t>
  </si>
  <si>
    <t xml:space="preserve">Joint Measurement Report of Pipe Line  </t>
  </si>
  <si>
    <t>Name of the Work :- Survey , Design Preparation of DPR , Construction , Commissioning and O&amp;M for 10 Years of Various Rural Water Supply Projects in the state of Uttar Pradesh as Per Request for Proposal for Division " Prayagraj "</t>
  </si>
  <si>
    <t>Name of the Agency : POWER MECH PROJECTS LIMITED – BHOORATHNOM CONSTRUCTIONS COMPANY PRIVATE LIMITED (JV), Hyderabad.</t>
  </si>
  <si>
    <t>Name OF Scheme</t>
  </si>
  <si>
    <t>:mandah &amp; bhoji</t>
  </si>
  <si>
    <t>Block</t>
  </si>
  <si>
    <t>: Mangraura</t>
  </si>
  <si>
    <t>Total Scope</t>
  </si>
  <si>
    <t>:</t>
  </si>
  <si>
    <t>JMR No.</t>
  </si>
  <si>
    <t>: 1</t>
  </si>
  <si>
    <t>Date of JMR</t>
  </si>
  <si>
    <t>Sr. No.</t>
  </si>
  <si>
    <t xml:space="preserve">Start Node </t>
  </si>
  <si>
    <t>End Node</t>
  </si>
  <si>
    <t>Dia</t>
  </si>
  <si>
    <t>Pipe Length
(as per Drawing)</t>
  </si>
  <si>
    <t>Pipe Length
(as per Site)</t>
  </si>
  <si>
    <t>Width</t>
  </si>
  <si>
    <t>Depth</t>
  </si>
  <si>
    <t>Quantity</t>
  </si>
  <si>
    <t xml:space="preserve">Type OF Road </t>
  </si>
  <si>
    <t>Dismantling Length</t>
  </si>
  <si>
    <t>Dismantling Width</t>
  </si>
  <si>
    <t>Dismantling Quantity</t>
  </si>
  <si>
    <t>Restoration Length</t>
  </si>
  <si>
    <t>Restoration Width</t>
  </si>
  <si>
    <t>Restoration Quantity</t>
  </si>
  <si>
    <t>Restoration Status</t>
  </si>
  <si>
    <t>Remark</t>
  </si>
  <si>
    <t>j179</t>
  </si>
  <si>
    <t>j169</t>
  </si>
  <si>
    <t>j170</t>
  </si>
  <si>
    <t>j167</t>
  </si>
  <si>
    <t>j168</t>
  </si>
  <si>
    <t>j165</t>
  </si>
  <si>
    <t>j166</t>
  </si>
  <si>
    <t>j199</t>
  </si>
  <si>
    <t>j203</t>
  </si>
  <si>
    <t>j206</t>
  </si>
  <si>
    <t>i.l</t>
  </si>
  <si>
    <t>=</t>
  </si>
  <si>
    <t>j200</t>
  </si>
  <si>
    <t>j200a</t>
  </si>
  <si>
    <t>c.c road crossing</t>
  </si>
  <si>
    <t>j200b</t>
  </si>
  <si>
    <t>j202</t>
  </si>
  <si>
    <t>j197</t>
  </si>
  <si>
    <t>j191</t>
  </si>
  <si>
    <t>j192</t>
  </si>
  <si>
    <t>j187</t>
  </si>
  <si>
    <t>brick road</t>
  </si>
  <si>
    <t>j180</t>
  </si>
  <si>
    <t>j178</t>
  </si>
  <si>
    <t>b.t road crossing</t>
  </si>
  <si>
    <t>j182</t>
  </si>
  <si>
    <t>j183</t>
  </si>
  <si>
    <t>j173</t>
  </si>
  <si>
    <t>j176</t>
  </si>
  <si>
    <t>j159</t>
  </si>
  <si>
    <t>j158</t>
  </si>
  <si>
    <t>j158(1)</t>
  </si>
  <si>
    <t>j171</t>
  </si>
  <si>
    <t>j172</t>
  </si>
  <si>
    <t>j177</t>
  </si>
  <si>
    <t>j157</t>
  </si>
  <si>
    <t>j151</t>
  </si>
  <si>
    <t>j210</t>
  </si>
  <si>
    <t>j101</t>
  </si>
  <si>
    <t>j101(1)</t>
  </si>
  <si>
    <t>j108</t>
  </si>
  <si>
    <t>j102</t>
  </si>
  <si>
    <t>j103</t>
  </si>
  <si>
    <t>j98</t>
  </si>
  <si>
    <t>j82</t>
  </si>
  <si>
    <t>brick road crossing</t>
  </si>
  <si>
    <t>j134</t>
  </si>
  <si>
    <t>j134(1)</t>
  </si>
  <si>
    <t>j141</t>
  </si>
  <si>
    <t>j141(1)</t>
  </si>
  <si>
    <t>Brick crossing</t>
  </si>
  <si>
    <t>j145</t>
  </si>
  <si>
    <t>j144</t>
  </si>
  <si>
    <t>j146</t>
  </si>
  <si>
    <t>j142</t>
  </si>
  <si>
    <t>j143</t>
  </si>
  <si>
    <t>j140</t>
  </si>
  <si>
    <t>j137</t>
  </si>
  <si>
    <t>j153</t>
  </si>
  <si>
    <t>j154</t>
  </si>
  <si>
    <t>j155</t>
  </si>
  <si>
    <t>j99</t>
  </si>
  <si>
    <t>j132</t>
  </si>
  <si>
    <t>i.l road crossing</t>
  </si>
  <si>
    <t>j135</t>
  </si>
  <si>
    <t>j93</t>
  </si>
  <si>
    <t>j94</t>
  </si>
  <si>
    <t>j95</t>
  </si>
  <si>
    <t>j96</t>
  </si>
  <si>
    <t>j113</t>
  </si>
  <si>
    <t>j124</t>
  </si>
  <si>
    <t>j125</t>
  </si>
  <si>
    <t>j121a</t>
  </si>
  <si>
    <t>j121b</t>
  </si>
  <si>
    <t>j117</t>
  </si>
  <si>
    <t>j118</t>
  </si>
  <si>
    <t>j104</t>
  </si>
  <si>
    <t>j109</t>
  </si>
  <si>
    <t>j116</t>
  </si>
  <si>
    <t>j123</t>
  </si>
  <si>
    <t>j100</t>
  </si>
  <si>
    <t>j105</t>
  </si>
  <si>
    <t>j106</t>
  </si>
  <si>
    <t>j110</t>
  </si>
  <si>
    <t>j114</t>
  </si>
  <si>
    <t>j89</t>
  </si>
  <si>
    <t>j83</t>
  </si>
  <si>
    <t>j56</t>
  </si>
  <si>
    <t>j56(1)</t>
  </si>
  <si>
    <t>j79</t>
  </si>
  <si>
    <t>j85</t>
  </si>
  <si>
    <t>j122</t>
  </si>
  <si>
    <t>j119</t>
  </si>
  <si>
    <t>j119a</t>
  </si>
  <si>
    <t>j119b</t>
  </si>
  <si>
    <t>j41</t>
  </si>
  <si>
    <t>j61</t>
  </si>
  <si>
    <t>j47</t>
  </si>
  <si>
    <t>j47(1)</t>
  </si>
  <si>
    <t>j50</t>
  </si>
  <si>
    <t>j48</t>
  </si>
  <si>
    <t xml:space="preserve">b.t </t>
  </si>
  <si>
    <t>j49</t>
  </si>
  <si>
    <t>j25</t>
  </si>
  <si>
    <t>j41(1)</t>
  </si>
  <si>
    <t>b.t crossing</t>
  </si>
  <si>
    <t>j40</t>
  </si>
  <si>
    <t>j8</t>
  </si>
  <si>
    <t>j4</t>
  </si>
  <si>
    <t>j1</t>
  </si>
  <si>
    <t>j5</t>
  </si>
  <si>
    <t>j5a</t>
  </si>
  <si>
    <t>j5b</t>
  </si>
  <si>
    <t>j9</t>
  </si>
  <si>
    <t>j2</t>
  </si>
  <si>
    <t>j3</t>
  </si>
  <si>
    <t>j14</t>
  </si>
  <si>
    <t>j16</t>
  </si>
  <si>
    <t>j18</t>
  </si>
  <si>
    <t>j18(1)</t>
  </si>
  <si>
    <t>j20</t>
  </si>
  <si>
    <t>j22</t>
  </si>
  <si>
    <t>j23</t>
  </si>
  <si>
    <t>j28</t>
  </si>
  <si>
    <t>j29</t>
  </si>
  <si>
    <t>j31</t>
  </si>
  <si>
    <t>j32</t>
  </si>
  <si>
    <t>j33</t>
  </si>
  <si>
    <t>j34</t>
  </si>
  <si>
    <t>j42</t>
  </si>
  <si>
    <t>j44</t>
  </si>
  <si>
    <t>j35</t>
  </si>
  <si>
    <t>j37</t>
  </si>
  <si>
    <t>j65</t>
  </si>
  <si>
    <t>j38</t>
  </si>
  <si>
    <t>j39</t>
  </si>
  <si>
    <t>j30</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</si>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</sst>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Calibri"/>
      <family val="2"/>
      <scheme val="minor"/>
    </font>
    <font>
      <sz val="11"/>
      <color theme="1"/>
      <name val="Calibri"/>
      <charset val="134"/>
      <scheme val="minor"/>
    </font>
    <font>
      <b/>
      <sz val="16"/>
      <name val="Calibri"/>
      <family val="2"/>
      <scheme val="minor"/>
    </font>
    <font>
      <b/>
      <sz val="14"/>
      <name val="Calibri"/>
      <family val="2"/>
      <scheme val="minor"/>
    </font>
    <font>
      <sz val="10"/>
      <name val="Arial"/>
      <family val="2"/>
    </font>
    <font>
      <sz val="12"/>
      <name val="Calibri"/>
      <family val="2"/>
      <scheme val="minor"/>
    </font>
    <font>
      <b/>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4">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4" fillId="0" borderId="0"/>
  </cellStyleXfs>
  <cellXfs count="18">
    <xf numFmtId="0" fontId="0" fillId="0" borderId="0" xfId="0"/>
    <xf numFmtId="0" fontId="2" fillId="2" borderId="0" xfId="1" applyFont="1" applyFill="1" applyAlignment="1">
      <alignment horizontal="center" vertical="center"/>
    </xf>
    <xf numFmtId="0" fontId="1" fillId="0" borderId="0" xfId="1"/>
    <xf numFmtId="0" fontId="3" fillId="2" borderId="0" xfId="1" applyFont="1" applyFill="1" applyAlignment="1">
      <alignment horizontal="left" vertical="center" wrapText="1"/>
    </xf>
    <xf numFmtId="0" fontId="3" fillId="2" borderId="0" xfId="2" applyFont="1" applyFill="1" applyAlignment="1">
      <alignment horizontal="left" vertical="center"/>
    </xf>
    <xf numFmtId="0" fontId="2" fillId="2" borderId="0" xfId="1" applyFont="1" applyFill="1" applyAlignment="1">
      <alignment horizontal="center" vertical="center"/>
    </xf>
    <xf numFmtId="0" fontId="3" fillId="2" borderId="0" xfId="1" applyFont="1" applyFill="1" applyAlignment="1">
      <alignment horizontal="left" vertical="center"/>
    </xf>
    <xf numFmtId="0" fontId="5" fillId="2" borderId="0" xfId="1" applyFont="1" applyFill="1" applyAlignment="1">
      <alignment horizontal="left" vertical="center"/>
    </xf>
    <xf numFmtId="0" fontId="2" fillId="2" borderId="0" xfId="1" applyFont="1" applyFill="1" applyAlignment="1">
      <alignment vertical="center" wrapText="1"/>
    </xf>
    <xf numFmtId="0" fontId="6" fillId="3" borderId="1" xfId="1" applyFont="1" applyFill="1" applyBorder="1" applyAlignment="1">
      <alignment horizontal="center" vertical="center" wrapText="1"/>
    </xf>
    <xf numFmtId="0" fontId="6" fillId="3" borderId="2" xfId="1" applyFont="1" applyFill="1" applyBorder="1" applyAlignment="1">
      <alignment vertical="center" wrapText="1"/>
    </xf>
    <xf numFmtId="0" fontId="1" fillId="0" borderId="3" xfId="1" applyBorder="1" applyAlignment="1">
      <alignment horizontal="center" vertical="center"/>
    </xf>
    <xf numFmtId="0" fontId="1" fillId="0" borderId="3" xfId="1" applyBorder="1" applyAlignment="1">
      <alignment horizontal="center"/>
    </xf>
    <xf numFmtId="0" fontId="1" fillId="0" borderId="3" xfId="1" applyBorder="1" applyAlignment="1">
      <alignment horizontal="center" vertical="center"/>
    </xf>
    <xf numFmtId="0" fontId="1" fillId="0" borderId="0" xfId="1" applyFill="1" applyBorder="1" applyAlignment="1">
      <alignment horizontal="center" vertical="center"/>
    </xf>
    <xf numFmtId="0" fontId="0" fillId="0" borderId="3" xfId="0" applyBorder="1"/>
    <xf numFmtId="0" fontId="0" fillId="0" borderId="3" xfId="0" applyBorder="1" applyAlignment="1">
      <alignment horizontal="center"/>
    </xf>
    <xf numFmtId="0" fontId="0" fillId="0" borderId="0" xfId="0" applyAlignment="1">
      <alignment horizontal="center"/>
    </xf>
  </cellXfs>
  <cellStyles count="3">
    <cellStyle name="Normal" xfId="0" builtinId="0"/>
    <cellStyle name="Normal 2" xfId="1"/>
    <cellStyle name="Normal 4"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95809</xdr:colOff>
      <xdr:row>0</xdr:row>
      <xdr:rowOff>189781</xdr:rowOff>
    </xdr:from>
    <xdr:to>
      <xdr:col>2</xdr:col>
      <xdr:colOff>231320</xdr:colOff>
      <xdr:row>4</xdr:row>
      <xdr:rowOff>27214</xdr:rowOff>
    </xdr:to>
    <xdr:pic>
      <xdr:nvPicPr>
        <xdr:cNvPr id="2" name="Picture 1" descr="Image result for jal jeevan miss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708130" y="189781"/>
          <a:ext cx="747833" cy="844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95810</xdr:colOff>
      <xdr:row>1</xdr:row>
      <xdr:rowOff>189781</xdr:rowOff>
    </xdr:from>
    <xdr:to>
      <xdr:col>2</xdr:col>
      <xdr:colOff>210110</xdr:colOff>
      <xdr:row>5</xdr:row>
      <xdr:rowOff>9525</xdr:rowOff>
    </xdr:to>
    <xdr:pic>
      <xdr:nvPicPr>
        <xdr:cNvPr id="2" name="Picture 1" descr="Image result for jal jeevan miss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705410" y="380281"/>
          <a:ext cx="723900" cy="810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67"/>
  <sheetViews>
    <sheetView tabSelected="1" view="pageBreakPreview" topLeftCell="A130" zoomScale="70" zoomScaleNormal="85" zoomScaleSheetLayoutView="70" workbookViewId="0">
      <selection activeCell="V13" sqref="V13"/>
    </sheetView>
  </sheetViews>
  <sheetFormatPr defaultRowHeight="15"/>
  <cols>
    <col min="1" max="5" width="9.140625" style="2"/>
    <col min="6" max="6" width="0" style="2" hidden="1" customWidth="1"/>
    <col min="7" max="10" width="9.140625" style="2"/>
    <col min="11" max="11" width="18.28515625" style="2" customWidth="1"/>
    <col min="12" max="13" width="9.140625" style="2"/>
    <col min="14" max="14" width="19.140625" style="2" bestFit="1" customWidth="1"/>
    <col min="15" max="16384" width="9.140625" style="2"/>
  </cols>
  <sheetData>
    <row r="2" spans="2:19" ht="21">
      <c r="B2" s="1" t="s">
        <v>0</v>
      </c>
      <c r="C2" s="1"/>
      <c r="D2" s="1"/>
      <c r="E2" s="1"/>
      <c r="F2" s="1"/>
      <c r="G2" s="1"/>
      <c r="H2" s="1"/>
      <c r="I2" s="1"/>
      <c r="J2" s="1"/>
      <c r="K2" s="1"/>
      <c r="L2" s="1"/>
      <c r="M2" s="1"/>
      <c r="N2" s="1"/>
      <c r="O2" s="1"/>
      <c r="P2" s="1"/>
      <c r="Q2" s="1"/>
      <c r="R2" s="1"/>
      <c r="S2" s="1"/>
    </row>
    <row r="3" spans="2:19" ht="21">
      <c r="B3" s="1" t="s">
        <v>1</v>
      </c>
      <c r="C3" s="1"/>
      <c r="D3" s="1"/>
      <c r="E3" s="1"/>
      <c r="F3" s="1"/>
      <c r="G3" s="1"/>
      <c r="H3" s="1"/>
      <c r="I3" s="1"/>
      <c r="J3" s="1"/>
      <c r="K3" s="1"/>
      <c r="L3" s="1"/>
      <c r="M3" s="1"/>
      <c r="N3" s="1"/>
      <c r="O3" s="1"/>
      <c r="P3" s="1"/>
      <c r="Q3" s="1"/>
      <c r="R3" s="1"/>
      <c r="S3" s="1"/>
    </row>
    <row r="4" spans="2:19" ht="21">
      <c r="B4" s="1" t="s">
        <v>2</v>
      </c>
      <c r="C4" s="1"/>
      <c r="D4" s="1"/>
      <c r="E4" s="1"/>
      <c r="F4" s="1"/>
      <c r="G4" s="1"/>
      <c r="H4" s="1"/>
      <c r="I4" s="1"/>
      <c r="J4" s="1"/>
      <c r="K4" s="1"/>
      <c r="L4" s="1"/>
      <c r="M4" s="1"/>
      <c r="N4" s="1"/>
      <c r="O4" s="1"/>
      <c r="P4" s="1"/>
      <c r="Q4" s="1"/>
      <c r="R4" s="1"/>
      <c r="S4" s="1"/>
    </row>
    <row r="5" spans="2:19" ht="18.75">
      <c r="B5" s="3" t="s">
        <v>3</v>
      </c>
      <c r="C5" s="3"/>
      <c r="D5" s="3"/>
      <c r="E5" s="3"/>
      <c r="F5" s="3"/>
      <c r="G5" s="3"/>
      <c r="H5" s="3"/>
      <c r="I5" s="3"/>
      <c r="J5" s="3"/>
      <c r="K5" s="3"/>
      <c r="L5" s="3"/>
      <c r="M5" s="3"/>
      <c r="N5" s="3"/>
      <c r="O5" s="3"/>
      <c r="P5" s="3"/>
      <c r="Q5" s="3"/>
      <c r="R5" s="3"/>
      <c r="S5" s="3"/>
    </row>
    <row r="6" spans="2:19" ht="21">
      <c r="B6" s="4" t="s">
        <v>4</v>
      </c>
      <c r="C6" s="4"/>
      <c r="D6" s="4"/>
      <c r="E6" s="4"/>
      <c r="F6" s="4"/>
      <c r="G6" s="4"/>
      <c r="H6" s="4"/>
      <c r="I6" s="4"/>
      <c r="J6" s="4"/>
      <c r="K6" s="4"/>
      <c r="L6" s="4"/>
      <c r="M6" s="4"/>
      <c r="N6" s="4"/>
      <c r="O6" s="4"/>
      <c r="P6" s="4"/>
      <c r="Q6" s="5"/>
      <c r="R6" s="5"/>
      <c r="S6" s="5"/>
    </row>
    <row r="7" spans="2:19" ht="21">
      <c r="B7" s="6" t="s">
        <v>5</v>
      </c>
      <c r="C7" s="6"/>
      <c r="D7" s="7" t="s">
        <v>6</v>
      </c>
      <c r="E7" s="7"/>
      <c r="F7" s="7"/>
      <c r="G7" s="7"/>
      <c r="H7" s="8"/>
      <c r="I7" s="8"/>
      <c r="J7" s="8"/>
      <c r="K7" s="8"/>
      <c r="L7" s="8"/>
      <c r="M7" s="8"/>
      <c r="N7" s="8"/>
      <c r="O7" s="8"/>
      <c r="P7" s="8"/>
      <c r="Q7" s="8"/>
      <c r="R7" s="8"/>
      <c r="S7" s="8"/>
    </row>
    <row r="8" spans="2:19" ht="21">
      <c r="B8" s="6" t="s">
        <v>7</v>
      </c>
      <c r="C8" s="6"/>
      <c r="D8" s="7" t="s">
        <v>8</v>
      </c>
      <c r="E8" s="7"/>
      <c r="F8" s="7"/>
      <c r="G8" s="7"/>
      <c r="H8" s="8"/>
      <c r="I8" s="8"/>
      <c r="J8" s="8"/>
      <c r="K8" s="8"/>
      <c r="L8" s="8"/>
      <c r="M8" s="8"/>
      <c r="N8" s="8"/>
      <c r="O8" s="8"/>
      <c r="P8" s="8"/>
      <c r="Q8" s="8"/>
      <c r="R8" s="8"/>
      <c r="S8" s="8"/>
    </row>
    <row r="9" spans="2:19" ht="21">
      <c r="B9" s="6" t="s">
        <v>9</v>
      </c>
      <c r="C9" s="6"/>
      <c r="D9" s="7" t="s">
        <v>10</v>
      </c>
      <c r="E9" s="7"/>
      <c r="F9" s="7"/>
      <c r="G9" s="7"/>
      <c r="H9" s="8"/>
      <c r="I9" s="8"/>
      <c r="J9" s="8"/>
      <c r="K9" s="8"/>
      <c r="L9" s="8"/>
      <c r="M9" s="8"/>
      <c r="N9" s="8"/>
      <c r="O9" s="8"/>
      <c r="P9" s="8"/>
      <c r="Q9" s="8"/>
      <c r="R9" s="8"/>
      <c r="S9" s="8"/>
    </row>
    <row r="10" spans="2:19" ht="21">
      <c r="B10" s="6" t="s">
        <v>11</v>
      </c>
      <c r="C10" s="6"/>
      <c r="D10" s="7" t="s">
        <v>12</v>
      </c>
      <c r="E10" s="7"/>
      <c r="F10" s="7"/>
      <c r="G10" s="7"/>
      <c r="H10" s="8"/>
      <c r="I10" s="8"/>
      <c r="J10" s="8"/>
      <c r="K10" s="8"/>
      <c r="L10" s="8"/>
      <c r="M10" s="8"/>
      <c r="N10" s="8"/>
      <c r="O10" s="8"/>
      <c r="P10" s="8"/>
      <c r="Q10" s="8"/>
      <c r="R10" s="8"/>
      <c r="S10" s="8"/>
    </row>
    <row r="11" spans="2:19" ht="21">
      <c r="B11" s="6" t="s">
        <v>13</v>
      </c>
      <c r="C11" s="6"/>
      <c r="D11" s="7" t="s">
        <v>10</v>
      </c>
      <c r="E11" s="7"/>
      <c r="F11" s="7"/>
      <c r="G11" s="7"/>
      <c r="H11" s="8"/>
      <c r="I11" s="8"/>
      <c r="J11" s="8"/>
      <c r="K11" s="8"/>
      <c r="L11" s="8"/>
      <c r="M11" s="8"/>
      <c r="N11" s="8"/>
      <c r="O11" s="8"/>
      <c r="P11" s="8"/>
      <c r="Q11" s="8"/>
      <c r="R11" s="8"/>
      <c r="S11" s="8"/>
    </row>
    <row r="12" spans="2:19" ht="78.75">
      <c r="B12" s="9" t="s">
        <v>14</v>
      </c>
      <c r="C12" s="9" t="s">
        <v>15</v>
      </c>
      <c r="D12" s="9" t="s">
        <v>16</v>
      </c>
      <c r="E12" s="9" t="s">
        <v>17</v>
      </c>
      <c r="F12" s="9" t="s">
        <v>18</v>
      </c>
      <c r="G12" s="9" t="s">
        <v>19</v>
      </c>
      <c r="H12" s="9" t="s">
        <v>20</v>
      </c>
      <c r="I12" s="9" t="s">
        <v>21</v>
      </c>
      <c r="J12" s="9" t="s">
        <v>22</v>
      </c>
      <c r="K12" s="9" t="s">
        <v>23</v>
      </c>
      <c r="L12" s="9" t="s">
        <v>24</v>
      </c>
      <c r="M12" s="9" t="s">
        <v>25</v>
      </c>
      <c r="N12" s="9" t="s">
        <v>26</v>
      </c>
      <c r="O12" s="9" t="s">
        <v>27</v>
      </c>
      <c r="P12" s="9" t="s">
        <v>28</v>
      </c>
      <c r="Q12" s="9" t="s">
        <v>29</v>
      </c>
      <c r="R12" s="9" t="s">
        <v>30</v>
      </c>
      <c r="S12" s="10" t="s">
        <v>31</v>
      </c>
    </row>
    <row r="13" spans="2:19">
      <c r="B13" s="11">
        <v>1</v>
      </c>
      <c r="C13" s="11" t="s">
        <v>32</v>
      </c>
      <c r="D13" s="11" t="s">
        <v>33</v>
      </c>
      <c r="E13" s="11">
        <v>63</v>
      </c>
      <c r="F13" s="11">
        <v>65</v>
      </c>
      <c r="G13" s="11">
        <v>72.5</v>
      </c>
      <c r="H13" s="12">
        <f>E13/1000+0.3</f>
        <v>0.36299999999999999</v>
      </c>
      <c r="I13" s="12">
        <f>E13/1000+1</f>
        <v>1.0629999999999999</v>
      </c>
      <c r="J13" s="12"/>
      <c r="K13" s="12"/>
      <c r="L13" s="12"/>
      <c r="M13" s="12"/>
      <c r="N13" s="12"/>
      <c r="O13" s="12"/>
      <c r="P13" s="12"/>
      <c r="Q13" s="12"/>
      <c r="R13" s="12"/>
      <c r="S13" s="12"/>
    </row>
    <row r="14" spans="2:19">
      <c r="B14" s="11">
        <f>1+B13</f>
        <v>2</v>
      </c>
      <c r="C14" s="11" t="s">
        <v>33</v>
      </c>
      <c r="D14" s="11" t="s">
        <v>34</v>
      </c>
      <c r="E14" s="11">
        <v>63</v>
      </c>
      <c r="F14" s="11">
        <v>52</v>
      </c>
      <c r="G14" s="11">
        <v>45.4</v>
      </c>
      <c r="H14" s="12">
        <f t="shared" ref="H14:H77" si="0">E14/1000+0.3</f>
        <v>0.36299999999999999</v>
      </c>
      <c r="I14" s="12">
        <f t="shared" ref="I14:I77" si="1">E14/1000+1</f>
        <v>1.0629999999999999</v>
      </c>
      <c r="J14" s="12"/>
      <c r="K14" s="12"/>
      <c r="L14" s="12"/>
      <c r="M14" s="12"/>
      <c r="N14" s="12"/>
      <c r="O14" s="12"/>
      <c r="P14" s="12"/>
      <c r="Q14" s="12"/>
      <c r="R14" s="12"/>
      <c r="S14" s="12"/>
    </row>
    <row r="15" spans="2:19">
      <c r="B15" s="11">
        <f t="shared" ref="B15:B78" si="2">1+B14</f>
        <v>3</v>
      </c>
      <c r="C15" s="11" t="s">
        <v>33</v>
      </c>
      <c r="D15" s="11" t="s">
        <v>35</v>
      </c>
      <c r="E15" s="11">
        <v>63</v>
      </c>
      <c r="F15" s="11">
        <v>20</v>
      </c>
      <c r="G15" s="11">
        <v>8.8000000000000007</v>
      </c>
      <c r="H15" s="12">
        <f t="shared" si="0"/>
        <v>0.36299999999999999</v>
      </c>
      <c r="I15" s="12">
        <f t="shared" si="1"/>
        <v>1.0629999999999999</v>
      </c>
      <c r="J15" s="12"/>
      <c r="K15" s="12"/>
      <c r="L15" s="12"/>
      <c r="M15" s="12"/>
      <c r="N15" s="12"/>
      <c r="O15" s="12"/>
      <c r="P15" s="12"/>
      <c r="Q15" s="12"/>
      <c r="R15" s="12"/>
      <c r="S15" s="12"/>
    </row>
    <row r="16" spans="2:19">
      <c r="B16" s="11">
        <f t="shared" si="2"/>
        <v>4</v>
      </c>
      <c r="C16" s="11" t="s">
        <v>35</v>
      </c>
      <c r="D16" s="11" t="s">
        <v>36</v>
      </c>
      <c r="E16" s="11">
        <v>63</v>
      </c>
      <c r="F16" s="11">
        <v>53</v>
      </c>
      <c r="G16" s="11">
        <v>32.200000000000003</v>
      </c>
      <c r="H16" s="12">
        <f t="shared" si="0"/>
        <v>0.36299999999999999</v>
      </c>
      <c r="I16" s="12">
        <f t="shared" si="1"/>
        <v>1.0629999999999999</v>
      </c>
      <c r="J16" s="12"/>
      <c r="K16" s="12"/>
      <c r="L16" s="12"/>
      <c r="M16" s="12"/>
      <c r="N16" s="12"/>
      <c r="O16" s="12"/>
      <c r="P16" s="12"/>
      <c r="Q16" s="12"/>
      <c r="R16" s="12"/>
      <c r="S16" s="12"/>
    </row>
    <row r="17" spans="2:19">
      <c r="B17" s="11">
        <f t="shared" si="2"/>
        <v>5</v>
      </c>
      <c r="C17" s="11" t="s">
        <v>35</v>
      </c>
      <c r="D17" s="11" t="s">
        <v>37</v>
      </c>
      <c r="E17" s="11">
        <v>63</v>
      </c>
      <c r="F17" s="11">
        <v>37</v>
      </c>
      <c r="G17" s="11">
        <v>44.2</v>
      </c>
      <c r="H17" s="12">
        <f t="shared" si="0"/>
        <v>0.36299999999999999</v>
      </c>
      <c r="I17" s="12">
        <f t="shared" si="1"/>
        <v>1.0629999999999999</v>
      </c>
      <c r="J17" s="12"/>
      <c r="K17" s="12"/>
      <c r="L17" s="12"/>
      <c r="M17" s="12"/>
      <c r="N17" s="12"/>
      <c r="O17" s="12"/>
      <c r="P17" s="12"/>
      <c r="Q17" s="12"/>
      <c r="R17" s="12"/>
      <c r="S17" s="12"/>
    </row>
    <row r="18" spans="2:19">
      <c r="B18" s="11">
        <f t="shared" si="2"/>
        <v>6</v>
      </c>
      <c r="C18" s="11" t="s">
        <v>37</v>
      </c>
      <c r="D18" s="11" t="s">
        <v>38</v>
      </c>
      <c r="E18" s="11">
        <v>63</v>
      </c>
      <c r="F18" s="11">
        <v>32</v>
      </c>
      <c r="G18" s="11">
        <v>35.700000000000003</v>
      </c>
      <c r="H18" s="12">
        <f t="shared" si="0"/>
        <v>0.36299999999999999</v>
      </c>
      <c r="I18" s="12">
        <f t="shared" si="1"/>
        <v>1.0629999999999999</v>
      </c>
      <c r="J18" s="12"/>
      <c r="K18" s="12"/>
      <c r="L18" s="12"/>
      <c r="M18" s="12"/>
      <c r="N18" s="12"/>
      <c r="O18" s="12"/>
      <c r="P18" s="12"/>
      <c r="Q18" s="12"/>
      <c r="R18" s="12"/>
      <c r="S18" s="12"/>
    </row>
    <row r="19" spans="2:19">
      <c r="B19" s="11">
        <f t="shared" si="2"/>
        <v>7</v>
      </c>
      <c r="C19" s="11" t="s">
        <v>32</v>
      </c>
      <c r="D19" s="11" t="s">
        <v>39</v>
      </c>
      <c r="E19" s="11">
        <v>63</v>
      </c>
      <c r="F19" s="11">
        <v>83</v>
      </c>
      <c r="G19" s="11">
        <v>82.7</v>
      </c>
      <c r="H19" s="12">
        <f t="shared" si="0"/>
        <v>0.36299999999999999</v>
      </c>
      <c r="I19" s="12">
        <f t="shared" si="1"/>
        <v>1.0629999999999999</v>
      </c>
      <c r="J19" s="12"/>
      <c r="K19" s="12"/>
      <c r="L19" s="12"/>
      <c r="M19" s="12"/>
      <c r="N19" s="12"/>
      <c r="O19" s="12"/>
      <c r="P19" s="12"/>
      <c r="Q19" s="12"/>
      <c r="R19" s="12"/>
      <c r="S19" s="12"/>
    </row>
    <row r="20" spans="2:19">
      <c r="B20" s="11">
        <f t="shared" si="2"/>
        <v>8</v>
      </c>
      <c r="C20" s="11" t="s">
        <v>39</v>
      </c>
      <c r="D20" s="11" t="s">
        <v>40</v>
      </c>
      <c r="E20" s="11">
        <v>63</v>
      </c>
      <c r="F20" s="11">
        <v>11</v>
      </c>
      <c r="G20" s="11">
        <v>9.6999999999999993</v>
      </c>
      <c r="H20" s="12">
        <f t="shared" si="0"/>
        <v>0.36299999999999999</v>
      </c>
      <c r="I20" s="12">
        <f t="shared" si="1"/>
        <v>1.0629999999999999</v>
      </c>
      <c r="J20" s="12"/>
      <c r="K20" s="12"/>
      <c r="L20" s="12"/>
      <c r="M20" s="12"/>
      <c r="N20" s="12"/>
      <c r="O20" s="12"/>
      <c r="P20" s="12"/>
      <c r="Q20" s="12"/>
      <c r="R20" s="12"/>
      <c r="S20" s="12"/>
    </row>
    <row r="21" spans="2:19">
      <c r="B21" s="11">
        <f t="shared" si="2"/>
        <v>9</v>
      </c>
      <c r="C21" s="11" t="s">
        <v>40</v>
      </c>
      <c r="D21" s="11" t="s">
        <v>41</v>
      </c>
      <c r="E21" s="11">
        <v>63</v>
      </c>
      <c r="F21" s="13">
        <v>225</v>
      </c>
      <c r="G21" s="11">
        <v>38.700000000000003</v>
      </c>
      <c r="H21" s="12">
        <f t="shared" si="0"/>
        <v>0.36299999999999999</v>
      </c>
      <c r="I21" s="12">
        <f t="shared" si="1"/>
        <v>1.0629999999999999</v>
      </c>
      <c r="J21" s="12"/>
      <c r="K21" s="12"/>
      <c r="L21" s="12"/>
      <c r="M21" s="12"/>
      <c r="N21" s="12"/>
      <c r="O21" s="12"/>
      <c r="P21" s="12"/>
      <c r="Q21" s="12"/>
      <c r="R21" s="12"/>
      <c r="S21" s="12"/>
    </row>
    <row r="22" spans="2:19">
      <c r="B22" s="11">
        <f t="shared" si="2"/>
        <v>10</v>
      </c>
      <c r="C22" s="11" t="s">
        <v>40</v>
      </c>
      <c r="D22" s="11" t="s">
        <v>41</v>
      </c>
      <c r="E22" s="11">
        <v>63</v>
      </c>
      <c r="F22" s="13"/>
      <c r="G22" s="11">
        <v>13.6</v>
      </c>
      <c r="H22" s="12">
        <f t="shared" si="0"/>
        <v>0.36299999999999999</v>
      </c>
      <c r="I22" s="12">
        <f t="shared" si="1"/>
        <v>1.0629999999999999</v>
      </c>
      <c r="J22" s="12"/>
      <c r="K22" s="12" t="s">
        <v>42</v>
      </c>
      <c r="L22" s="12">
        <f>+G22</f>
        <v>13.6</v>
      </c>
      <c r="M22" s="12">
        <f>+H22</f>
        <v>0.36299999999999999</v>
      </c>
      <c r="N22" s="12">
        <f>+L22*M22</f>
        <v>4.9367999999999999</v>
      </c>
      <c r="O22" s="12" t="s">
        <v>43</v>
      </c>
      <c r="P22" s="12"/>
      <c r="Q22" s="12"/>
      <c r="R22" s="12"/>
      <c r="S22" s="12"/>
    </row>
    <row r="23" spans="2:19">
      <c r="B23" s="11">
        <f t="shared" si="2"/>
        <v>11</v>
      </c>
      <c r="C23" s="11" t="s">
        <v>40</v>
      </c>
      <c r="D23" s="11" t="s">
        <v>41</v>
      </c>
      <c r="E23" s="11">
        <v>63</v>
      </c>
      <c r="F23" s="13"/>
      <c r="G23" s="11">
        <v>43.1</v>
      </c>
      <c r="H23" s="12">
        <f t="shared" si="0"/>
        <v>0.36299999999999999</v>
      </c>
      <c r="I23" s="12">
        <f t="shared" si="1"/>
        <v>1.0629999999999999</v>
      </c>
      <c r="J23" s="12"/>
      <c r="K23" s="12"/>
      <c r="L23" s="12"/>
      <c r="M23" s="12"/>
      <c r="N23" s="12"/>
      <c r="O23" s="12"/>
      <c r="P23" s="12"/>
      <c r="Q23" s="12"/>
      <c r="R23" s="12"/>
      <c r="S23" s="12"/>
    </row>
    <row r="24" spans="2:19">
      <c r="B24" s="11">
        <f t="shared" si="2"/>
        <v>12</v>
      </c>
      <c r="C24" s="11" t="s">
        <v>44</v>
      </c>
      <c r="D24" s="11" t="s">
        <v>45</v>
      </c>
      <c r="E24" s="11">
        <v>63</v>
      </c>
      <c r="F24" s="11"/>
      <c r="G24" s="11">
        <v>2</v>
      </c>
      <c r="H24" s="12">
        <f t="shared" si="0"/>
        <v>0.36299999999999999</v>
      </c>
      <c r="I24" s="12">
        <f t="shared" si="1"/>
        <v>1.0629999999999999</v>
      </c>
      <c r="J24" s="12"/>
      <c r="K24" s="12" t="s">
        <v>46</v>
      </c>
      <c r="L24" s="12">
        <f>+G24</f>
        <v>2</v>
      </c>
      <c r="M24" s="12">
        <f>+H24</f>
        <v>0.36299999999999999</v>
      </c>
      <c r="N24" s="12">
        <f>+L24*M24</f>
        <v>0.72599999999999998</v>
      </c>
      <c r="O24" s="12"/>
      <c r="P24" s="12"/>
      <c r="Q24" s="12"/>
      <c r="R24" s="12"/>
      <c r="S24" s="12"/>
    </row>
    <row r="25" spans="2:19">
      <c r="B25" s="11">
        <f t="shared" si="2"/>
        <v>13</v>
      </c>
      <c r="C25" s="11" t="s">
        <v>45</v>
      </c>
      <c r="D25" s="11" t="s">
        <v>47</v>
      </c>
      <c r="E25" s="11">
        <v>63</v>
      </c>
      <c r="F25" s="11"/>
      <c r="G25" s="11">
        <v>33</v>
      </c>
      <c r="H25" s="12">
        <f t="shared" si="0"/>
        <v>0.36299999999999999</v>
      </c>
      <c r="I25" s="12">
        <f t="shared" si="1"/>
        <v>1.0629999999999999</v>
      </c>
      <c r="J25" s="12"/>
      <c r="K25" s="12"/>
      <c r="L25" s="12"/>
      <c r="M25" s="12"/>
      <c r="N25" s="12"/>
      <c r="O25" s="12"/>
      <c r="P25" s="12"/>
      <c r="Q25" s="12"/>
      <c r="R25" s="12"/>
      <c r="S25" s="12"/>
    </row>
    <row r="26" spans="2:19">
      <c r="B26" s="11">
        <f t="shared" si="2"/>
        <v>14</v>
      </c>
      <c r="C26" s="11" t="s">
        <v>48</v>
      </c>
      <c r="D26" s="11" t="s">
        <v>49</v>
      </c>
      <c r="E26" s="11">
        <v>63</v>
      </c>
      <c r="F26" s="11"/>
      <c r="G26" s="11">
        <v>22.4</v>
      </c>
      <c r="H26" s="12">
        <f t="shared" si="0"/>
        <v>0.36299999999999999</v>
      </c>
      <c r="I26" s="12">
        <f t="shared" si="1"/>
        <v>1.0629999999999999</v>
      </c>
      <c r="J26" s="12"/>
      <c r="K26" s="12" t="s">
        <v>42</v>
      </c>
      <c r="L26" s="12">
        <f>+G26</f>
        <v>22.4</v>
      </c>
      <c r="M26" s="12">
        <f>+H26</f>
        <v>0.36299999999999999</v>
      </c>
      <c r="N26" s="12">
        <f>+L26*M26</f>
        <v>8.1311999999999998</v>
      </c>
      <c r="O26" s="12"/>
      <c r="P26" s="12"/>
      <c r="Q26" s="12"/>
      <c r="R26" s="12"/>
      <c r="S26" s="12"/>
    </row>
    <row r="27" spans="2:19">
      <c r="B27" s="11">
        <f t="shared" si="2"/>
        <v>15</v>
      </c>
      <c r="C27" s="11" t="s">
        <v>49</v>
      </c>
      <c r="D27" s="11" t="s">
        <v>50</v>
      </c>
      <c r="E27" s="11">
        <v>63</v>
      </c>
      <c r="F27" s="11">
        <v>46</v>
      </c>
      <c r="G27" s="11">
        <v>46.5</v>
      </c>
      <c r="H27" s="12">
        <f t="shared" si="0"/>
        <v>0.36299999999999999</v>
      </c>
      <c r="I27" s="12">
        <f t="shared" si="1"/>
        <v>1.0629999999999999</v>
      </c>
      <c r="J27" s="12"/>
      <c r="K27" s="12" t="s">
        <v>42</v>
      </c>
      <c r="L27" s="12">
        <f>+G27</f>
        <v>46.5</v>
      </c>
      <c r="M27" s="12">
        <f>+H27</f>
        <v>0.36299999999999999</v>
      </c>
      <c r="N27" s="12">
        <f>+L27*M27</f>
        <v>16.8795</v>
      </c>
      <c r="O27" s="12"/>
      <c r="P27" s="12"/>
      <c r="Q27" s="12"/>
      <c r="R27" s="12"/>
      <c r="S27" s="12"/>
    </row>
    <row r="28" spans="2:19">
      <c r="B28" s="11">
        <f t="shared" si="2"/>
        <v>16</v>
      </c>
      <c r="C28" s="11" t="s">
        <v>50</v>
      </c>
      <c r="D28" s="11" t="s">
        <v>51</v>
      </c>
      <c r="E28" s="11">
        <v>63</v>
      </c>
      <c r="F28" s="11">
        <v>17</v>
      </c>
      <c r="G28" s="11">
        <v>50.8</v>
      </c>
      <c r="H28" s="12">
        <f t="shared" si="0"/>
        <v>0.36299999999999999</v>
      </c>
      <c r="I28" s="12">
        <f t="shared" si="1"/>
        <v>1.0629999999999999</v>
      </c>
      <c r="J28" s="12"/>
      <c r="K28" s="12"/>
      <c r="L28" s="12"/>
      <c r="M28" s="12"/>
      <c r="N28" s="12"/>
      <c r="O28" s="12"/>
      <c r="P28" s="12"/>
      <c r="Q28" s="12"/>
      <c r="R28" s="12"/>
      <c r="S28" s="12"/>
    </row>
    <row r="29" spans="2:19">
      <c r="B29" s="11">
        <f t="shared" si="2"/>
        <v>17</v>
      </c>
      <c r="C29" s="11" t="s">
        <v>50</v>
      </c>
      <c r="D29" s="11" t="s">
        <v>52</v>
      </c>
      <c r="E29" s="11">
        <v>63</v>
      </c>
      <c r="F29" s="13">
        <v>37</v>
      </c>
      <c r="G29" s="11">
        <v>25.4</v>
      </c>
      <c r="H29" s="12">
        <f t="shared" si="0"/>
        <v>0.36299999999999999</v>
      </c>
      <c r="I29" s="12">
        <f t="shared" si="1"/>
        <v>1.0629999999999999</v>
      </c>
      <c r="J29" s="12"/>
      <c r="K29" s="12" t="s">
        <v>42</v>
      </c>
      <c r="L29" s="12">
        <f t="shared" ref="L29:M31" si="3">+G29</f>
        <v>25.4</v>
      </c>
      <c r="M29" s="12">
        <f t="shared" si="3"/>
        <v>0.36299999999999999</v>
      </c>
      <c r="N29" s="12">
        <f>+L29*M29</f>
        <v>9.2201999999999984</v>
      </c>
      <c r="O29" s="12"/>
      <c r="P29" s="12"/>
      <c r="Q29" s="12"/>
      <c r="R29" s="12"/>
      <c r="S29" s="12"/>
    </row>
    <row r="30" spans="2:19">
      <c r="B30" s="11">
        <f t="shared" si="2"/>
        <v>18</v>
      </c>
      <c r="C30" s="11" t="s">
        <v>50</v>
      </c>
      <c r="D30" s="11" t="s">
        <v>52</v>
      </c>
      <c r="E30" s="11">
        <v>63</v>
      </c>
      <c r="F30" s="13"/>
      <c r="G30" s="11">
        <v>31.1</v>
      </c>
      <c r="H30" s="12">
        <f t="shared" si="0"/>
        <v>0.36299999999999999</v>
      </c>
      <c r="I30" s="12">
        <f t="shared" si="1"/>
        <v>1.0629999999999999</v>
      </c>
      <c r="J30" s="12"/>
      <c r="K30" s="12" t="s">
        <v>53</v>
      </c>
      <c r="L30" s="12">
        <f t="shared" si="3"/>
        <v>31.1</v>
      </c>
      <c r="M30" s="12">
        <f t="shared" si="3"/>
        <v>0.36299999999999999</v>
      </c>
      <c r="N30" s="12">
        <f>+L30*M30</f>
        <v>11.289300000000001</v>
      </c>
      <c r="O30" s="12"/>
      <c r="P30" s="12"/>
      <c r="Q30" s="12"/>
      <c r="R30" s="12"/>
      <c r="S30" s="12"/>
    </row>
    <row r="31" spans="2:19">
      <c r="B31" s="11">
        <f t="shared" si="2"/>
        <v>19</v>
      </c>
      <c r="C31" s="11" t="s">
        <v>52</v>
      </c>
      <c r="D31" s="11" t="s">
        <v>54</v>
      </c>
      <c r="E31" s="11">
        <v>63</v>
      </c>
      <c r="F31" s="11"/>
      <c r="G31" s="11">
        <v>29.2</v>
      </c>
      <c r="H31" s="12">
        <f t="shared" si="0"/>
        <v>0.36299999999999999</v>
      </c>
      <c r="I31" s="12">
        <f t="shared" si="1"/>
        <v>1.0629999999999999</v>
      </c>
      <c r="J31" s="12"/>
      <c r="K31" s="12" t="s">
        <v>53</v>
      </c>
      <c r="L31" s="12">
        <f t="shared" si="3"/>
        <v>29.2</v>
      </c>
      <c r="M31" s="12">
        <f t="shared" si="3"/>
        <v>0.36299999999999999</v>
      </c>
      <c r="N31" s="12">
        <f>+L31*M31</f>
        <v>10.599599999999999</v>
      </c>
      <c r="O31" s="12"/>
      <c r="P31" s="12"/>
      <c r="Q31" s="12"/>
      <c r="R31" s="12"/>
      <c r="S31" s="12"/>
    </row>
    <row r="32" spans="2:19">
      <c r="B32" s="11">
        <f t="shared" si="2"/>
        <v>20</v>
      </c>
      <c r="C32" s="11" t="s">
        <v>54</v>
      </c>
      <c r="D32" s="11" t="s">
        <v>55</v>
      </c>
      <c r="E32" s="11">
        <v>63</v>
      </c>
      <c r="F32" s="13">
        <v>46</v>
      </c>
      <c r="G32" s="11">
        <v>49.9</v>
      </c>
      <c r="H32" s="12">
        <f t="shared" si="0"/>
        <v>0.36299999999999999</v>
      </c>
      <c r="I32" s="12">
        <f t="shared" si="1"/>
        <v>1.0629999999999999</v>
      </c>
      <c r="J32" s="12"/>
      <c r="K32" s="12"/>
      <c r="L32" s="12"/>
      <c r="M32" s="12"/>
      <c r="N32" s="12"/>
      <c r="O32" s="12"/>
      <c r="P32" s="12"/>
      <c r="Q32" s="12"/>
      <c r="R32" s="12"/>
      <c r="S32" s="12"/>
    </row>
    <row r="33" spans="2:19">
      <c r="B33" s="11">
        <f t="shared" si="2"/>
        <v>21</v>
      </c>
      <c r="C33" s="11" t="s">
        <v>54</v>
      </c>
      <c r="D33" s="11" t="s">
        <v>55</v>
      </c>
      <c r="E33" s="11">
        <v>63</v>
      </c>
      <c r="F33" s="13"/>
      <c r="G33" s="11">
        <v>5.8</v>
      </c>
      <c r="H33" s="12">
        <f t="shared" si="0"/>
        <v>0.36299999999999999</v>
      </c>
      <c r="I33" s="12">
        <f t="shared" si="1"/>
        <v>1.0629999999999999</v>
      </c>
      <c r="J33" s="12"/>
      <c r="K33" s="12" t="s">
        <v>56</v>
      </c>
      <c r="L33" s="12">
        <f>+G33</f>
        <v>5.8</v>
      </c>
      <c r="M33" s="12">
        <f>+H33</f>
        <v>0.36299999999999999</v>
      </c>
      <c r="N33" s="12">
        <f>+L33*M33</f>
        <v>2.1053999999999999</v>
      </c>
      <c r="O33" s="12"/>
      <c r="P33" s="12"/>
      <c r="Q33" s="12"/>
      <c r="R33" s="12"/>
      <c r="S33" s="12"/>
    </row>
    <row r="34" spans="2:19">
      <c r="B34" s="11">
        <f t="shared" si="2"/>
        <v>22</v>
      </c>
      <c r="C34" s="11" t="s">
        <v>55</v>
      </c>
      <c r="D34" s="11" t="s">
        <v>57</v>
      </c>
      <c r="E34" s="11">
        <v>63</v>
      </c>
      <c r="F34" s="11"/>
      <c r="G34" s="11">
        <v>19.3</v>
      </c>
      <c r="H34" s="12">
        <f t="shared" si="0"/>
        <v>0.36299999999999999</v>
      </c>
      <c r="I34" s="12">
        <f t="shared" si="1"/>
        <v>1.0629999999999999</v>
      </c>
      <c r="J34" s="12"/>
      <c r="K34" s="12"/>
      <c r="L34" s="12"/>
      <c r="M34" s="12"/>
      <c r="N34" s="12"/>
      <c r="O34" s="12"/>
      <c r="P34" s="12"/>
      <c r="Q34" s="12"/>
      <c r="R34" s="12"/>
      <c r="S34" s="12"/>
    </row>
    <row r="35" spans="2:19">
      <c r="B35" s="11">
        <f t="shared" si="2"/>
        <v>23</v>
      </c>
      <c r="C35" s="11" t="s">
        <v>57</v>
      </c>
      <c r="D35" s="11" t="s">
        <v>58</v>
      </c>
      <c r="E35" s="11">
        <v>63</v>
      </c>
      <c r="F35" s="11">
        <v>13</v>
      </c>
      <c r="G35" s="11">
        <v>10.3</v>
      </c>
      <c r="H35" s="12">
        <f t="shared" si="0"/>
        <v>0.36299999999999999</v>
      </c>
      <c r="I35" s="12">
        <f t="shared" si="1"/>
        <v>1.0629999999999999</v>
      </c>
      <c r="J35" s="12"/>
      <c r="K35" s="12"/>
      <c r="L35" s="12"/>
      <c r="M35" s="12"/>
      <c r="N35" s="12"/>
      <c r="O35" s="12"/>
      <c r="P35" s="12"/>
      <c r="Q35" s="12"/>
      <c r="R35" s="12"/>
      <c r="S35" s="12"/>
    </row>
    <row r="36" spans="2:19">
      <c r="B36" s="11">
        <f t="shared" si="2"/>
        <v>24</v>
      </c>
      <c r="C36" s="11" t="s">
        <v>55</v>
      </c>
      <c r="D36" s="11" t="s">
        <v>59</v>
      </c>
      <c r="E36" s="11">
        <v>63</v>
      </c>
      <c r="F36" s="11">
        <v>21</v>
      </c>
      <c r="G36" s="11">
        <v>24</v>
      </c>
      <c r="H36" s="12">
        <f t="shared" si="0"/>
        <v>0.36299999999999999</v>
      </c>
      <c r="I36" s="12">
        <f t="shared" si="1"/>
        <v>1.0629999999999999</v>
      </c>
      <c r="J36" s="12"/>
      <c r="K36" s="12"/>
      <c r="L36" s="12"/>
      <c r="M36" s="12"/>
      <c r="N36" s="12"/>
      <c r="O36" s="12"/>
      <c r="P36" s="12"/>
      <c r="Q36" s="12"/>
      <c r="R36" s="12"/>
      <c r="S36" s="12"/>
    </row>
    <row r="37" spans="2:19">
      <c r="B37" s="11">
        <f t="shared" si="2"/>
        <v>25</v>
      </c>
      <c r="C37" s="11" t="s">
        <v>55</v>
      </c>
      <c r="D37" s="11" t="s">
        <v>59</v>
      </c>
      <c r="E37" s="11">
        <v>63</v>
      </c>
      <c r="F37" s="11"/>
      <c r="G37" s="11">
        <v>2</v>
      </c>
      <c r="H37" s="12">
        <f t="shared" si="0"/>
        <v>0.36299999999999999</v>
      </c>
      <c r="I37" s="12">
        <f t="shared" si="1"/>
        <v>1.0629999999999999</v>
      </c>
      <c r="J37" s="12"/>
      <c r="K37" s="12" t="s">
        <v>56</v>
      </c>
      <c r="L37" s="12">
        <f>+G37</f>
        <v>2</v>
      </c>
      <c r="M37" s="12">
        <f>+H37</f>
        <v>0.36299999999999999</v>
      </c>
      <c r="N37" s="12">
        <f>+L37*M37</f>
        <v>0.72599999999999998</v>
      </c>
      <c r="O37" s="12"/>
      <c r="P37" s="12"/>
      <c r="Q37" s="12"/>
      <c r="R37" s="12"/>
      <c r="S37" s="12"/>
    </row>
    <row r="38" spans="2:19">
      <c r="B38" s="11">
        <f t="shared" si="2"/>
        <v>26</v>
      </c>
      <c r="C38" s="11" t="s">
        <v>59</v>
      </c>
      <c r="D38" s="11" t="s">
        <v>60</v>
      </c>
      <c r="E38" s="11">
        <v>63</v>
      </c>
      <c r="F38" s="11"/>
      <c r="G38" s="11">
        <v>64.400000000000006</v>
      </c>
      <c r="H38" s="12">
        <f t="shared" si="0"/>
        <v>0.36299999999999999</v>
      </c>
      <c r="I38" s="12">
        <f t="shared" si="1"/>
        <v>1.0629999999999999</v>
      </c>
      <c r="J38" s="12"/>
      <c r="K38" s="12"/>
      <c r="L38" s="12"/>
      <c r="M38" s="12"/>
      <c r="N38" s="12"/>
      <c r="O38" s="12"/>
      <c r="P38" s="12"/>
      <c r="Q38" s="12"/>
      <c r="R38" s="12"/>
      <c r="S38" s="12"/>
    </row>
    <row r="39" spans="2:19">
      <c r="B39" s="11">
        <f t="shared" si="2"/>
        <v>27</v>
      </c>
      <c r="C39" s="11" t="s">
        <v>59</v>
      </c>
      <c r="D39" s="11" t="s">
        <v>61</v>
      </c>
      <c r="E39" s="11">
        <v>63</v>
      </c>
      <c r="F39" s="11">
        <v>128</v>
      </c>
      <c r="G39" s="11">
        <v>126.1</v>
      </c>
      <c r="H39" s="12">
        <f t="shared" si="0"/>
        <v>0.36299999999999999</v>
      </c>
      <c r="I39" s="12">
        <f t="shared" si="1"/>
        <v>1.0629999999999999</v>
      </c>
      <c r="J39" s="12"/>
      <c r="K39" s="12"/>
      <c r="L39" s="12"/>
      <c r="M39" s="12"/>
      <c r="N39" s="12"/>
      <c r="O39" s="12"/>
      <c r="P39" s="12"/>
      <c r="Q39" s="12"/>
      <c r="R39" s="12"/>
      <c r="S39" s="12"/>
    </row>
    <row r="40" spans="2:19">
      <c r="B40" s="11">
        <f t="shared" si="2"/>
        <v>28</v>
      </c>
      <c r="C40" s="11" t="s">
        <v>61</v>
      </c>
      <c r="D40" s="11" t="s">
        <v>62</v>
      </c>
      <c r="E40" s="11">
        <v>63</v>
      </c>
      <c r="F40" s="11">
        <v>46</v>
      </c>
      <c r="G40" s="11">
        <v>49.9</v>
      </c>
      <c r="H40" s="12">
        <f t="shared" si="0"/>
        <v>0.36299999999999999</v>
      </c>
      <c r="I40" s="12">
        <f t="shared" si="1"/>
        <v>1.0629999999999999</v>
      </c>
      <c r="J40" s="12"/>
      <c r="K40" s="12"/>
      <c r="L40" s="12"/>
      <c r="M40" s="12"/>
      <c r="N40" s="12"/>
      <c r="O40" s="12"/>
      <c r="P40" s="12"/>
      <c r="Q40" s="12"/>
      <c r="R40" s="12"/>
      <c r="S40" s="12"/>
    </row>
    <row r="41" spans="2:19">
      <c r="B41" s="11">
        <f t="shared" si="2"/>
        <v>29</v>
      </c>
      <c r="C41" s="11" t="s">
        <v>62</v>
      </c>
      <c r="D41" s="11" t="s">
        <v>63</v>
      </c>
      <c r="E41" s="11">
        <v>63</v>
      </c>
      <c r="F41" s="11"/>
      <c r="G41" s="11">
        <v>3.8</v>
      </c>
      <c r="H41" s="12">
        <f t="shared" si="0"/>
        <v>0.36299999999999999</v>
      </c>
      <c r="I41" s="12">
        <f t="shared" si="1"/>
        <v>1.0629999999999999</v>
      </c>
      <c r="J41" s="12"/>
      <c r="K41" s="12" t="s">
        <v>53</v>
      </c>
      <c r="L41" s="12">
        <f>+G41</f>
        <v>3.8</v>
      </c>
      <c r="M41" s="12">
        <f>+H41</f>
        <v>0.36299999999999999</v>
      </c>
      <c r="N41" s="12">
        <f>+L41*M41</f>
        <v>1.3794</v>
      </c>
      <c r="O41" s="12"/>
      <c r="P41" s="12"/>
      <c r="Q41" s="12"/>
      <c r="R41" s="12"/>
      <c r="S41" s="12"/>
    </row>
    <row r="42" spans="2:19">
      <c r="B42" s="11">
        <f t="shared" si="2"/>
        <v>30</v>
      </c>
      <c r="C42" s="11" t="s">
        <v>62</v>
      </c>
      <c r="D42" s="11" t="s">
        <v>64</v>
      </c>
      <c r="E42" s="11">
        <v>63</v>
      </c>
      <c r="F42" s="11">
        <v>121</v>
      </c>
      <c r="G42" s="11">
        <v>111.5</v>
      </c>
      <c r="H42" s="12">
        <f t="shared" si="0"/>
        <v>0.36299999999999999</v>
      </c>
      <c r="I42" s="12">
        <f t="shared" si="1"/>
        <v>1.0629999999999999</v>
      </c>
      <c r="J42" s="12"/>
      <c r="K42" s="12"/>
      <c r="L42" s="12"/>
      <c r="M42" s="12"/>
      <c r="N42" s="12"/>
      <c r="O42" s="12"/>
      <c r="P42" s="12"/>
      <c r="Q42" s="12"/>
      <c r="R42" s="12"/>
      <c r="S42" s="12"/>
    </row>
    <row r="43" spans="2:19">
      <c r="B43" s="11">
        <f t="shared" si="2"/>
        <v>31</v>
      </c>
      <c r="C43" s="11" t="s">
        <v>64</v>
      </c>
      <c r="D43" s="11" t="s">
        <v>65</v>
      </c>
      <c r="E43" s="11">
        <v>63</v>
      </c>
      <c r="F43" s="11">
        <v>28</v>
      </c>
      <c r="G43" s="11">
        <v>20.7</v>
      </c>
      <c r="H43" s="12">
        <f t="shared" si="0"/>
        <v>0.36299999999999999</v>
      </c>
      <c r="I43" s="12">
        <f t="shared" si="1"/>
        <v>1.0629999999999999</v>
      </c>
      <c r="J43" s="12"/>
      <c r="K43" s="12"/>
      <c r="L43" s="12"/>
      <c r="M43" s="12"/>
      <c r="N43" s="12"/>
      <c r="O43" s="12"/>
      <c r="P43" s="12"/>
      <c r="Q43" s="12"/>
      <c r="R43" s="12"/>
      <c r="S43" s="12"/>
    </row>
    <row r="44" spans="2:19">
      <c r="B44" s="11">
        <f t="shared" si="2"/>
        <v>32</v>
      </c>
      <c r="C44" s="11" t="s">
        <v>66</v>
      </c>
      <c r="D44" s="11" t="s">
        <v>64</v>
      </c>
      <c r="E44" s="11">
        <v>63</v>
      </c>
      <c r="F44" s="11">
        <v>37</v>
      </c>
      <c r="G44" s="11">
        <v>46.3</v>
      </c>
      <c r="H44" s="12">
        <f t="shared" si="0"/>
        <v>0.36299999999999999</v>
      </c>
      <c r="I44" s="12">
        <f t="shared" si="1"/>
        <v>1.0629999999999999</v>
      </c>
      <c r="J44" s="12"/>
      <c r="K44" s="12"/>
      <c r="L44" s="12"/>
      <c r="M44" s="12"/>
      <c r="N44" s="12"/>
      <c r="O44" s="12"/>
      <c r="P44" s="12"/>
      <c r="Q44" s="12"/>
      <c r="R44" s="12"/>
      <c r="S44" s="12"/>
    </row>
    <row r="45" spans="2:19">
      <c r="B45" s="11">
        <f t="shared" si="2"/>
        <v>33</v>
      </c>
      <c r="C45" s="11" t="s">
        <v>62</v>
      </c>
      <c r="D45" s="11" t="s">
        <v>67</v>
      </c>
      <c r="E45" s="11">
        <v>63</v>
      </c>
      <c r="F45" s="11">
        <v>130</v>
      </c>
      <c r="G45" s="11">
        <v>125.6</v>
      </c>
      <c r="H45" s="12">
        <f t="shared" si="0"/>
        <v>0.36299999999999999</v>
      </c>
      <c r="I45" s="12">
        <f t="shared" si="1"/>
        <v>1.0629999999999999</v>
      </c>
      <c r="J45" s="12"/>
      <c r="K45" s="12"/>
      <c r="L45" s="12"/>
      <c r="M45" s="12"/>
      <c r="N45" s="12"/>
      <c r="O45" s="12"/>
      <c r="P45" s="12"/>
      <c r="Q45" s="12"/>
      <c r="R45" s="12"/>
      <c r="S45" s="12"/>
    </row>
    <row r="46" spans="2:19">
      <c r="B46" s="11">
        <f t="shared" si="2"/>
        <v>34</v>
      </c>
      <c r="C46" s="11" t="s">
        <v>67</v>
      </c>
      <c r="D46" s="11" t="s">
        <v>68</v>
      </c>
      <c r="E46" s="11">
        <v>63</v>
      </c>
      <c r="F46" s="11"/>
      <c r="G46" s="11">
        <v>7</v>
      </c>
      <c r="H46" s="12">
        <f t="shared" si="0"/>
        <v>0.36299999999999999</v>
      </c>
      <c r="I46" s="12">
        <f t="shared" si="1"/>
        <v>1.0629999999999999</v>
      </c>
      <c r="J46" s="12"/>
      <c r="K46" s="12"/>
      <c r="L46" s="12"/>
      <c r="M46" s="12"/>
      <c r="N46" s="12"/>
      <c r="O46" s="12"/>
      <c r="P46" s="12"/>
      <c r="Q46" s="12"/>
      <c r="R46" s="12"/>
      <c r="S46" s="12"/>
    </row>
    <row r="47" spans="2:19">
      <c r="B47" s="11">
        <f t="shared" si="2"/>
        <v>35</v>
      </c>
      <c r="C47" s="11" t="s">
        <v>67</v>
      </c>
      <c r="D47" s="11" t="s">
        <v>69</v>
      </c>
      <c r="E47" s="11">
        <v>63</v>
      </c>
      <c r="F47" s="11">
        <f>111+83</f>
        <v>194</v>
      </c>
      <c r="G47" s="11">
        <v>188</v>
      </c>
      <c r="H47" s="12">
        <f t="shared" si="0"/>
        <v>0.36299999999999999</v>
      </c>
      <c r="I47" s="12">
        <f t="shared" si="1"/>
        <v>1.0629999999999999</v>
      </c>
      <c r="J47" s="12"/>
      <c r="K47" s="12"/>
      <c r="L47" s="12"/>
      <c r="M47" s="12"/>
      <c r="N47" s="12"/>
      <c r="O47" s="12"/>
      <c r="P47" s="12"/>
      <c r="Q47" s="12"/>
      <c r="R47" s="12"/>
      <c r="S47" s="12"/>
    </row>
    <row r="48" spans="2:19">
      <c r="B48" s="11">
        <f t="shared" si="2"/>
        <v>36</v>
      </c>
      <c r="C48" s="11" t="s">
        <v>67</v>
      </c>
      <c r="D48" s="11" t="s">
        <v>70</v>
      </c>
      <c r="E48" s="11">
        <v>75</v>
      </c>
      <c r="F48" s="11">
        <v>180</v>
      </c>
      <c r="G48" s="11">
        <v>174.7</v>
      </c>
      <c r="H48" s="12">
        <f t="shared" si="0"/>
        <v>0.375</v>
      </c>
      <c r="I48" s="12">
        <f t="shared" si="1"/>
        <v>1.075</v>
      </c>
      <c r="J48" s="12"/>
      <c r="K48" s="12"/>
      <c r="L48" s="12"/>
      <c r="M48" s="12"/>
      <c r="N48" s="12"/>
      <c r="O48" s="12"/>
      <c r="P48" s="12"/>
      <c r="Q48" s="12"/>
      <c r="R48" s="12"/>
      <c r="S48" s="12"/>
    </row>
    <row r="49" spans="2:19">
      <c r="B49" s="11">
        <f t="shared" si="2"/>
        <v>37</v>
      </c>
      <c r="C49" s="11" t="s">
        <v>70</v>
      </c>
      <c r="D49" s="11" t="s">
        <v>71</v>
      </c>
      <c r="E49" s="11">
        <v>75</v>
      </c>
      <c r="F49" s="11"/>
      <c r="G49" s="11">
        <v>9</v>
      </c>
      <c r="H49" s="12">
        <f t="shared" si="0"/>
        <v>0.375</v>
      </c>
      <c r="I49" s="12">
        <f t="shared" si="1"/>
        <v>1.075</v>
      </c>
      <c r="J49" s="12"/>
      <c r="K49" s="12" t="s">
        <v>56</v>
      </c>
      <c r="L49" s="12">
        <f>+G49</f>
        <v>9</v>
      </c>
      <c r="M49" s="12">
        <f>+H49</f>
        <v>0.375</v>
      </c>
      <c r="N49" s="12">
        <f>+L49*M49</f>
        <v>3.375</v>
      </c>
      <c r="O49" s="12"/>
      <c r="P49" s="12"/>
      <c r="Q49" s="12"/>
      <c r="R49" s="12"/>
      <c r="S49" s="12"/>
    </row>
    <row r="50" spans="2:19">
      <c r="B50" s="11">
        <f t="shared" si="2"/>
        <v>38</v>
      </c>
      <c r="C50" s="11" t="s">
        <v>70</v>
      </c>
      <c r="D50" s="11" t="s">
        <v>72</v>
      </c>
      <c r="E50" s="11">
        <v>75</v>
      </c>
      <c r="F50" s="11"/>
      <c r="G50" s="11">
        <v>8.1999999999999993</v>
      </c>
      <c r="H50" s="12">
        <f t="shared" si="0"/>
        <v>0.375</v>
      </c>
      <c r="I50" s="12">
        <f t="shared" si="1"/>
        <v>1.075</v>
      </c>
      <c r="J50" s="12"/>
      <c r="K50" s="12" t="s">
        <v>56</v>
      </c>
      <c r="L50" s="12">
        <f>+G50</f>
        <v>8.1999999999999993</v>
      </c>
      <c r="M50" s="12">
        <f>+H50</f>
        <v>0.375</v>
      </c>
      <c r="N50" s="12">
        <f>+L50*M50</f>
        <v>3.0749999999999997</v>
      </c>
      <c r="O50" s="12"/>
      <c r="P50" s="12"/>
      <c r="Q50" s="12"/>
      <c r="R50" s="12"/>
      <c r="S50" s="12"/>
    </row>
    <row r="51" spans="2:19">
      <c r="B51" s="11">
        <f t="shared" si="2"/>
        <v>39</v>
      </c>
      <c r="C51" s="11" t="s">
        <v>70</v>
      </c>
      <c r="D51" s="11" t="s">
        <v>72</v>
      </c>
      <c r="E51" s="11">
        <v>75</v>
      </c>
      <c r="F51" s="11">
        <v>125</v>
      </c>
      <c r="G51" s="11">
        <v>125</v>
      </c>
      <c r="H51" s="12">
        <f t="shared" si="0"/>
        <v>0.375</v>
      </c>
      <c r="I51" s="12">
        <f t="shared" si="1"/>
        <v>1.075</v>
      </c>
      <c r="J51" s="12"/>
      <c r="K51" s="12"/>
      <c r="L51" s="12"/>
      <c r="M51" s="12"/>
      <c r="N51" s="12"/>
      <c r="O51" s="12"/>
      <c r="P51" s="12"/>
      <c r="Q51" s="12"/>
      <c r="R51" s="12"/>
      <c r="S51" s="12"/>
    </row>
    <row r="52" spans="2:19">
      <c r="B52" s="11">
        <f t="shared" si="2"/>
        <v>40</v>
      </c>
      <c r="C52" s="11" t="s">
        <v>72</v>
      </c>
      <c r="D52" s="11" t="s">
        <v>62</v>
      </c>
      <c r="E52" s="11">
        <v>63</v>
      </c>
      <c r="F52" s="11">
        <v>198</v>
      </c>
      <c r="G52" s="11">
        <v>198</v>
      </c>
      <c r="H52" s="12">
        <f t="shared" si="0"/>
        <v>0.36299999999999999</v>
      </c>
      <c r="I52" s="12">
        <f t="shared" si="1"/>
        <v>1.0629999999999999</v>
      </c>
      <c r="J52" s="12"/>
      <c r="K52" s="12"/>
      <c r="L52" s="12"/>
      <c r="M52" s="12"/>
      <c r="N52" s="12"/>
      <c r="O52" s="12"/>
      <c r="P52" s="12"/>
      <c r="Q52" s="12"/>
      <c r="R52" s="12"/>
      <c r="S52" s="12"/>
    </row>
    <row r="53" spans="2:19">
      <c r="B53" s="11">
        <f t="shared" si="2"/>
        <v>41</v>
      </c>
      <c r="C53" s="11" t="s">
        <v>62</v>
      </c>
      <c r="D53" s="11" t="s">
        <v>63</v>
      </c>
      <c r="E53" s="11">
        <v>63</v>
      </c>
      <c r="F53" s="11"/>
      <c r="G53" s="11">
        <v>6.5</v>
      </c>
      <c r="H53" s="12">
        <f t="shared" si="0"/>
        <v>0.36299999999999999</v>
      </c>
      <c r="I53" s="12">
        <f t="shared" si="1"/>
        <v>1.0629999999999999</v>
      </c>
      <c r="J53" s="12"/>
      <c r="K53" s="12" t="s">
        <v>56</v>
      </c>
      <c r="L53" s="12">
        <f>+G53</f>
        <v>6.5</v>
      </c>
      <c r="M53" s="12">
        <f>+H53</f>
        <v>0.36299999999999999</v>
      </c>
      <c r="N53" s="12">
        <f>+L53*M53</f>
        <v>2.3594999999999997</v>
      </c>
      <c r="O53" s="12"/>
      <c r="P53" s="12"/>
      <c r="Q53" s="12"/>
      <c r="R53" s="12"/>
      <c r="S53" s="12"/>
    </row>
    <row r="54" spans="2:19">
      <c r="B54" s="11">
        <f t="shared" si="2"/>
        <v>42</v>
      </c>
      <c r="C54" s="11" t="s">
        <v>72</v>
      </c>
      <c r="D54" s="11" t="s">
        <v>73</v>
      </c>
      <c r="E54" s="11">
        <v>63</v>
      </c>
      <c r="F54" s="11">
        <v>51</v>
      </c>
      <c r="G54" s="11">
        <v>53</v>
      </c>
      <c r="H54" s="12">
        <f t="shared" si="0"/>
        <v>0.36299999999999999</v>
      </c>
      <c r="I54" s="12">
        <f t="shared" si="1"/>
        <v>1.0629999999999999</v>
      </c>
      <c r="J54" s="12"/>
      <c r="K54" s="12"/>
      <c r="L54" s="12"/>
      <c r="M54" s="12"/>
      <c r="N54" s="12"/>
      <c r="O54" s="12"/>
      <c r="P54" s="12"/>
      <c r="Q54" s="12"/>
      <c r="R54" s="12"/>
      <c r="S54" s="12"/>
    </row>
    <row r="55" spans="2:19">
      <c r="B55" s="11">
        <f t="shared" si="2"/>
        <v>43</v>
      </c>
      <c r="C55" s="11" t="s">
        <v>73</v>
      </c>
      <c r="D55" s="11" t="s">
        <v>74</v>
      </c>
      <c r="E55" s="11">
        <v>63</v>
      </c>
      <c r="F55" s="13">
        <v>98</v>
      </c>
      <c r="G55" s="11">
        <v>59</v>
      </c>
      <c r="H55" s="12">
        <f t="shared" si="0"/>
        <v>0.36299999999999999</v>
      </c>
      <c r="I55" s="12">
        <f t="shared" si="1"/>
        <v>1.0629999999999999</v>
      </c>
      <c r="J55" s="12"/>
      <c r="K55" s="12"/>
      <c r="L55" s="12"/>
      <c r="M55" s="12"/>
      <c r="N55" s="12"/>
      <c r="O55" s="12"/>
      <c r="P55" s="12"/>
      <c r="Q55" s="12"/>
      <c r="R55" s="12"/>
      <c r="S55" s="12"/>
    </row>
    <row r="56" spans="2:19">
      <c r="B56" s="11">
        <f t="shared" si="2"/>
        <v>44</v>
      </c>
      <c r="C56" s="11" t="s">
        <v>73</v>
      </c>
      <c r="D56" s="11" t="s">
        <v>74</v>
      </c>
      <c r="E56" s="11">
        <v>63</v>
      </c>
      <c r="F56" s="13"/>
      <c r="G56" s="11">
        <v>3</v>
      </c>
      <c r="H56" s="12">
        <f t="shared" si="0"/>
        <v>0.36299999999999999</v>
      </c>
      <c r="I56" s="12">
        <f t="shared" si="1"/>
        <v>1.0629999999999999</v>
      </c>
      <c r="J56" s="12"/>
      <c r="K56" s="12" t="s">
        <v>56</v>
      </c>
      <c r="L56" s="12">
        <f>+G56</f>
        <v>3</v>
      </c>
      <c r="M56" s="12">
        <f>+H56</f>
        <v>0.36299999999999999</v>
      </c>
      <c r="N56" s="12">
        <f>+L56*M56</f>
        <v>1.089</v>
      </c>
      <c r="O56" s="12"/>
      <c r="P56" s="12"/>
      <c r="Q56" s="12"/>
      <c r="R56" s="12"/>
      <c r="S56" s="12"/>
    </row>
    <row r="57" spans="2:19">
      <c r="B57" s="11">
        <f t="shared" si="2"/>
        <v>45</v>
      </c>
      <c r="C57" s="11" t="s">
        <v>73</v>
      </c>
      <c r="D57" s="11" t="s">
        <v>75</v>
      </c>
      <c r="E57" s="11">
        <v>63</v>
      </c>
      <c r="F57" s="13">
        <v>76</v>
      </c>
      <c r="G57" s="11">
        <v>80.3</v>
      </c>
      <c r="H57" s="12">
        <f t="shared" si="0"/>
        <v>0.36299999999999999</v>
      </c>
      <c r="I57" s="12">
        <f t="shared" si="1"/>
        <v>1.0629999999999999</v>
      </c>
      <c r="J57" s="12"/>
      <c r="K57" s="12"/>
      <c r="L57" s="12"/>
      <c r="M57" s="12"/>
      <c r="N57" s="12"/>
      <c r="O57" s="12"/>
      <c r="P57" s="12"/>
      <c r="Q57" s="12"/>
      <c r="R57" s="12"/>
      <c r="S57" s="12"/>
    </row>
    <row r="58" spans="2:19">
      <c r="B58" s="11">
        <f t="shared" si="2"/>
        <v>46</v>
      </c>
      <c r="C58" s="11" t="s">
        <v>75</v>
      </c>
      <c r="D58" s="11" t="s">
        <v>76</v>
      </c>
      <c r="E58" s="11">
        <v>63</v>
      </c>
      <c r="F58" s="13"/>
      <c r="G58" s="11">
        <v>2.5</v>
      </c>
      <c r="H58" s="12">
        <f t="shared" si="0"/>
        <v>0.36299999999999999</v>
      </c>
      <c r="I58" s="12">
        <f t="shared" si="1"/>
        <v>1.0629999999999999</v>
      </c>
      <c r="J58" s="12"/>
      <c r="K58" s="12"/>
      <c r="L58" s="12"/>
      <c r="M58" s="12"/>
      <c r="N58" s="12"/>
      <c r="O58" s="12"/>
      <c r="P58" s="12"/>
      <c r="Q58" s="12"/>
      <c r="R58" s="12"/>
      <c r="S58" s="12"/>
    </row>
    <row r="59" spans="2:19">
      <c r="B59" s="11">
        <f t="shared" si="2"/>
        <v>47</v>
      </c>
      <c r="C59" s="11" t="s">
        <v>75</v>
      </c>
      <c r="D59" s="11" t="s">
        <v>76</v>
      </c>
      <c r="E59" s="11">
        <v>63</v>
      </c>
      <c r="F59" s="11">
        <v>118</v>
      </c>
      <c r="G59" s="11">
        <v>124.3</v>
      </c>
      <c r="H59" s="12">
        <f t="shared" si="0"/>
        <v>0.36299999999999999</v>
      </c>
      <c r="I59" s="12">
        <f t="shared" si="1"/>
        <v>1.0629999999999999</v>
      </c>
      <c r="J59" s="12"/>
      <c r="K59" s="12" t="s">
        <v>77</v>
      </c>
      <c r="L59" s="12">
        <f>+G59</f>
        <v>124.3</v>
      </c>
      <c r="M59" s="12">
        <f>+H59</f>
        <v>0.36299999999999999</v>
      </c>
      <c r="N59" s="12">
        <f>+L59*M59</f>
        <v>45.120899999999999</v>
      </c>
      <c r="O59" s="12"/>
      <c r="P59" s="12"/>
      <c r="Q59" s="12"/>
      <c r="R59" s="12"/>
      <c r="S59" s="12"/>
    </row>
    <row r="60" spans="2:19">
      <c r="B60" s="11">
        <f t="shared" si="2"/>
        <v>48</v>
      </c>
      <c r="C60" s="11" t="s">
        <v>75</v>
      </c>
      <c r="D60" s="11" t="s">
        <v>37</v>
      </c>
      <c r="E60" s="11">
        <v>63</v>
      </c>
      <c r="F60" s="11">
        <v>429</v>
      </c>
      <c r="G60" s="11">
        <v>421.1</v>
      </c>
      <c r="H60" s="12">
        <f t="shared" si="0"/>
        <v>0.36299999999999999</v>
      </c>
      <c r="I60" s="12">
        <f t="shared" si="1"/>
        <v>1.0629999999999999</v>
      </c>
      <c r="J60" s="12"/>
      <c r="K60" s="12"/>
      <c r="L60" s="12"/>
      <c r="M60" s="12"/>
      <c r="N60" s="12"/>
      <c r="O60" s="12"/>
      <c r="P60" s="12"/>
      <c r="Q60" s="12"/>
      <c r="R60" s="12"/>
      <c r="S60" s="12"/>
    </row>
    <row r="61" spans="2:19">
      <c r="B61" s="11">
        <f t="shared" si="2"/>
        <v>49</v>
      </c>
      <c r="C61" s="11" t="s">
        <v>70</v>
      </c>
      <c r="D61" s="11" t="s">
        <v>78</v>
      </c>
      <c r="E61" s="11">
        <v>63</v>
      </c>
      <c r="F61" s="11">
        <v>556</v>
      </c>
      <c r="G61" s="11">
        <v>542.4</v>
      </c>
      <c r="H61" s="12">
        <f t="shared" si="0"/>
        <v>0.36299999999999999</v>
      </c>
      <c r="I61" s="12">
        <f t="shared" si="1"/>
        <v>1.0629999999999999</v>
      </c>
      <c r="J61" s="12"/>
      <c r="K61" s="12"/>
      <c r="L61" s="12"/>
      <c r="M61" s="12"/>
      <c r="N61" s="12"/>
      <c r="O61" s="12"/>
      <c r="P61" s="12"/>
      <c r="Q61" s="12"/>
      <c r="R61" s="12"/>
      <c r="S61" s="12"/>
    </row>
    <row r="62" spans="2:19">
      <c r="B62" s="11">
        <f t="shared" si="2"/>
        <v>50</v>
      </c>
      <c r="C62" s="11" t="s">
        <v>78</v>
      </c>
      <c r="D62" s="11" t="s">
        <v>79</v>
      </c>
      <c r="E62" s="11">
        <v>63</v>
      </c>
      <c r="F62" s="11"/>
      <c r="G62" s="11">
        <v>7</v>
      </c>
      <c r="H62" s="12">
        <f t="shared" si="0"/>
        <v>0.36299999999999999</v>
      </c>
      <c r="I62" s="12">
        <f t="shared" si="1"/>
        <v>1.0629999999999999</v>
      </c>
      <c r="J62" s="12"/>
      <c r="K62" s="12" t="s">
        <v>42</v>
      </c>
      <c r="L62" s="12">
        <f>+G62</f>
        <v>7</v>
      </c>
      <c r="M62" s="12">
        <f>+H62</f>
        <v>0.36299999999999999</v>
      </c>
      <c r="N62" s="12">
        <f>+L62*M62</f>
        <v>2.5409999999999999</v>
      </c>
      <c r="O62" s="12"/>
      <c r="P62" s="12"/>
      <c r="Q62" s="12"/>
      <c r="R62" s="12"/>
      <c r="S62" s="12"/>
    </row>
    <row r="63" spans="2:19">
      <c r="B63" s="11">
        <f t="shared" si="2"/>
        <v>51</v>
      </c>
      <c r="C63" s="11" t="s">
        <v>78</v>
      </c>
      <c r="D63" s="11" t="s">
        <v>80</v>
      </c>
      <c r="E63" s="11">
        <v>63</v>
      </c>
      <c r="F63" s="11">
        <v>87</v>
      </c>
      <c r="G63" s="11">
        <v>95.8</v>
      </c>
      <c r="H63" s="12">
        <f t="shared" si="0"/>
        <v>0.36299999999999999</v>
      </c>
      <c r="I63" s="12">
        <f t="shared" si="1"/>
        <v>1.0629999999999999</v>
      </c>
      <c r="J63" s="12"/>
      <c r="K63" s="12"/>
      <c r="L63" s="12"/>
      <c r="M63" s="12"/>
      <c r="N63" s="12"/>
      <c r="O63" s="12"/>
      <c r="P63" s="12"/>
      <c r="Q63" s="12"/>
      <c r="R63" s="12"/>
      <c r="S63" s="12"/>
    </row>
    <row r="64" spans="2:19">
      <c r="B64" s="11">
        <f t="shared" si="2"/>
        <v>52</v>
      </c>
      <c r="C64" s="11" t="s">
        <v>80</v>
      </c>
      <c r="D64" s="11" t="s">
        <v>81</v>
      </c>
      <c r="E64" s="11">
        <v>63</v>
      </c>
      <c r="F64" s="11"/>
      <c r="G64" s="11">
        <v>3</v>
      </c>
      <c r="H64" s="12">
        <f t="shared" si="0"/>
        <v>0.36299999999999999</v>
      </c>
      <c r="I64" s="12">
        <f t="shared" si="1"/>
        <v>1.0629999999999999</v>
      </c>
      <c r="J64" s="12"/>
      <c r="K64" s="12" t="s">
        <v>82</v>
      </c>
      <c r="L64" s="12">
        <f>+G64</f>
        <v>3</v>
      </c>
      <c r="M64" s="12">
        <f>+H64</f>
        <v>0.36299999999999999</v>
      </c>
      <c r="N64" s="12">
        <f>+L64*M64</f>
        <v>1.089</v>
      </c>
      <c r="O64" s="12"/>
      <c r="P64" s="12"/>
      <c r="Q64" s="12"/>
      <c r="R64" s="12"/>
      <c r="S64" s="12"/>
    </row>
    <row r="65" spans="2:19">
      <c r="B65" s="11">
        <f t="shared" si="2"/>
        <v>53</v>
      </c>
      <c r="C65" s="11" t="s">
        <v>80</v>
      </c>
      <c r="D65" s="11" t="s">
        <v>83</v>
      </c>
      <c r="E65" s="11">
        <v>63</v>
      </c>
      <c r="F65" s="11">
        <v>78</v>
      </c>
      <c r="G65" s="11">
        <v>75.099999999999994</v>
      </c>
      <c r="H65" s="12">
        <f t="shared" si="0"/>
        <v>0.36299999999999999</v>
      </c>
      <c r="I65" s="12">
        <f t="shared" si="1"/>
        <v>1.0629999999999999</v>
      </c>
      <c r="J65" s="12"/>
      <c r="K65" s="12"/>
      <c r="L65" s="12"/>
      <c r="M65" s="12"/>
      <c r="N65" s="12"/>
      <c r="O65" s="12"/>
      <c r="P65" s="12"/>
      <c r="Q65" s="12"/>
      <c r="R65" s="12"/>
      <c r="S65" s="12"/>
    </row>
    <row r="66" spans="2:19">
      <c r="B66" s="11">
        <f t="shared" si="2"/>
        <v>54</v>
      </c>
      <c r="C66" s="11" t="s">
        <v>83</v>
      </c>
      <c r="D66" s="11" t="s">
        <v>84</v>
      </c>
      <c r="E66" s="11">
        <v>63</v>
      </c>
      <c r="F66" s="11">
        <v>56</v>
      </c>
      <c r="G66" s="11">
        <v>62.4</v>
      </c>
      <c r="H66" s="12">
        <f t="shared" si="0"/>
        <v>0.36299999999999999</v>
      </c>
      <c r="I66" s="12">
        <f t="shared" si="1"/>
        <v>1.0629999999999999</v>
      </c>
      <c r="J66" s="12"/>
      <c r="K66" s="12"/>
      <c r="L66" s="12"/>
      <c r="M66" s="12"/>
      <c r="N66" s="12"/>
      <c r="O66" s="12"/>
      <c r="P66" s="12"/>
      <c r="Q66" s="12"/>
      <c r="R66" s="12"/>
      <c r="S66" s="12"/>
    </row>
    <row r="67" spans="2:19">
      <c r="B67" s="11">
        <f t="shared" si="2"/>
        <v>55</v>
      </c>
      <c r="C67" s="11" t="s">
        <v>84</v>
      </c>
      <c r="D67" s="11" t="s">
        <v>85</v>
      </c>
      <c r="E67" s="11">
        <v>63</v>
      </c>
      <c r="F67" s="11">
        <v>23</v>
      </c>
      <c r="G67" s="11">
        <v>71</v>
      </c>
      <c r="H67" s="12">
        <f t="shared" si="0"/>
        <v>0.36299999999999999</v>
      </c>
      <c r="I67" s="12">
        <f t="shared" si="1"/>
        <v>1.0629999999999999</v>
      </c>
      <c r="J67" s="12"/>
      <c r="K67" s="12"/>
      <c r="L67" s="12"/>
      <c r="M67" s="12"/>
      <c r="N67" s="12"/>
      <c r="O67" s="12"/>
      <c r="P67" s="12"/>
      <c r="Q67" s="12"/>
      <c r="R67" s="12"/>
      <c r="S67" s="12"/>
    </row>
    <row r="68" spans="2:19">
      <c r="B68" s="11">
        <f t="shared" si="2"/>
        <v>56</v>
      </c>
      <c r="C68" s="11" t="s">
        <v>84</v>
      </c>
      <c r="D68" s="11" t="s">
        <v>86</v>
      </c>
      <c r="E68" s="11">
        <v>63</v>
      </c>
      <c r="F68" s="11">
        <v>81</v>
      </c>
      <c r="G68" s="11">
        <v>71.5</v>
      </c>
      <c r="H68" s="12">
        <f t="shared" si="0"/>
        <v>0.36299999999999999</v>
      </c>
      <c r="I68" s="12">
        <f t="shared" si="1"/>
        <v>1.0629999999999999</v>
      </c>
      <c r="J68" s="12"/>
      <c r="K68" s="12"/>
      <c r="L68" s="12"/>
      <c r="M68" s="12"/>
      <c r="N68" s="12"/>
      <c r="O68" s="12"/>
      <c r="P68" s="12"/>
      <c r="Q68" s="12"/>
      <c r="R68" s="12"/>
      <c r="S68" s="12"/>
    </row>
    <row r="69" spans="2:19">
      <c r="B69" s="11">
        <f t="shared" si="2"/>
        <v>57</v>
      </c>
      <c r="C69" s="11" t="s">
        <v>86</v>
      </c>
      <c r="D69" s="11" t="s">
        <v>87</v>
      </c>
      <c r="E69" s="11">
        <v>63</v>
      </c>
      <c r="F69" s="11">
        <v>74</v>
      </c>
      <c r="G69" s="11">
        <v>74.3</v>
      </c>
      <c r="H69" s="12">
        <f t="shared" si="0"/>
        <v>0.36299999999999999</v>
      </c>
      <c r="I69" s="12">
        <f t="shared" si="1"/>
        <v>1.0629999999999999</v>
      </c>
      <c r="J69" s="12"/>
      <c r="K69" s="12"/>
      <c r="L69" s="12"/>
      <c r="M69" s="12"/>
      <c r="N69" s="12"/>
      <c r="O69" s="12"/>
      <c r="P69" s="12"/>
      <c r="Q69" s="12"/>
      <c r="R69" s="12"/>
      <c r="S69" s="12"/>
    </row>
    <row r="70" spans="2:19">
      <c r="B70" s="11">
        <f t="shared" si="2"/>
        <v>58</v>
      </c>
      <c r="C70" s="11" t="s">
        <v>86</v>
      </c>
      <c r="D70" s="11" t="s">
        <v>88</v>
      </c>
      <c r="E70" s="11">
        <v>63</v>
      </c>
      <c r="F70" s="11">
        <v>50</v>
      </c>
      <c r="G70" s="11">
        <v>50.3</v>
      </c>
      <c r="H70" s="12">
        <f t="shared" si="0"/>
        <v>0.36299999999999999</v>
      </c>
      <c r="I70" s="12">
        <f t="shared" si="1"/>
        <v>1.0629999999999999</v>
      </c>
      <c r="J70" s="12"/>
      <c r="K70" s="12"/>
      <c r="L70" s="12"/>
      <c r="M70" s="12"/>
      <c r="N70" s="12"/>
      <c r="O70" s="12"/>
      <c r="P70" s="12"/>
      <c r="Q70" s="12"/>
      <c r="R70" s="12"/>
      <c r="S70" s="12"/>
    </row>
    <row r="71" spans="2:19">
      <c r="B71" s="11">
        <f t="shared" si="2"/>
        <v>59</v>
      </c>
      <c r="C71" s="11" t="s">
        <v>88</v>
      </c>
      <c r="D71" s="11" t="s">
        <v>89</v>
      </c>
      <c r="E71" s="11">
        <v>63</v>
      </c>
      <c r="F71" s="11">
        <v>88</v>
      </c>
      <c r="G71" s="11">
        <v>87.3</v>
      </c>
      <c r="H71" s="12">
        <f t="shared" si="0"/>
        <v>0.36299999999999999</v>
      </c>
      <c r="I71" s="12">
        <f t="shared" si="1"/>
        <v>1.0629999999999999</v>
      </c>
      <c r="J71" s="12"/>
      <c r="K71" s="12"/>
      <c r="L71" s="12"/>
      <c r="M71" s="12"/>
      <c r="N71" s="12"/>
      <c r="O71" s="12"/>
      <c r="P71" s="12"/>
      <c r="Q71" s="12"/>
      <c r="R71" s="12"/>
      <c r="S71" s="12"/>
    </row>
    <row r="72" spans="2:19">
      <c r="B72" s="11">
        <f t="shared" si="2"/>
        <v>60</v>
      </c>
      <c r="C72" s="11" t="s">
        <v>80</v>
      </c>
      <c r="D72" s="11" t="s">
        <v>90</v>
      </c>
      <c r="E72" s="11">
        <v>63</v>
      </c>
      <c r="F72" s="11">
        <v>143</v>
      </c>
      <c r="G72" s="11">
        <v>138.69999999999999</v>
      </c>
      <c r="H72" s="12">
        <f t="shared" si="0"/>
        <v>0.36299999999999999</v>
      </c>
      <c r="I72" s="12">
        <f t="shared" si="1"/>
        <v>1.0629999999999999</v>
      </c>
      <c r="J72" s="12"/>
      <c r="K72" s="12"/>
      <c r="L72" s="12"/>
      <c r="M72" s="12"/>
      <c r="N72" s="12"/>
      <c r="O72" s="12"/>
      <c r="P72" s="12"/>
      <c r="Q72" s="12"/>
      <c r="R72" s="12"/>
      <c r="S72" s="12"/>
    </row>
    <row r="73" spans="2:19">
      <c r="B73" s="11">
        <f t="shared" si="2"/>
        <v>61</v>
      </c>
      <c r="C73" s="11" t="s">
        <v>90</v>
      </c>
      <c r="D73" s="11" t="s">
        <v>91</v>
      </c>
      <c r="E73" s="11">
        <v>63</v>
      </c>
      <c r="F73" s="11">
        <v>28</v>
      </c>
      <c r="G73" s="11">
        <v>61.1</v>
      </c>
      <c r="H73" s="12">
        <f t="shared" si="0"/>
        <v>0.36299999999999999</v>
      </c>
      <c r="I73" s="12">
        <f t="shared" si="1"/>
        <v>1.0629999999999999</v>
      </c>
      <c r="J73" s="12"/>
      <c r="K73" s="12"/>
      <c r="L73" s="12"/>
      <c r="M73" s="12"/>
      <c r="N73" s="12"/>
      <c r="O73" s="12"/>
      <c r="P73" s="12"/>
      <c r="Q73" s="12"/>
      <c r="R73" s="12"/>
      <c r="S73" s="12"/>
    </row>
    <row r="74" spans="2:19">
      <c r="B74" s="11">
        <f t="shared" si="2"/>
        <v>62</v>
      </c>
      <c r="C74" s="11" t="s">
        <v>90</v>
      </c>
      <c r="D74" s="11" t="s">
        <v>92</v>
      </c>
      <c r="E74" s="11">
        <v>63</v>
      </c>
      <c r="F74" s="11">
        <v>139</v>
      </c>
      <c r="G74" s="11">
        <v>141.6</v>
      </c>
      <c r="H74" s="12">
        <f t="shared" si="0"/>
        <v>0.36299999999999999</v>
      </c>
      <c r="I74" s="12">
        <f t="shared" si="1"/>
        <v>1.0629999999999999</v>
      </c>
      <c r="J74" s="12"/>
      <c r="K74" s="12"/>
      <c r="L74" s="12"/>
      <c r="M74" s="12"/>
      <c r="N74" s="12"/>
      <c r="O74" s="12"/>
      <c r="P74" s="12"/>
      <c r="Q74" s="12"/>
      <c r="R74" s="12"/>
      <c r="S74" s="12"/>
    </row>
    <row r="75" spans="2:19">
      <c r="B75" s="11">
        <f t="shared" si="2"/>
        <v>63</v>
      </c>
      <c r="C75" s="11" t="s">
        <v>78</v>
      </c>
      <c r="D75" s="11" t="s">
        <v>93</v>
      </c>
      <c r="E75" s="11">
        <v>63</v>
      </c>
      <c r="F75" s="11">
        <v>192</v>
      </c>
      <c r="G75" s="11">
        <v>196.3</v>
      </c>
      <c r="H75" s="12">
        <f t="shared" si="0"/>
        <v>0.36299999999999999</v>
      </c>
      <c r="I75" s="12">
        <f t="shared" si="1"/>
        <v>1.0629999999999999</v>
      </c>
      <c r="J75" s="12"/>
      <c r="K75" s="12"/>
      <c r="L75" s="12"/>
      <c r="M75" s="12"/>
      <c r="N75" s="12"/>
      <c r="O75" s="12"/>
      <c r="P75" s="12"/>
      <c r="Q75" s="12"/>
      <c r="R75" s="12"/>
      <c r="S75" s="12"/>
    </row>
    <row r="76" spans="2:19">
      <c r="B76" s="11">
        <f t="shared" si="2"/>
        <v>64</v>
      </c>
      <c r="C76" s="11" t="s">
        <v>93</v>
      </c>
      <c r="D76" s="11" t="s">
        <v>94</v>
      </c>
      <c r="E76" s="11">
        <v>63</v>
      </c>
      <c r="F76" s="11"/>
      <c r="G76" s="11">
        <v>3.6</v>
      </c>
      <c r="H76" s="12">
        <f t="shared" si="0"/>
        <v>0.36299999999999999</v>
      </c>
      <c r="I76" s="12">
        <f t="shared" si="1"/>
        <v>1.0629999999999999</v>
      </c>
      <c r="J76" s="12"/>
      <c r="K76" s="12" t="s">
        <v>95</v>
      </c>
      <c r="L76" s="12">
        <f>+G76</f>
        <v>3.6</v>
      </c>
      <c r="M76" s="12">
        <f>+H76</f>
        <v>0.36299999999999999</v>
      </c>
      <c r="N76" s="12">
        <f>+L76*M76</f>
        <v>1.3068</v>
      </c>
      <c r="O76" s="12"/>
      <c r="P76" s="12"/>
      <c r="Q76" s="12"/>
      <c r="R76" s="12"/>
      <c r="S76" s="12"/>
    </row>
    <row r="77" spans="2:19">
      <c r="B77" s="11">
        <f t="shared" si="2"/>
        <v>65</v>
      </c>
      <c r="C77" s="11" t="s">
        <v>93</v>
      </c>
      <c r="D77" s="11" t="s">
        <v>94</v>
      </c>
      <c r="E77" s="11">
        <v>63</v>
      </c>
      <c r="F77" s="11">
        <v>94</v>
      </c>
      <c r="G77" s="11">
        <v>89.9</v>
      </c>
      <c r="H77" s="12">
        <f t="shared" si="0"/>
        <v>0.36299999999999999</v>
      </c>
      <c r="I77" s="12">
        <f t="shared" si="1"/>
        <v>1.0629999999999999</v>
      </c>
      <c r="J77" s="12"/>
      <c r="K77" s="12"/>
      <c r="L77" s="12"/>
      <c r="M77" s="12"/>
      <c r="N77" s="12"/>
      <c r="O77" s="12"/>
      <c r="P77" s="12"/>
      <c r="Q77" s="12"/>
      <c r="R77" s="12"/>
      <c r="S77" s="12"/>
    </row>
    <row r="78" spans="2:19">
      <c r="B78" s="11">
        <f t="shared" si="2"/>
        <v>66</v>
      </c>
      <c r="C78" s="11" t="s">
        <v>94</v>
      </c>
      <c r="D78" s="11" t="s">
        <v>96</v>
      </c>
      <c r="E78" s="11">
        <v>63</v>
      </c>
      <c r="F78" s="11">
        <v>64</v>
      </c>
      <c r="G78" s="11">
        <v>67.3</v>
      </c>
      <c r="H78" s="12">
        <f t="shared" ref="H78:H141" si="4">E78/1000+0.3</f>
        <v>0.36299999999999999</v>
      </c>
      <c r="I78" s="12">
        <f t="shared" ref="I78:I141" si="5">E78/1000+1</f>
        <v>1.0629999999999999</v>
      </c>
      <c r="J78" s="12"/>
      <c r="K78" s="12"/>
      <c r="L78" s="12"/>
      <c r="M78" s="12"/>
      <c r="N78" s="12"/>
      <c r="O78" s="12"/>
      <c r="P78" s="12"/>
      <c r="Q78" s="12"/>
      <c r="R78" s="12"/>
      <c r="S78" s="12"/>
    </row>
    <row r="79" spans="2:19">
      <c r="B79" s="11">
        <f t="shared" ref="B79:B142" si="6">1+B78</f>
        <v>67</v>
      </c>
      <c r="C79" s="11" t="s">
        <v>93</v>
      </c>
      <c r="D79" s="11" t="s">
        <v>97</v>
      </c>
      <c r="E79" s="11">
        <v>63</v>
      </c>
      <c r="F79" s="11">
        <v>170</v>
      </c>
      <c r="G79" s="11">
        <v>168.6</v>
      </c>
      <c r="H79" s="12">
        <f t="shared" si="4"/>
        <v>0.36299999999999999</v>
      </c>
      <c r="I79" s="12">
        <f t="shared" si="5"/>
        <v>1.0629999999999999</v>
      </c>
      <c r="J79" s="12"/>
      <c r="K79" s="12"/>
      <c r="L79" s="12"/>
      <c r="M79" s="12"/>
      <c r="N79" s="12"/>
      <c r="O79" s="12"/>
      <c r="P79" s="12"/>
      <c r="Q79" s="12"/>
      <c r="R79" s="12"/>
      <c r="S79" s="12"/>
    </row>
    <row r="80" spans="2:19">
      <c r="B80" s="11">
        <f t="shared" si="6"/>
        <v>68</v>
      </c>
      <c r="C80" s="11" t="s">
        <v>97</v>
      </c>
      <c r="D80" s="11" t="s">
        <v>98</v>
      </c>
      <c r="E80" s="11">
        <v>63</v>
      </c>
      <c r="F80" s="11">
        <v>114</v>
      </c>
      <c r="G80" s="11">
        <v>107.2</v>
      </c>
      <c r="H80" s="12">
        <f t="shared" si="4"/>
        <v>0.36299999999999999</v>
      </c>
      <c r="I80" s="12">
        <f t="shared" si="5"/>
        <v>1.0629999999999999</v>
      </c>
      <c r="J80" s="12"/>
      <c r="K80" s="12"/>
      <c r="L80" s="12"/>
      <c r="M80" s="12"/>
      <c r="N80" s="12"/>
      <c r="O80" s="12"/>
      <c r="P80" s="12"/>
      <c r="Q80" s="12"/>
      <c r="R80" s="12"/>
      <c r="S80" s="12"/>
    </row>
    <row r="81" spans="2:19">
      <c r="B81" s="11">
        <f t="shared" si="6"/>
        <v>69</v>
      </c>
      <c r="C81" s="11" t="s">
        <v>97</v>
      </c>
      <c r="D81" s="11" t="s">
        <v>98</v>
      </c>
      <c r="E81" s="11">
        <v>63</v>
      </c>
      <c r="F81" s="11"/>
      <c r="G81" s="11">
        <v>3.2</v>
      </c>
      <c r="H81" s="12">
        <f t="shared" si="4"/>
        <v>0.36299999999999999</v>
      </c>
      <c r="I81" s="12">
        <f t="shared" si="5"/>
        <v>1.0629999999999999</v>
      </c>
      <c r="J81" s="12"/>
      <c r="K81" s="12" t="s">
        <v>95</v>
      </c>
      <c r="L81" s="12">
        <f>+G81</f>
        <v>3.2</v>
      </c>
      <c r="M81" s="12">
        <f>+H81</f>
        <v>0.36299999999999999</v>
      </c>
      <c r="N81" s="12">
        <f>+L81*M81</f>
        <v>1.1616</v>
      </c>
      <c r="O81" s="12"/>
      <c r="P81" s="12"/>
      <c r="Q81" s="12"/>
      <c r="R81" s="12"/>
      <c r="S81" s="12"/>
    </row>
    <row r="82" spans="2:19">
      <c r="B82" s="11">
        <f t="shared" si="6"/>
        <v>70</v>
      </c>
      <c r="C82" s="11" t="s">
        <v>98</v>
      </c>
      <c r="D82" s="11" t="s">
        <v>99</v>
      </c>
      <c r="E82" s="11">
        <v>63</v>
      </c>
      <c r="F82" s="11">
        <v>108</v>
      </c>
      <c r="G82" s="11">
        <v>76.099999999999994</v>
      </c>
      <c r="H82" s="12">
        <f t="shared" si="4"/>
        <v>0.36299999999999999</v>
      </c>
      <c r="I82" s="12">
        <f t="shared" si="5"/>
        <v>1.0629999999999999</v>
      </c>
      <c r="J82" s="12"/>
      <c r="K82" s="12"/>
      <c r="L82" s="12"/>
      <c r="M82" s="12"/>
      <c r="N82" s="12"/>
      <c r="O82" s="12"/>
      <c r="P82" s="12"/>
      <c r="Q82" s="12"/>
      <c r="R82" s="12"/>
      <c r="S82" s="12"/>
    </row>
    <row r="83" spans="2:19">
      <c r="B83" s="11">
        <f t="shared" si="6"/>
        <v>71</v>
      </c>
      <c r="C83" s="11" t="s">
        <v>99</v>
      </c>
      <c r="D83" s="11" t="s">
        <v>100</v>
      </c>
      <c r="E83" s="11">
        <v>63</v>
      </c>
      <c r="F83" s="11">
        <v>16</v>
      </c>
      <c r="G83" s="11">
        <v>53.7</v>
      </c>
      <c r="H83" s="12">
        <f t="shared" si="4"/>
        <v>0.36299999999999999</v>
      </c>
      <c r="I83" s="12">
        <f t="shared" si="5"/>
        <v>1.0629999999999999</v>
      </c>
      <c r="J83" s="12"/>
      <c r="K83" s="12"/>
      <c r="L83" s="12"/>
      <c r="M83" s="12"/>
      <c r="N83" s="12"/>
      <c r="O83" s="12"/>
      <c r="P83" s="12"/>
      <c r="Q83" s="12"/>
      <c r="R83" s="12"/>
      <c r="S83" s="12"/>
    </row>
    <row r="84" spans="2:19">
      <c r="B84" s="11">
        <f t="shared" si="6"/>
        <v>72</v>
      </c>
      <c r="C84" s="11" t="s">
        <v>98</v>
      </c>
      <c r="D84" s="11" t="s">
        <v>101</v>
      </c>
      <c r="E84" s="11">
        <v>63</v>
      </c>
      <c r="F84" s="11">
        <v>340</v>
      </c>
      <c r="G84" s="11">
        <v>344.5</v>
      </c>
      <c r="H84" s="12">
        <f t="shared" si="4"/>
        <v>0.36299999999999999</v>
      </c>
      <c r="I84" s="12">
        <f t="shared" si="5"/>
        <v>1.0629999999999999</v>
      </c>
      <c r="J84" s="12"/>
      <c r="K84" s="12"/>
      <c r="L84" s="12"/>
      <c r="M84" s="12"/>
      <c r="N84" s="12"/>
      <c r="O84" s="12"/>
      <c r="P84" s="12"/>
      <c r="Q84" s="12"/>
      <c r="R84" s="12"/>
      <c r="S84" s="12"/>
    </row>
    <row r="85" spans="2:19">
      <c r="B85" s="11">
        <f t="shared" si="6"/>
        <v>73</v>
      </c>
      <c r="C85" s="11" t="s">
        <v>101</v>
      </c>
      <c r="D85" s="11" t="s">
        <v>102</v>
      </c>
      <c r="E85" s="11">
        <v>63</v>
      </c>
      <c r="F85" s="11">
        <v>258</v>
      </c>
      <c r="G85" s="11">
        <v>249</v>
      </c>
      <c r="H85" s="12">
        <f t="shared" si="4"/>
        <v>0.36299999999999999</v>
      </c>
      <c r="I85" s="12">
        <f t="shared" si="5"/>
        <v>1.0629999999999999</v>
      </c>
      <c r="J85" s="12"/>
      <c r="K85" s="12"/>
      <c r="L85" s="12"/>
      <c r="M85" s="12"/>
      <c r="N85" s="12"/>
      <c r="O85" s="12"/>
      <c r="P85" s="12"/>
      <c r="Q85" s="12"/>
      <c r="R85" s="12"/>
      <c r="S85" s="12"/>
    </row>
    <row r="86" spans="2:19">
      <c r="B86" s="11">
        <f t="shared" si="6"/>
        <v>74</v>
      </c>
      <c r="C86" s="11" t="s">
        <v>102</v>
      </c>
      <c r="D86" s="11" t="s">
        <v>103</v>
      </c>
      <c r="E86" s="11">
        <v>63</v>
      </c>
      <c r="F86" s="11"/>
      <c r="G86" s="11">
        <v>31.5</v>
      </c>
      <c r="H86" s="12">
        <f t="shared" si="4"/>
        <v>0.36299999999999999</v>
      </c>
      <c r="I86" s="12">
        <f t="shared" si="5"/>
        <v>1.0629999999999999</v>
      </c>
      <c r="J86" s="12"/>
      <c r="K86" s="12"/>
      <c r="L86" s="12"/>
      <c r="M86" s="12"/>
      <c r="N86" s="12"/>
      <c r="O86" s="12"/>
      <c r="P86" s="12"/>
      <c r="Q86" s="12"/>
      <c r="R86" s="12"/>
      <c r="S86" s="12"/>
    </row>
    <row r="87" spans="2:19">
      <c r="B87" s="11">
        <f t="shared" si="6"/>
        <v>75</v>
      </c>
      <c r="C87" s="11">
        <v>130</v>
      </c>
      <c r="D87" s="11">
        <v>127</v>
      </c>
      <c r="E87" s="11">
        <v>63</v>
      </c>
      <c r="F87" s="11">
        <v>166</v>
      </c>
      <c r="G87" s="11">
        <v>276.10000000000002</v>
      </c>
      <c r="H87" s="12">
        <f t="shared" si="4"/>
        <v>0.36299999999999999</v>
      </c>
      <c r="I87" s="12">
        <f t="shared" si="5"/>
        <v>1.0629999999999999</v>
      </c>
      <c r="J87" s="12"/>
      <c r="K87" s="12"/>
      <c r="L87" s="12"/>
      <c r="M87" s="12"/>
      <c r="N87" s="12"/>
      <c r="O87" s="12"/>
      <c r="P87" s="12"/>
      <c r="Q87" s="12"/>
      <c r="R87" s="12"/>
      <c r="S87" s="12"/>
    </row>
    <row r="88" spans="2:19">
      <c r="B88" s="11">
        <f t="shared" si="6"/>
        <v>76</v>
      </c>
      <c r="C88" s="11">
        <v>127</v>
      </c>
      <c r="D88" s="11">
        <v>121</v>
      </c>
      <c r="E88" s="11">
        <v>63</v>
      </c>
      <c r="F88" s="11"/>
      <c r="G88" s="11">
        <v>24.6</v>
      </c>
      <c r="H88" s="12">
        <f t="shared" si="4"/>
        <v>0.36299999999999999</v>
      </c>
      <c r="I88" s="12">
        <f t="shared" si="5"/>
        <v>1.0629999999999999</v>
      </c>
      <c r="J88" s="12"/>
      <c r="K88" s="12" t="s">
        <v>53</v>
      </c>
      <c r="L88" s="12">
        <f>+G88</f>
        <v>24.6</v>
      </c>
      <c r="M88" s="12">
        <f>+H88</f>
        <v>0.36299999999999999</v>
      </c>
      <c r="N88" s="12">
        <f>+L88*M88</f>
        <v>8.9298000000000002</v>
      </c>
      <c r="O88" s="12"/>
      <c r="P88" s="12"/>
      <c r="Q88" s="12"/>
      <c r="R88" s="12"/>
      <c r="S88" s="12"/>
    </row>
    <row r="89" spans="2:19">
      <c r="B89" s="11">
        <f t="shared" si="6"/>
        <v>77</v>
      </c>
      <c r="C89" s="11" t="s">
        <v>104</v>
      </c>
      <c r="D89" s="11" t="s">
        <v>105</v>
      </c>
      <c r="E89" s="11">
        <v>63</v>
      </c>
      <c r="F89" s="11"/>
      <c r="G89" s="11">
        <v>13.9</v>
      </c>
      <c r="H89" s="12">
        <f t="shared" si="4"/>
        <v>0.36299999999999999</v>
      </c>
      <c r="I89" s="12">
        <f t="shared" si="5"/>
        <v>1.0629999999999999</v>
      </c>
      <c r="J89" s="12"/>
      <c r="K89" s="12"/>
      <c r="L89" s="12"/>
      <c r="M89" s="12"/>
      <c r="N89" s="12"/>
      <c r="O89" s="12"/>
      <c r="P89" s="12"/>
      <c r="Q89" s="12"/>
      <c r="R89" s="12"/>
      <c r="S89" s="12"/>
    </row>
    <row r="90" spans="2:19">
      <c r="B90" s="11">
        <f t="shared" si="6"/>
        <v>78</v>
      </c>
      <c r="C90" s="11" t="s">
        <v>104</v>
      </c>
      <c r="D90" s="11" t="s">
        <v>106</v>
      </c>
      <c r="E90" s="11">
        <v>63</v>
      </c>
      <c r="F90" s="11">
        <v>20</v>
      </c>
      <c r="G90" s="11">
        <v>23.2</v>
      </c>
      <c r="H90" s="12">
        <f t="shared" si="4"/>
        <v>0.36299999999999999</v>
      </c>
      <c r="I90" s="12">
        <f t="shared" si="5"/>
        <v>1.0629999999999999</v>
      </c>
      <c r="J90" s="12"/>
      <c r="K90" s="12"/>
      <c r="L90" s="12"/>
      <c r="M90" s="12"/>
      <c r="N90" s="12"/>
      <c r="O90" s="12"/>
      <c r="P90" s="12"/>
      <c r="Q90" s="12"/>
      <c r="R90" s="12"/>
      <c r="S90" s="12"/>
    </row>
    <row r="91" spans="2:19">
      <c r="B91" s="11">
        <f t="shared" si="6"/>
        <v>79</v>
      </c>
      <c r="C91" s="11" t="s">
        <v>106</v>
      </c>
      <c r="D91" s="11" t="s">
        <v>107</v>
      </c>
      <c r="E91" s="11">
        <v>63</v>
      </c>
      <c r="F91" s="11">
        <v>37</v>
      </c>
      <c r="G91" s="11">
        <v>34.799999999999997</v>
      </c>
      <c r="H91" s="12">
        <f t="shared" si="4"/>
        <v>0.36299999999999999</v>
      </c>
      <c r="I91" s="12">
        <f t="shared" si="5"/>
        <v>1.0629999999999999</v>
      </c>
      <c r="J91" s="12"/>
      <c r="K91" s="12"/>
      <c r="L91" s="12"/>
      <c r="M91" s="12"/>
      <c r="N91" s="12"/>
      <c r="O91" s="12"/>
      <c r="P91" s="12"/>
      <c r="Q91" s="12"/>
      <c r="R91" s="12"/>
      <c r="S91" s="12"/>
    </row>
    <row r="92" spans="2:19">
      <c r="B92" s="11">
        <f t="shared" si="6"/>
        <v>80</v>
      </c>
      <c r="C92" s="11" t="s">
        <v>106</v>
      </c>
      <c r="D92" s="11" t="s">
        <v>108</v>
      </c>
      <c r="E92" s="11">
        <v>63</v>
      </c>
      <c r="F92" s="13">
        <v>118</v>
      </c>
      <c r="G92" s="11">
        <v>16.3</v>
      </c>
      <c r="H92" s="12">
        <f t="shared" si="4"/>
        <v>0.36299999999999999</v>
      </c>
      <c r="I92" s="12">
        <f t="shared" si="5"/>
        <v>1.0629999999999999</v>
      </c>
      <c r="J92" s="12"/>
      <c r="K92" s="12" t="s">
        <v>53</v>
      </c>
      <c r="L92" s="12">
        <f>+G92</f>
        <v>16.3</v>
      </c>
      <c r="M92" s="12">
        <f>+H92</f>
        <v>0.36299999999999999</v>
      </c>
      <c r="N92" s="12">
        <f>+L92*M92</f>
        <v>5.9169</v>
      </c>
      <c r="O92" s="12"/>
      <c r="P92" s="12"/>
      <c r="Q92" s="12"/>
      <c r="R92" s="12"/>
      <c r="S92" s="12"/>
    </row>
    <row r="93" spans="2:19">
      <c r="B93" s="11">
        <f t="shared" si="6"/>
        <v>81</v>
      </c>
      <c r="C93" s="11" t="s">
        <v>106</v>
      </c>
      <c r="D93" s="11" t="s">
        <v>109</v>
      </c>
      <c r="E93" s="11">
        <v>63</v>
      </c>
      <c r="F93" s="13"/>
      <c r="G93" s="11">
        <v>74.400000000000006</v>
      </c>
      <c r="H93" s="12">
        <f t="shared" si="4"/>
        <v>0.36299999999999999</v>
      </c>
      <c r="I93" s="12">
        <f t="shared" si="5"/>
        <v>1.0629999999999999</v>
      </c>
      <c r="J93" s="12"/>
      <c r="K93" s="12"/>
      <c r="L93" s="12"/>
      <c r="M93" s="12"/>
      <c r="N93" s="12"/>
      <c r="O93" s="12"/>
      <c r="P93" s="12"/>
      <c r="Q93" s="12"/>
      <c r="R93" s="12"/>
      <c r="S93" s="12"/>
    </row>
    <row r="94" spans="2:19">
      <c r="B94" s="11">
        <f t="shared" si="6"/>
        <v>82</v>
      </c>
      <c r="C94" s="11" t="s">
        <v>106</v>
      </c>
      <c r="D94" s="11" t="s">
        <v>109</v>
      </c>
      <c r="E94" s="11">
        <v>63</v>
      </c>
      <c r="F94" s="11"/>
      <c r="G94" s="11">
        <v>29.1</v>
      </c>
      <c r="H94" s="12">
        <f t="shared" si="4"/>
        <v>0.36299999999999999</v>
      </c>
      <c r="I94" s="12">
        <f t="shared" si="5"/>
        <v>1.0629999999999999</v>
      </c>
      <c r="J94" s="12"/>
      <c r="K94" s="12" t="s">
        <v>53</v>
      </c>
      <c r="L94" s="12">
        <f>+G94</f>
        <v>29.1</v>
      </c>
      <c r="M94" s="12">
        <f>+H94</f>
        <v>0.36299999999999999</v>
      </c>
      <c r="N94" s="12">
        <f>+L94*M94</f>
        <v>10.5633</v>
      </c>
      <c r="O94" s="12"/>
      <c r="P94" s="12"/>
      <c r="Q94" s="12"/>
      <c r="R94" s="12"/>
      <c r="S94" s="12"/>
    </row>
    <row r="95" spans="2:19">
      <c r="B95" s="11">
        <f t="shared" si="6"/>
        <v>83</v>
      </c>
      <c r="C95" s="11" t="s">
        <v>109</v>
      </c>
      <c r="D95" s="11" t="s">
        <v>110</v>
      </c>
      <c r="E95" s="11">
        <v>63</v>
      </c>
      <c r="F95" s="11">
        <v>38</v>
      </c>
      <c r="G95" s="11">
        <v>37</v>
      </c>
      <c r="H95" s="12">
        <f t="shared" si="4"/>
        <v>0.36299999999999999</v>
      </c>
      <c r="I95" s="12">
        <f t="shared" si="5"/>
        <v>1.0629999999999999</v>
      </c>
      <c r="J95" s="12"/>
      <c r="K95" s="12" t="s">
        <v>53</v>
      </c>
      <c r="L95" s="12">
        <f>+G95</f>
        <v>37</v>
      </c>
      <c r="M95" s="12">
        <f>+H95</f>
        <v>0.36299999999999999</v>
      </c>
      <c r="N95" s="12">
        <f>+L95*M95</f>
        <v>13.430999999999999</v>
      </c>
      <c r="O95" s="12"/>
      <c r="P95" s="12"/>
      <c r="Q95" s="12"/>
      <c r="R95" s="12"/>
      <c r="S95" s="12"/>
    </row>
    <row r="96" spans="2:19">
      <c r="B96" s="11">
        <f t="shared" si="6"/>
        <v>84</v>
      </c>
      <c r="C96" s="11" t="s">
        <v>110</v>
      </c>
      <c r="D96" s="11" t="s">
        <v>111</v>
      </c>
      <c r="E96" s="11">
        <v>63</v>
      </c>
      <c r="F96" s="11">
        <v>118</v>
      </c>
      <c r="G96" s="11">
        <v>125.1</v>
      </c>
      <c r="H96" s="12">
        <f t="shared" si="4"/>
        <v>0.36299999999999999</v>
      </c>
      <c r="I96" s="12">
        <f t="shared" si="5"/>
        <v>1.0629999999999999</v>
      </c>
      <c r="J96" s="12"/>
      <c r="K96" s="12"/>
      <c r="L96" s="12"/>
      <c r="M96" s="12"/>
      <c r="N96" s="12"/>
      <c r="O96" s="12"/>
      <c r="P96" s="12"/>
      <c r="Q96" s="12"/>
      <c r="R96" s="12"/>
      <c r="S96" s="12"/>
    </row>
    <row r="97" spans="2:19">
      <c r="B97" s="11">
        <f t="shared" si="6"/>
        <v>85</v>
      </c>
      <c r="C97" s="11" t="s">
        <v>109</v>
      </c>
      <c r="D97" s="11" t="s">
        <v>112</v>
      </c>
      <c r="E97" s="11">
        <v>63</v>
      </c>
      <c r="F97" s="11">
        <v>27</v>
      </c>
      <c r="G97" s="11">
        <v>21.9</v>
      </c>
      <c r="H97" s="12">
        <f t="shared" si="4"/>
        <v>0.36299999999999999</v>
      </c>
      <c r="I97" s="12">
        <f t="shared" si="5"/>
        <v>1.0629999999999999</v>
      </c>
      <c r="J97" s="12"/>
      <c r="K97" s="12"/>
      <c r="L97" s="12"/>
      <c r="M97" s="12"/>
      <c r="N97" s="12"/>
      <c r="O97" s="12"/>
      <c r="P97" s="12"/>
      <c r="Q97" s="12"/>
      <c r="R97" s="12"/>
      <c r="S97" s="12"/>
    </row>
    <row r="98" spans="2:19">
      <c r="B98" s="11">
        <f t="shared" si="6"/>
        <v>86</v>
      </c>
      <c r="C98" s="11" t="s">
        <v>112</v>
      </c>
      <c r="D98" s="11" t="s">
        <v>108</v>
      </c>
      <c r="E98" s="11">
        <v>63</v>
      </c>
      <c r="F98" s="11">
        <v>24</v>
      </c>
      <c r="G98" s="11">
        <v>23.7</v>
      </c>
      <c r="H98" s="12">
        <f t="shared" si="4"/>
        <v>0.36299999999999999</v>
      </c>
      <c r="I98" s="12">
        <f t="shared" si="5"/>
        <v>1.0629999999999999</v>
      </c>
      <c r="J98" s="12"/>
      <c r="K98" s="12"/>
      <c r="L98" s="12"/>
      <c r="M98" s="12"/>
      <c r="N98" s="12"/>
      <c r="O98" s="12"/>
      <c r="P98" s="12"/>
      <c r="Q98" s="12"/>
      <c r="R98" s="12"/>
      <c r="S98" s="12"/>
    </row>
    <row r="99" spans="2:19">
      <c r="B99" s="11">
        <f t="shared" si="6"/>
        <v>87</v>
      </c>
      <c r="C99" s="11" t="s">
        <v>113</v>
      </c>
      <c r="D99" s="11" t="s">
        <v>113</v>
      </c>
      <c r="E99" s="11">
        <v>63</v>
      </c>
      <c r="F99" s="11">
        <v>89</v>
      </c>
      <c r="G99" s="11">
        <v>72.400000000000006</v>
      </c>
      <c r="H99" s="12">
        <f t="shared" si="4"/>
        <v>0.36299999999999999</v>
      </c>
      <c r="I99" s="12">
        <f t="shared" si="5"/>
        <v>1.0629999999999999</v>
      </c>
      <c r="J99" s="12"/>
      <c r="K99" s="12"/>
      <c r="L99" s="12"/>
      <c r="M99" s="12"/>
      <c r="N99" s="12"/>
      <c r="O99" s="12"/>
      <c r="P99" s="12"/>
      <c r="Q99" s="12"/>
      <c r="R99" s="12"/>
      <c r="S99" s="12"/>
    </row>
    <row r="100" spans="2:19">
      <c r="B100" s="11">
        <f t="shared" si="6"/>
        <v>88</v>
      </c>
      <c r="C100" s="11" t="s">
        <v>108</v>
      </c>
      <c r="D100" s="11" t="s">
        <v>114</v>
      </c>
      <c r="E100" s="11">
        <v>63</v>
      </c>
      <c r="F100" s="11">
        <v>17</v>
      </c>
      <c r="G100" s="11">
        <v>17.899999999999999</v>
      </c>
      <c r="H100" s="12">
        <f t="shared" si="4"/>
        <v>0.36299999999999999</v>
      </c>
      <c r="I100" s="12">
        <f t="shared" si="5"/>
        <v>1.0629999999999999</v>
      </c>
      <c r="J100" s="12"/>
      <c r="K100" s="12" t="s">
        <v>53</v>
      </c>
      <c r="L100" s="12">
        <f>+G100</f>
        <v>17.899999999999999</v>
      </c>
      <c r="M100" s="12">
        <f>+H100</f>
        <v>0.36299999999999999</v>
      </c>
      <c r="N100" s="12">
        <f>+L100*M100</f>
        <v>6.4976999999999991</v>
      </c>
      <c r="O100" s="12"/>
      <c r="P100" s="12"/>
      <c r="Q100" s="12"/>
      <c r="R100" s="12"/>
      <c r="S100" s="12"/>
    </row>
    <row r="101" spans="2:19">
      <c r="B101" s="11">
        <f t="shared" si="6"/>
        <v>89</v>
      </c>
      <c r="C101" s="11" t="s">
        <v>114</v>
      </c>
      <c r="D101" s="11" t="s">
        <v>115</v>
      </c>
      <c r="E101" s="11">
        <v>63</v>
      </c>
      <c r="F101" s="11"/>
      <c r="G101" s="11">
        <v>57.6</v>
      </c>
      <c r="H101" s="12">
        <f t="shared" si="4"/>
        <v>0.36299999999999999</v>
      </c>
      <c r="I101" s="12">
        <f t="shared" si="5"/>
        <v>1.0629999999999999</v>
      </c>
      <c r="J101" s="12"/>
      <c r="K101" s="12"/>
      <c r="L101" s="12"/>
      <c r="M101" s="12"/>
      <c r="N101" s="12"/>
      <c r="O101" s="12"/>
      <c r="P101" s="12"/>
      <c r="Q101" s="12"/>
      <c r="R101" s="12"/>
      <c r="S101" s="12"/>
    </row>
    <row r="102" spans="2:19">
      <c r="B102" s="11">
        <f t="shared" si="6"/>
        <v>90</v>
      </c>
      <c r="C102" s="11" t="s">
        <v>115</v>
      </c>
      <c r="D102" s="11" t="s">
        <v>116</v>
      </c>
      <c r="E102" s="11">
        <v>63</v>
      </c>
      <c r="F102" s="11"/>
      <c r="G102" s="11"/>
      <c r="H102" s="12">
        <f t="shared" si="4"/>
        <v>0.36299999999999999</v>
      </c>
      <c r="I102" s="12">
        <f t="shared" si="5"/>
        <v>1.0629999999999999</v>
      </c>
      <c r="J102" s="12"/>
      <c r="K102" s="12"/>
      <c r="L102" s="12"/>
      <c r="M102" s="12"/>
      <c r="N102" s="12"/>
      <c r="O102" s="12"/>
      <c r="P102" s="12"/>
      <c r="Q102" s="12"/>
      <c r="R102" s="12"/>
      <c r="S102" s="12"/>
    </row>
    <row r="103" spans="2:19">
      <c r="B103" s="11">
        <f t="shared" si="6"/>
        <v>91</v>
      </c>
      <c r="C103" s="11" t="s">
        <v>112</v>
      </c>
      <c r="D103" s="11" t="s">
        <v>117</v>
      </c>
      <c r="E103" s="11">
        <v>63</v>
      </c>
      <c r="F103" s="11">
        <v>90</v>
      </c>
      <c r="G103" s="11">
        <v>101.8</v>
      </c>
      <c r="H103" s="12">
        <f t="shared" si="4"/>
        <v>0.36299999999999999</v>
      </c>
      <c r="I103" s="12">
        <f t="shared" si="5"/>
        <v>1.0629999999999999</v>
      </c>
      <c r="J103" s="12"/>
      <c r="K103" s="12"/>
      <c r="L103" s="12"/>
      <c r="M103" s="12"/>
      <c r="N103" s="12"/>
      <c r="O103" s="12"/>
      <c r="P103" s="12"/>
      <c r="Q103" s="12"/>
      <c r="R103" s="12"/>
      <c r="S103" s="12"/>
    </row>
    <row r="104" spans="2:19">
      <c r="B104" s="11">
        <f t="shared" si="6"/>
        <v>92</v>
      </c>
      <c r="C104" s="11" t="s">
        <v>117</v>
      </c>
      <c r="D104" s="11" t="s">
        <v>118</v>
      </c>
      <c r="E104" s="11">
        <v>63</v>
      </c>
      <c r="F104" s="11">
        <v>30</v>
      </c>
      <c r="G104" s="11">
        <v>22.5</v>
      </c>
      <c r="H104" s="12">
        <f t="shared" si="4"/>
        <v>0.36299999999999999</v>
      </c>
      <c r="I104" s="12">
        <f t="shared" si="5"/>
        <v>1.0629999999999999</v>
      </c>
      <c r="J104" s="12"/>
      <c r="K104" s="12"/>
      <c r="L104" s="12"/>
      <c r="M104" s="12"/>
      <c r="N104" s="12"/>
      <c r="O104" s="12"/>
      <c r="P104" s="12"/>
      <c r="Q104" s="12"/>
      <c r="R104" s="12"/>
      <c r="S104" s="12"/>
    </row>
    <row r="105" spans="2:19">
      <c r="B105" s="11">
        <f t="shared" si="6"/>
        <v>93</v>
      </c>
      <c r="C105" s="11" t="s">
        <v>118</v>
      </c>
      <c r="D105" s="11" t="s">
        <v>119</v>
      </c>
      <c r="E105" s="11">
        <v>63</v>
      </c>
      <c r="F105" s="11">
        <v>79</v>
      </c>
      <c r="G105" s="11">
        <v>76.5</v>
      </c>
      <c r="H105" s="12">
        <f t="shared" si="4"/>
        <v>0.36299999999999999</v>
      </c>
      <c r="I105" s="12">
        <f t="shared" si="5"/>
        <v>1.0629999999999999</v>
      </c>
      <c r="J105" s="12"/>
      <c r="K105" s="12"/>
      <c r="L105" s="12"/>
      <c r="M105" s="12"/>
      <c r="N105" s="12"/>
      <c r="O105" s="12"/>
      <c r="P105" s="12"/>
      <c r="Q105" s="12"/>
      <c r="R105" s="12"/>
      <c r="S105" s="12"/>
    </row>
    <row r="106" spans="2:19">
      <c r="B106" s="11">
        <f t="shared" si="6"/>
        <v>94</v>
      </c>
      <c r="C106" s="11" t="s">
        <v>119</v>
      </c>
      <c r="D106" s="11" t="s">
        <v>120</v>
      </c>
      <c r="E106" s="11">
        <v>63</v>
      </c>
      <c r="F106" s="12"/>
      <c r="G106" s="11">
        <v>5.7</v>
      </c>
      <c r="H106" s="12">
        <f t="shared" si="4"/>
        <v>0.36299999999999999</v>
      </c>
      <c r="I106" s="12">
        <f t="shared" si="5"/>
        <v>1.0629999999999999</v>
      </c>
      <c r="J106" s="12"/>
      <c r="K106" s="12" t="s">
        <v>56</v>
      </c>
      <c r="L106" s="12">
        <f>+G106</f>
        <v>5.7</v>
      </c>
      <c r="M106" s="12">
        <f>+H106</f>
        <v>0.36299999999999999</v>
      </c>
      <c r="N106" s="12">
        <f>+L106*M106</f>
        <v>2.0691000000000002</v>
      </c>
      <c r="O106" s="12"/>
      <c r="P106" s="12"/>
      <c r="Q106" s="12"/>
      <c r="R106" s="12"/>
      <c r="S106" s="12"/>
    </row>
    <row r="107" spans="2:19">
      <c r="B107" s="11">
        <f t="shared" si="6"/>
        <v>95</v>
      </c>
      <c r="C107" s="11" t="s">
        <v>119</v>
      </c>
      <c r="D107" s="11" t="s">
        <v>121</v>
      </c>
      <c r="E107" s="11">
        <v>90</v>
      </c>
      <c r="F107" s="11">
        <v>56</v>
      </c>
      <c r="G107" s="11">
        <v>67.099999999999994</v>
      </c>
      <c r="H107" s="12">
        <f t="shared" si="4"/>
        <v>0.39</v>
      </c>
      <c r="I107" s="12">
        <f t="shared" si="5"/>
        <v>1.0900000000000001</v>
      </c>
      <c r="J107" s="12"/>
      <c r="K107" s="12"/>
      <c r="L107" s="12"/>
      <c r="M107" s="12"/>
      <c r="N107" s="12"/>
      <c r="O107" s="12"/>
      <c r="P107" s="12"/>
      <c r="Q107" s="12"/>
      <c r="R107" s="12"/>
      <c r="S107" s="12"/>
    </row>
    <row r="108" spans="2:19">
      <c r="B108" s="11">
        <f t="shared" si="6"/>
        <v>96</v>
      </c>
      <c r="C108" s="11" t="s">
        <v>121</v>
      </c>
      <c r="D108" s="11" t="s">
        <v>122</v>
      </c>
      <c r="E108" s="11">
        <v>90</v>
      </c>
      <c r="F108" s="11">
        <v>44</v>
      </c>
      <c r="G108" s="11">
        <v>30.1</v>
      </c>
      <c r="H108" s="12">
        <f t="shared" si="4"/>
        <v>0.39</v>
      </c>
      <c r="I108" s="12">
        <f t="shared" si="5"/>
        <v>1.0900000000000001</v>
      </c>
      <c r="J108" s="12"/>
      <c r="K108" s="12"/>
      <c r="L108" s="12"/>
      <c r="M108" s="12"/>
      <c r="N108" s="12"/>
      <c r="O108" s="12"/>
      <c r="P108" s="12"/>
      <c r="Q108" s="12"/>
      <c r="R108" s="12"/>
      <c r="S108" s="12"/>
    </row>
    <row r="109" spans="2:19">
      <c r="B109" s="11">
        <f t="shared" si="6"/>
        <v>97</v>
      </c>
      <c r="C109" s="11" t="s">
        <v>122</v>
      </c>
      <c r="D109" s="11" t="s">
        <v>97</v>
      </c>
      <c r="E109" s="11">
        <v>90</v>
      </c>
      <c r="F109" s="11">
        <v>170</v>
      </c>
      <c r="G109" s="11">
        <v>167.7</v>
      </c>
      <c r="H109" s="12">
        <f t="shared" si="4"/>
        <v>0.39</v>
      </c>
      <c r="I109" s="12">
        <f t="shared" si="5"/>
        <v>1.0900000000000001</v>
      </c>
      <c r="J109" s="12"/>
      <c r="K109" s="12"/>
      <c r="L109" s="12"/>
      <c r="M109" s="12"/>
      <c r="N109" s="12"/>
      <c r="O109" s="12"/>
      <c r="P109" s="12"/>
      <c r="Q109" s="12"/>
      <c r="R109" s="12"/>
      <c r="S109" s="12"/>
    </row>
    <row r="110" spans="2:19">
      <c r="B110" s="11">
        <f t="shared" si="6"/>
        <v>98</v>
      </c>
      <c r="C110" s="11" t="s">
        <v>123</v>
      </c>
      <c r="D110" s="11" t="s">
        <v>124</v>
      </c>
      <c r="E110" s="11">
        <v>63</v>
      </c>
      <c r="F110" s="11">
        <v>126</v>
      </c>
      <c r="G110" s="11">
        <v>121</v>
      </c>
      <c r="H110" s="12">
        <f t="shared" si="4"/>
        <v>0.36299999999999999</v>
      </c>
      <c r="I110" s="12">
        <f t="shared" si="5"/>
        <v>1.0629999999999999</v>
      </c>
      <c r="J110" s="12"/>
      <c r="K110" s="12"/>
      <c r="L110" s="12"/>
      <c r="M110" s="12"/>
      <c r="N110" s="12"/>
      <c r="O110" s="12"/>
      <c r="P110" s="12"/>
      <c r="Q110" s="12"/>
      <c r="R110" s="12"/>
      <c r="S110" s="12"/>
    </row>
    <row r="111" spans="2:19">
      <c r="B111" s="11">
        <f t="shared" si="6"/>
        <v>99</v>
      </c>
      <c r="C111" s="11" t="s">
        <v>125</v>
      </c>
      <c r="D111" s="11" t="s">
        <v>126</v>
      </c>
      <c r="E111" s="11">
        <v>63</v>
      </c>
      <c r="F111" s="12"/>
      <c r="G111" s="11">
        <v>63</v>
      </c>
      <c r="H111" s="12">
        <f t="shared" si="4"/>
        <v>0.36299999999999999</v>
      </c>
      <c r="I111" s="12">
        <f t="shared" si="5"/>
        <v>1.0629999999999999</v>
      </c>
      <c r="J111" s="12"/>
      <c r="K111" s="12"/>
      <c r="L111" s="12"/>
      <c r="M111" s="12"/>
      <c r="N111" s="12"/>
      <c r="O111" s="12"/>
      <c r="P111" s="12"/>
      <c r="Q111" s="12"/>
      <c r="R111" s="12"/>
      <c r="S111" s="12"/>
    </row>
    <row r="112" spans="2:19">
      <c r="B112" s="11">
        <f t="shared" si="6"/>
        <v>100</v>
      </c>
      <c r="C112" s="11" t="s">
        <v>119</v>
      </c>
      <c r="D112" s="11" t="s">
        <v>127</v>
      </c>
      <c r="E112" s="11">
        <v>110</v>
      </c>
      <c r="F112" s="11">
        <v>512</v>
      </c>
      <c r="G112" s="11">
        <v>508.6</v>
      </c>
      <c r="H112" s="12">
        <f t="shared" si="4"/>
        <v>0.41</v>
      </c>
      <c r="I112" s="12">
        <f t="shared" si="5"/>
        <v>1.1100000000000001</v>
      </c>
      <c r="J112" s="12"/>
      <c r="K112" s="12"/>
      <c r="L112" s="12"/>
      <c r="M112" s="12"/>
      <c r="N112" s="12"/>
      <c r="O112" s="12"/>
      <c r="P112" s="12"/>
      <c r="Q112" s="12"/>
      <c r="R112" s="12"/>
      <c r="S112" s="12"/>
    </row>
    <row r="113" spans="2:19">
      <c r="B113" s="11">
        <f t="shared" si="6"/>
        <v>101</v>
      </c>
      <c r="C113" s="11" t="s">
        <v>70</v>
      </c>
      <c r="D113" s="11" t="s">
        <v>128</v>
      </c>
      <c r="E113" s="11">
        <v>90</v>
      </c>
      <c r="F113" s="12"/>
      <c r="G113" s="11">
        <v>280.39999999999998</v>
      </c>
      <c r="H113" s="12">
        <f t="shared" si="4"/>
        <v>0.39</v>
      </c>
      <c r="I113" s="12">
        <f t="shared" si="5"/>
        <v>1.0900000000000001</v>
      </c>
      <c r="J113" s="12"/>
      <c r="K113" s="12"/>
      <c r="L113" s="12"/>
      <c r="M113" s="12"/>
      <c r="N113" s="12"/>
      <c r="O113" s="12"/>
      <c r="P113" s="12"/>
      <c r="Q113" s="12"/>
      <c r="R113" s="12"/>
      <c r="S113" s="12"/>
    </row>
    <row r="114" spans="2:19">
      <c r="B114" s="11">
        <f t="shared" si="6"/>
        <v>102</v>
      </c>
      <c r="C114" s="11" t="s">
        <v>128</v>
      </c>
      <c r="D114" s="11" t="s">
        <v>129</v>
      </c>
      <c r="E114" s="11">
        <v>110</v>
      </c>
      <c r="F114" s="12"/>
      <c r="G114" s="11">
        <v>183.6</v>
      </c>
      <c r="H114" s="12">
        <f t="shared" si="4"/>
        <v>0.41</v>
      </c>
      <c r="I114" s="12">
        <f t="shared" si="5"/>
        <v>1.1100000000000001</v>
      </c>
      <c r="J114" s="12"/>
      <c r="K114" s="12"/>
      <c r="L114" s="12"/>
      <c r="M114" s="12"/>
      <c r="N114" s="12"/>
      <c r="O114" s="12"/>
      <c r="P114" s="12"/>
      <c r="Q114" s="12"/>
      <c r="R114" s="12"/>
      <c r="S114" s="12"/>
    </row>
    <row r="115" spans="2:19">
      <c r="B115" s="11">
        <f t="shared" si="6"/>
        <v>103</v>
      </c>
      <c r="C115" s="11" t="s">
        <v>129</v>
      </c>
      <c r="D115" s="11" t="s">
        <v>130</v>
      </c>
      <c r="E115" s="11">
        <v>63</v>
      </c>
      <c r="F115" s="12"/>
      <c r="G115" s="11">
        <v>7.1</v>
      </c>
      <c r="H115" s="12">
        <f t="shared" si="4"/>
        <v>0.36299999999999999</v>
      </c>
      <c r="I115" s="12">
        <f t="shared" si="5"/>
        <v>1.0629999999999999</v>
      </c>
      <c r="J115" s="12"/>
      <c r="K115" s="12" t="s">
        <v>56</v>
      </c>
      <c r="L115" s="12">
        <f>+G115</f>
        <v>7.1</v>
      </c>
      <c r="M115" s="12">
        <f>+H115</f>
        <v>0.36299999999999999</v>
      </c>
      <c r="N115" s="12">
        <f>+L115*M115</f>
        <v>2.5772999999999997</v>
      </c>
      <c r="O115" s="12"/>
      <c r="P115" s="12"/>
      <c r="Q115" s="12"/>
      <c r="R115" s="12"/>
      <c r="S115" s="12"/>
    </row>
    <row r="116" spans="2:19">
      <c r="B116" s="11">
        <f t="shared" si="6"/>
        <v>104</v>
      </c>
      <c r="C116" s="11" t="s">
        <v>131</v>
      </c>
      <c r="D116" s="11" t="s">
        <v>132</v>
      </c>
      <c r="E116" s="11">
        <v>63</v>
      </c>
      <c r="F116" s="12">
        <v>98</v>
      </c>
      <c r="G116" s="11">
        <v>70.400000000000006</v>
      </c>
      <c r="H116" s="12">
        <f t="shared" si="4"/>
        <v>0.36299999999999999</v>
      </c>
      <c r="I116" s="12">
        <f t="shared" si="5"/>
        <v>1.0629999999999999</v>
      </c>
      <c r="J116" s="12"/>
      <c r="K116" s="12" t="s">
        <v>133</v>
      </c>
      <c r="L116" s="12">
        <f>+G116</f>
        <v>70.400000000000006</v>
      </c>
      <c r="M116" s="12">
        <f>+H116</f>
        <v>0.36299999999999999</v>
      </c>
      <c r="N116" s="12">
        <f>+L116*M116</f>
        <v>25.555200000000003</v>
      </c>
      <c r="O116" s="12"/>
      <c r="P116" s="12"/>
      <c r="Q116" s="12"/>
      <c r="R116" s="12"/>
      <c r="S116" s="12"/>
    </row>
    <row r="117" spans="2:19">
      <c r="B117" s="11">
        <f t="shared" si="6"/>
        <v>105</v>
      </c>
      <c r="C117" s="11" t="s">
        <v>132</v>
      </c>
      <c r="D117" s="11" t="s">
        <v>134</v>
      </c>
      <c r="E117" s="11">
        <v>63</v>
      </c>
      <c r="F117" s="12"/>
      <c r="G117" s="11">
        <v>7.4</v>
      </c>
      <c r="H117" s="12">
        <f t="shared" si="4"/>
        <v>0.36299999999999999</v>
      </c>
      <c r="I117" s="12">
        <f t="shared" si="5"/>
        <v>1.0629999999999999</v>
      </c>
      <c r="J117" s="12"/>
      <c r="K117" s="12"/>
      <c r="L117" s="12"/>
      <c r="M117" s="12"/>
      <c r="N117" s="12"/>
      <c r="O117" s="12"/>
      <c r="P117" s="12"/>
      <c r="Q117" s="12"/>
      <c r="R117" s="12"/>
      <c r="S117" s="12"/>
    </row>
    <row r="118" spans="2:19">
      <c r="B118" s="11">
        <f t="shared" si="6"/>
        <v>106</v>
      </c>
      <c r="C118" s="11" t="s">
        <v>132</v>
      </c>
      <c r="D118" s="11" t="s">
        <v>134</v>
      </c>
      <c r="E118" s="11">
        <v>63</v>
      </c>
      <c r="F118" s="12">
        <v>58</v>
      </c>
      <c r="G118" s="11">
        <v>54.9</v>
      </c>
      <c r="H118" s="12">
        <f t="shared" si="4"/>
        <v>0.36299999999999999</v>
      </c>
      <c r="I118" s="12">
        <f t="shared" si="5"/>
        <v>1.0629999999999999</v>
      </c>
      <c r="J118" s="12"/>
      <c r="K118" s="12"/>
      <c r="L118" s="12"/>
      <c r="M118" s="12"/>
      <c r="N118" s="12"/>
      <c r="O118" s="12"/>
      <c r="P118" s="12"/>
      <c r="Q118" s="12"/>
      <c r="R118" s="12"/>
      <c r="S118" s="12"/>
    </row>
    <row r="119" spans="2:19">
      <c r="B119" s="11">
        <f t="shared" si="6"/>
        <v>107</v>
      </c>
      <c r="C119" s="11" t="s">
        <v>132</v>
      </c>
      <c r="D119" s="11" t="s">
        <v>129</v>
      </c>
      <c r="E119" s="11">
        <v>63</v>
      </c>
      <c r="F119" s="12">
        <v>60</v>
      </c>
      <c r="G119" s="11">
        <v>57</v>
      </c>
      <c r="H119" s="12">
        <f t="shared" si="4"/>
        <v>0.36299999999999999</v>
      </c>
      <c r="I119" s="12">
        <f t="shared" si="5"/>
        <v>1.0629999999999999</v>
      </c>
      <c r="J119" s="12"/>
      <c r="K119" s="12"/>
      <c r="L119" s="12"/>
      <c r="M119" s="12"/>
      <c r="N119" s="12"/>
      <c r="O119" s="12"/>
      <c r="P119" s="12"/>
      <c r="Q119" s="12"/>
      <c r="R119" s="12"/>
      <c r="S119" s="12"/>
    </row>
    <row r="120" spans="2:19">
      <c r="B120" s="11">
        <f t="shared" si="6"/>
        <v>108</v>
      </c>
      <c r="C120" s="11" t="s">
        <v>129</v>
      </c>
      <c r="D120" s="11" t="s">
        <v>135</v>
      </c>
      <c r="E120" s="11">
        <v>110</v>
      </c>
      <c r="F120" s="12">
        <f>248+16</f>
        <v>264</v>
      </c>
      <c r="G120" s="11">
        <v>272.2</v>
      </c>
      <c r="H120" s="12">
        <f t="shared" si="4"/>
        <v>0.41</v>
      </c>
      <c r="I120" s="12">
        <f t="shared" si="5"/>
        <v>1.1100000000000001</v>
      </c>
      <c r="J120" s="12"/>
      <c r="K120" s="12"/>
      <c r="L120" s="12"/>
      <c r="M120" s="12"/>
      <c r="N120" s="12"/>
      <c r="O120" s="12"/>
      <c r="P120" s="12"/>
      <c r="Q120" s="12"/>
      <c r="R120" s="12"/>
      <c r="S120" s="12"/>
    </row>
    <row r="121" spans="2:19">
      <c r="B121" s="11">
        <f t="shared" si="6"/>
        <v>109</v>
      </c>
      <c r="C121" s="11" t="s">
        <v>135</v>
      </c>
      <c r="D121" s="11" t="s">
        <v>127</v>
      </c>
      <c r="E121" s="11">
        <v>110</v>
      </c>
      <c r="F121" s="12">
        <f>417+28</f>
        <v>445</v>
      </c>
      <c r="G121" s="11">
        <v>440</v>
      </c>
      <c r="H121" s="12">
        <f t="shared" si="4"/>
        <v>0.41</v>
      </c>
      <c r="I121" s="12">
        <f t="shared" si="5"/>
        <v>1.1100000000000001</v>
      </c>
      <c r="J121" s="12"/>
      <c r="K121" s="12"/>
      <c r="L121" s="12"/>
      <c r="M121" s="12"/>
      <c r="N121" s="12"/>
      <c r="O121" s="12"/>
      <c r="P121" s="12"/>
      <c r="Q121" s="12"/>
      <c r="R121" s="12"/>
      <c r="S121" s="12"/>
    </row>
    <row r="122" spans="2:19">
      <c r="B122" s="11">
        <f t="shared" si="6"/>
        <v>110</v>
      </c>
      <c r="C122" s="11" t="s">
        <v>127</v>
      </c>
      <c r="D122" s="11" t="s">
        <v>136</v>
      </c>
      <c r="E122" s="11">
        <v>110</v>
      </c>
      <c r="F122" s="12"/>
      <c r="G122" s="11">
        <v>9</v>
      </c>
      <c r="H122" s="12">
        <f t="shared" si="4"/>
        <v>0.41</v>
      </c>
      <c r="I122" s="12">
        <f t="shared" si="5"/>
        <v>1.1100000000000001</v>
      </c>
      <c r="J122" s="12"/>
      <c r="K122" s="12" t="s">
        <v>137</v>
      </c>
      <c r="L122" s="12">
        <f>+G122</f>
        <v>9</v>
      </c>
      <c r="M122" s="12">
        <f>+H122</f>
        <v>0.41</v>
      </c>
      <c r="N122" s="12">
        <f>+L122*M122</f>
        <v>3.69</v>
      </c>
      <c r="O122" s="12"/>
      <c r="P122" s="12"/>
      <c r="Q122" s="12"/>
      <c r="R122" s="12"/>
      <c r="S122" s="12"/>
    </row>
    <row r="123" spans="2:19">
      <c r="B123" s="11">
        <f t="shared" si="6"/>
        <v>111</v>
      </c>
      <c r="C123" s="11" t="s">
        <v>127</v>
      </c>
      <c r="D123" s="11" t="s">
        <v>138</v>
      </c>
      <c r="E123" s="11">
        <v>63</v>
      </c>
      <c r="F123" s="12">
        <v>13</v>
      </c>
      <c r="G123" s="11">
        <v>23</v>
      </c>
      <c r="H123" s="12">
        <f t="shared" si="4"/>
        <v>0.36299999999999999</v>
      </c>
      <c r="I123" s="12">
        <f t="shared" si="5"/>
        <v>1.0629999999999999</v>
      </c>
      <c r="J123" s="12"/>
      <c r="K123" s="12"/>
      <c r="L123" s="12"/>
      <c r="M123" s="12"/>
      <c r="N123" s="12"/>
      <c r="O123" s="12"/>
      <c r="P123" s="12"/>
      <c r="Q123" s="12"/>
      <c r="R123" s="12"/>
      <c r="S123" s="12"/>
    </row>
    <row r="124" spans="2:19">
      <c r="B124" s="11">
        <f t="shared" si="6"/>
        <v>112</v>
      </c>
      <c r="C124" s="11" t="s">
        <v>135</v>
      </c>
      <c r="D124" s="11" t="s">
        <v>139</v>
      </c>
      <c r="E124" s="11">
        <v>140</v>
      </c>
      <c r="F124" s="12"/>
      <c r="G124" s="11">
        <v>5.6</v>
      </c>
      <c r="H124" s="12">
        <f t="shared" si="4"/>
        <v>0.44</v>
      </c>
      <c r="I124" s="12">
        <f t="shared" si="5"/>
        <v>1.1400000000000001</v>
      </c>
      <c r="J124" s="12"/>
      <c r="K124" s="12" t="s">
        <v>56</v>
      </c>
      <c r="L124" s="12">
        <f>+G124</f>
        <v>5.6</v>
      </c>
      <c r="M124" s="12">
        <f>+H124</f>
        <v>0.44</v>
      </c>
      <c r="N124" s="12">
        <f>+L124*M124</f>
        <v>2.464</v>
      </c>
      <c r="O124" s="12"/>
      <c r="P124" s="12"/>
      <c r="Q124" s="12"/>
      <c r="R124" s="12"/>
      <c r="S124" s="12"/>
    </row>
    <row r="125" spans="2:19">
      <c r="B125" s="11">
        <f t="shared" si="6"/>
        <v>113</v>
      </c>
      <c r="C125" s="11" t="s">
        <v>135</v>
      </c>
      <c r="D125" s="11" t="s">
        <v>139</v>
      </c>
      <c r="E125" s="11">
        <v>140</v>
      </c>
      <c r="F125" s="12">
        <v>608</v>
      </c>
      <c r="G125" s="11">
        <v>612.9</v>
      </c>
      <c r="H125" s="12">
        <f t="shared" si="4"/>
        <v>0.44</v>
      </c>
      <c r="I125" s="12">
        <f t="shared" si="5"/>
        <v>1.1400000000000001</v>
      </c>
      <c r="J125" s="12"/>
      <c r="K125" s="12"/>
      <c r="L125" s="12"/>
      <c r="M125" s="12"/>
      <c r="N125" s="12"/>
      <c r="O125" s="12"/>
      <c r="P125" s="12"/>
      <c r="Q125" s="12"/>
      <c r="R125" s="12"/>
      <c r="S125" s="12"/>
    </row>
    <row r="126" spans="2:19">
      <c r="B126" s="11">
        <f t="shared" si="6"/>
        <v>114</v>
      </c>
      <c r="C126" s="11" t="s">
        <v>139</v>
      </c>
      <c r="D126" s="11" t="s">
        <v>140</v>
      </c>
      <c r="E126" s="11">
        <v>160</v>
      </c>
      <c r="F126" s="12">
        <v>125</v>
      </c>
      <c r="G126" s="11">
        <v>122</v>
      </c>
      <c r="H126" s="12">
        <f t="shared" si="4"/>
        <v>0.45999999999999996</v>
      </c>
      <c r="I126" s="12">
        <f t="shared" si="5"/>
        <v>1.1599999999999999</v>
      </c>
      <c r="J126" s="12"/>
      <c r="K126" s="12" t="s">
        <v>53</v>
      </c>
      <c r="L126" s="12">
        <f>+G126</f>
        <v>122</v>
      </c>
      <c r="M126" s="12">
        <f>+H126</f>
        <v>0.45999999999999996</v>
      </c>
      <c r="N126" s="12">
        <f>+L126*M126</f>
        <v>56.12</v>
      </c>
      <c r="O126" s="12"/>
      <c r="P126" s="12"/>
      <c r="Q126" s="12"/>
      <c r="R126" s="12"/>
      <c r="S126" s="12"/>
    </row>
    <row r="127" spans="2:19">
      <c r="B127" s="11">
        <f t="shared" si="6"/>
        <v>115</v>
      </c>
      <c r="C127" s="11" t="s">
        <v>140</v>
      </c>
      <c r="D127" s="11" t="s">
        <v>141</v>
      </c>
      <c r="E127" s="11">
        <v>160</v>
      </c>
      <c r="F127" s="12">
        <v>24</v>
      </c>
      <c r="G127" s="11">
        <v>34</v>
      </c>
      <c r="H127" s="12">
        <f t="shared" si="4"/>
        <v>0.45999999999999996</v>
      </c>
      <c r="I127" s="12">
        <f t="shared" si="5"/>
        <v>1.1599999999999999</v>
      </c>
      <c r="J127" s="12"/>
      <c r="K127" s="12"/>
      <c r="L127" s="12"/>
      <c r="M127" s="12"/>
      <c r="N127" s="12"/>
      <c r="O127" s="12"/>
      <c r="P127" s="12"/>
      <c r="Q127" s="12"/>
      <c r="R127" s="12"/>
      <c r="S127" s="12"/>
    </row>
    <row r="128" spans="2:19">
      <c r="B128" s="11">
        <f t="shared" si="6"/>
        <v>116</v>
      </c>
      <c r="C128" s="11" t="s">
        <v>140</v>
      </c>
      <c r="D128" s="11" t="s">
        <v>142</v>
      </c>
      <c r="E128" s="11">
        <v>63</v>
      </c>
      <c r="F128" s="12"/>
      <c r="G128" s="12">
        <f>130+9.4</f>
        <v>139.4</v>
      </c>
      <c r="H128" s="12">
        <f t="shared" si="4"/>
        <v>0.36299999999999999</v>
      </c>
      <c r="I128" s="12">
        <f t="shared" si="5"/>
        <v>1.0629999999999999</v>
      </c>
      <c r="J128" s="12"/>
      <c r="K128" s="12"/>
      <c r="L128" s="12"/>
      <c r="M128" s="12"/>
      <c r="N128" s="12"/>
      <c r="O128" s="12"/>
      <c r="P128" s="12"/>
      <c r="Q128" s="12"/>
      <c r="R128" s="12"/>
      <c r="S128" s="12"/>
    </row>
    <row r="129" spans="2:19">
      <c r="B129" s="11">
        <f t="shared" si="6"/>
        <v>117</v>
      </c>
      <c r="C129" s="11" t="s">
        <v>143</v>
      </c>
      <c r="D129" s="11" t="s">
        <v>144</v>
      </c>
      <c r="E129" s="11">
        <v>63</v>
      </c>
      <c r="F129" s="12"/>
      <c r="G129" s="11">
        <v>55.3</v>
      </c>
      <c r="H129" s="12">
        <f t="shared" si="4"/>
        <v>0.36299999999999999</v>
      </c>
      <c r="I129" s="12">
        <f t="shared" si="5"/>
        <v>1.0629999999999999</v>
      </c>
      <c r="J129" s="12"/>
      <c r="K129" s="12"/>
      <c r="L129" s="12"/>
      <c r="M129" s="12"/>
      <c r="N129" s="12"/>
      <c r="O129" s="12"/>
      <c r="P129" s="12"/>
      <c r="Q129" s="12"/>
      <c r="R129" s="12"/>
      <c r="S129" s="12"/>
    </row>
    <row r="130" spans="2:19">
      <c r="B130" s="11">
        <f t="shared" si="6"/>
        <v>118</v>
      </c>
      <c r="C130" s="11" t="s">
        <v>139</v>
      </c>
      <c r="D130" s="11" t="s">
        <v>145</v>
      </c>
      <c r="E130" s="11">
        <v>63</v>
      </c>
      <c r="F130" s="12"/>
      <c r="G130" s="11">
        <v>149.19999999999999</v>
      </c>
      <c r="H130" s="12">
        <f t="shared" si="4"/>
        <v>0.36299999999999999</v>
      </c>
      <c r="I130" s="12">
        <f t="shared" si="5"/>
        <v>1.0629999999999999</v>
      </c>
      <c r="J130" s="12"/>
      <c r="K130" s="12"/>
      <c r="L130" s="12"/>
      <c r="M130" s="12"/>
      <c r="N130" s="12"/>
      <c r="O130" s="12"/>
      <c r="P130" s="12"/>
      <c r="Q130" s="12"/>
      <c r="R130" s="12"/>
      <c r="S130" s="12"/>
    </row>
    <row r="131" spans="2:19">
      <c r="B131" s="11">
        <f t="shared" si="6"/>
        <v>119</v>
      </c>
      <c r="C131" s="11" t="s">
        <v>145</v>
      </c>
      <c r="D131" s="11" t="s">
        <v>146</v>
      </c>
      <c r="E131" s="11">
        <v>63</v>
      </c>
      <c r="F131" s="12"/>
      <c r="G131" s="11">
        <v>67.3</v>
      </c>
      <c r="H131" s="12">
        <f t="shared" si="4"/>
        <v>0.36299999999999999</v>
      </c>
      <c r="I131" s="12">
        <f t="shared" si="5"/>
        <v>1.0629999999999999</v>
      </c>
      <c r="J131" s="12"/>
      <c r="K131" s="12" t="s">
        <v>53</v>
      </c>
      <c r="L131" s="12">
        <f>+G131</f>
        <v>67.3</v>
      </c>
      <c r="M131" s="12">
        <f>+H131</f>
        <v>0.36299999999999999</v>
      </c>
      <c r="N131" s="12">
        <f>+L131*M131</f>
        <v>24.4299</v>
      </c>
      <c r="O131" s="12"/>
      <c r="P131" s="12"/>
      <c r="Q131" s="12"/>
      <c r="R131" s="12"/>
      <c r="S131" s="12"/>
    </row>
    <row r="132" spans="2:19">
      <c r="B132" s="11">
        <f t="shared" si="6"/>
        <v>120</v>
      </c>
      <c r="C132" s="11" t="s">
        <v>146</v>
      </c>
      <c r="D132" s="11" t="s">
        <v>147</v>
      </c>
      <c r="E132" s="11">
        <v>63</v>
      </c>
      <c r="F132" s="12"/>
      <c r="G132" s="11">
        <v>50.9</v>
      </c>
      <c r="H132" s="12">
        <f t="shared" si="4"/>
        <v>0.36299999999999999</v>
      </c>
      <c r="I132" s="12">
        <f t="shared" si="5"/>
        <v>1.0629999999999999</v>
      </c>
      <c r="J132" s="12"/>
      <c r="K132" s="12"/>
      <c r="L132" s="12"/>
      <c r="M132" s="12"/>
      <c r="N132" s="12"/>
      <c r="O132" s="12"/>
      <c r="P132" s="12"/>
      <c r="Q132" s="12"/>
      <c r="R132" s="12"/>
      <c r="S132" s="12"/>
    </row>
    <row r="133" spans="2:19">
      <c r="B133" s="11">
        <f t="shared" si="6"/>
        <v>121</v>
      </c>
      <c r="C133" s="11" t="s">
        <v>146</v>
      </c>
      <c r="D133" s="11" t="s">
        <v>141</v>
      </c>
      <c r="E133" s="11">
        <v>110</v>
      </c>
      <c r="F133" s="12"/>
      <c r="G133" s="11">
        <v>152.1</v>
      </c>
      <c r="H133" s="12">
        <f t="shared" si="4"/>
        <v>0.41</v>
      </c>
      <c r="I133" s="12">
        <f t="shared" si="5"/>
        <v>1.1100000000000001</v>
      </c>
      <c r="J133" s="12"/>
      <c r="K133" s="12"/>
      <c r="L133" s="12"/>
      <c r="M133" s="12"/>
      <c r="N133" s="12"/>
      <c r="O133" s="12"/>
      <c r="P133" s="12"/>
      <c r="Q133" s="12"/>
      <c r="R133" s="12"/>
      <c r="S133" s="12"/>
    </row>
    <row r="134" spans="2:19">
      <c r="B134" s="11">
        <f t="shared" si="6"/>
        <v>122</v>
      </c>
      <c r="C134" s="11" t="s">
        <v>148</v>
      </c>
      <c r="D134" s="11" t="s">
        <v>149</v>
      </c>
      <c r="E134" s="11">
        <v>63</v>
      </c>
      <c r="F134" s="12"/>
      <c r="G134" s="11">
        <v>20.3</v>
      </c>
      <c r="H134" s="12">
        <f t="shared" si="4"/>
        <v>0.36299999999999999</v>
      </c>
      <c r="I134" s="12">
        <f t="shared" si="5"/>
        <v>1.0629999999999999</v>
      </c>
      <c r="J134" s="12"/>
      <c r="K134" s="12" t="s">
        <v>53</v>
      </c>
      <c r="L134" s="12">
        <f>+G134</f>
        <v>20.3</v>
      </c>
      <c r="M134" s="12">
        <f>+H134</f>
        <v>0.36299999999999999</v>
      </c>
      <c r="N134" s="12">
        <f>+L134*M134</f>
        <v>7.3689</v>
      </c>
      <c r="O134" s="12"/>
      <c r="P134" s="12"/>
      <c r="Q134" s="12"/>
      <c r="R134" s="12"/>
      <c r="S134" s="12"/>
    </row>
    <row r="135" spans="2:19">
      <c r="B135" s="11">
        <f t="shared" si="6"/>
        <v>123</v>
      </c>
      <c r="C135" s="11" t="s">
        <v>149</v>
      </c>
      <c r="D135" s="11" t="s">
        <v>150</v>
      </c>
      <c r="E135" s="11">
        <v>63</v>
      </c>
      <c r="F135" s="12">
        <v>316</v>
      </c>
      <c r="G135" s="11">
        <v>322.39999999999998</v>
      </c>
      <c r="H135" s="12">
        <f t="shared" si="4"/>
        <v>0.36299999999999999</v>
      </c>
      <c r="I135" s="12">
        <f t="shared" si="5"/>
        <v>1.0629999999999999</v>
      </c>
      <c r="J135" s="12"/>
      <c r="K135" s="12"/>
      <c r="L135" s="12"/>
      <c r="M135" s="12"/>
      <c r="N135" s="12"/>
      <c r="O135" s="12"/>
      <c r="P135" s="12"/>
      <c r="Q135" s="12"/>
      <c r="R135" s="12"/>
      <c r="S135" s="12"/>
    </row>
    <row r="136" spans="2:19">
      <c r="B136" s="11">
        <f t="shared" si="6"/>
        <v>124</v>
      </c>
      <c r="C136" s="11" t="s">
        <v>150</v>
      </c>
      <c r="D136" s="11" t="s">
        <v>151</v>
      </c>
      <c r="E136" s="11">
        <v>63</v>
      </c>
      <c r="F136" s="12"/>
      <c r="G136" s="11">
        <v>4.9000000000000004</v>
      </c>
      <c r="H136" s="12">
        <f t="shared" si="4"/>
        <v>0.36299999999999999</v>
      </c>
      <c r="I136" s="12">
        <f t="shared" si="5"/>
        <v>1.0629999999999999</v>
      </c>
      <c r="J136" s="12"/>
      <c r="K136" s="12"/>
      <c r="L136" s="12"/>
      <c r="M136" s="12"/>
      <c r="N136" s="12"/>
      <c r="O136" s="12"/>
      <c r="P136" s="12"/>
      <c r="Q136" s="12"/>
      <c r="R136" s="12"/>
      <c r="S136" s="12"/>
    </row>
    <row r="137" spans="2:19">
      <c r="B137" s="11">
        <f t="shared" si="6"/>
        <v>125</v>
      </c>
      <c r="C137" s="11" t="s">
        <v>150</v>
      </c>
      <c r="D137" s="11" t="s">
        <v>152</v>
      </c>
      <c r="E137" s="11">
        <v>63</v>
      </c>
      <c r="F137" s="12">
        <v>325</v>
      </c>
      <c r="G137" s="11">
        <v>355</v>
      </c>
      <c r="H137" s="12">
        <f t="shared" si="4"/>
        <v>0.36299999999999999</v>
      </c>
      <c r="I137" s="12">
        <f t="shared" si="5"/>
        <v>1.0629999999999999</v>
      </c>
      <c r="J137" s="12"/>
      <c r="K137" s="12"/>
      <c r="L137" s="12"/>
      <c r="M137" s="12"/>
      <c r="N137" s="12"/>
      <c r="O137" s="12"/>
      <c r="P137" s="12"/>
      <c r="Q137" s="12"/>
      <c r="R137" s="12"/>
      <c r="S137" s="12"/>
    </row>
    <row r="138" spans="2:19">
      <c r="B138" s="11">
        <f t="shared" si="6"/>
        <v>126</v>
      </c>
      <c r="C138" s="11" t="s">
        <v>152</v>
      </c>
      <c r="D138" s="11" t="s">
        <v>153</v>
      </c>
      <c r="E138" s="11">
        <v>63</v>
      </c>
      <c r="F138" s="12">
        <v>369</v>
      </c>
      <c r="G138" s="11">
        <v>359</v>
      </c>
      <c r="H138" s="12">
        <f t="shared" si="4"/>
        <v>0.36299999999999999</v>
      </c>
      <c r="I138" s="12">
        <f t="shared" si="5"/>
        <v>1.0629999999999999</v>
      </c>
      <c r="J138" s="12"/>
      <c r="K138" s="12"/>
      <c r="L138" s="12"/>
      <c r="M138" s="12"/>
      <c r="N138" s="12"/>
      <c r="O138" s="12"/>
      <c r="P138" s="12"/>
      <c r="Q138" s="12"/>
      <c r="R138" s="12"/>
      <c r="S138" s="12"/>
    </row>
    <row r="139" spans="2:19">
      <c r="B139" s="11">
        <f t="shared" si="6"/>
        <v>127</v>
      </c>
      <c r="C139" s="11" t="s">
        <v>153</v>
      </c>
      <c r="D139" s="11" t="s">
        <v>154</v>
      </c>
      <c r="E139" s="11">
        <v>63</v>
      </c>
      <c r="F139" s="12">
        <v>49</v>
      </c>
      <c r="G139" s="11">
        <v>51.4</v>
      </c>
      <c r="H139" s="12">
        <f t="shared" si="4"/>
        <v>0.36299999999999999</v>
      </c>
      <c r="I139" s="12">
        <f t="shared" si="5"/>
        <v>1.0629999999999999</v>
      </c>
      <c r="J139" s="12"/>
      <c r="K139" s="12"/>
      <c r="L139" s="12"/>
      <c r="M139" s="12"/>
      <c r="N139" s="12"/>
      <c r="O139" s="12"/>
      <c r="P139" s="12"/>
      <c r="Q139" s="12"/>
      <c r="R139" s="12"/>
      <c r="S139" s="12"/>
    </row>
    <row r="140" spans="2:19">
      <c r="B140" s="11">
        <f t="shared" si="6"/>
        <v>128</v>
      </c>
      <c r="C140" s="11" t="s">
        <v>154</v>
      </c>
      <c r="D140" s="11" t="s">
        <v>155</v>
      </c>
      <c r="E140" s="11">
        <v>63</v>
      </c>
      <c r="F140" s="12">
        <v>391</v>
      </c>
      <c r="G140" s="11">
        <v>380</v>
      </c>
      <c r="H140" s="12">
        <f t="shared" si="4"/>
        <v>0.36299999999999999</v>
      </c>
      <c r="I140" s="12">
        <f t="shared" si="5"/>
        <v>1.0629999999999999</v>
      </c>
      <c r="J140" s="12"/>
      <c r="K140" s="12"/>
      <c r="L140" s="12"/>
      <c r="M140" s="12"/>
      <c r="N140" s="12"/>
      <c r="O140" s="12"/>
      <c r="P140" s="12"/>
      <c r="Q140" s="12"/>
      <c r="R140" s="12"/>
      <c r="S140" s="12"/>
    </row>
    <row r="141" spans="2:19">
      <c r="B141" s="11">
        <f t="shared" si="6"/>
        <v>129</v>
      </c>
      <c r="C141" s="11" t="s">
        <v>155</v>
      </c>
      <c r="D141" s="11" t="s">
        <v>156</v>
      </c>
      <c r="E141" s="11">
        <v>63</v>
      </c>
      <c r="F141" s="12">
        <v>25</v>
      </c>
      <c r="G141" s="11">
        <v>129.1</v>
      </c>
      <c r="H141" s="12">
        <f t="shared" si="4"/>
        <v>0.36299999999999999</v>
      </c>
      <c r="I141" s="12">
        <f t="shared" si="5"/>
        <v>1.0629999999999999</v>
      </c>
      <c r="J141" s="12"/>
      <c r="K141" s="12"/>
      <c r="L141" s="12"/>
      <c r="M141" s="12"/>
      <c r="N141" s="12"/>
      <c r="O141" s="12"/>
      <c r="P141" s="12"/>
      <c r="Q141" s="12"/>
      <c r="R141" s="12"/>
      <c r="S141" s="12"/>
    </row>
    <row r="142" spans="2:19">
      <c r="B142" s="11">
        <f t="shared" si="6"/>
        <v>130</v>
      </c>
      <c r="C142" s="11" t="s">
        <v>155</v>
      </c>
      <c r="D142" s="11" t="s">
        <v>157</v>
      </c>
      <c r="E142" s="11">
        <v>63</v>
      </c>
      <c r="F142" s="12">
        <v>31</v>
      </c>
      <c r="G142" s="11">
        <v>134.1</v>
      </c>
      <c r="H142" s="12">
        <f t="shared" ref="H142:H153" si="7">E142/1000+0.3</f>
        <v>0.36299999999999999</v>
      </c>
      <c r="I142" s="12">
        <f t="shared" ref="I142:I153" si="8">E142/1000+1</f>
        <v>1.0629999999999999</v>
      </c>
      <c r="J142" s="12"/>
      <c r="K142" s="12"/>
      <c r="L142" s="12"/>
      <c r="M142" s="12"/>
      <c r="N142" s="12"/>
      <c r="O142" s="12"/>
      <c r="P142" s="12"/>
      <c r="Q142" s="12"/>
      <c r="R142" s="12"/>
      <c r="S142" s="12"/>
    </row>
    <row r="143" spans="2:19">
      <c r="B143" s="11">
        <f t="shared" ref="B143:B153" si="9">1+B142</f>
        <v>131</v>
      </c>
      <c r="C143" s="11" t="s">
        <v>157</v>
      </c>
      <c r="D143" s="11" t="s">
        <v>158</v>
      </c>
      <c r="E143" s="11">
        <v>63</v>
      </c>
      <c r="F143" s="12"/>
      <c r="G143" s="11">
        <v>65.099999999999994</v>
      </c>
      <c r="H143" s="12">
        <f t="shared" si="7"/>
        <v>0.36299999999999999</v>
      </c>
      <c r="I143" s="12">
        <f t="shared" si="8"/>
        <v>1.0629999999999999</v>
      </c>
      <c r="J143" s="12"/>
      <c r="K143" s="12"/>
      <c r="L143" s="12"/>
      <c r="M143" s="12"/>
      <c r="N143" s="12"/>
      <c r="O143" s="12"/>
      <c r="P143" s="12"/>
      <c r="Q143" s="12"/>
      <c r="R143" s="12"/>
      <c r="S143" s="12"/>
    </row>
    <row r="144" spans="2:19">
      <c r="B144" s="11">
        <f t="shared" si="9"/>
        <v>132</v>
      </c>
      <c r="C144" s="11" t="s">
        <v>158</v>
      </c>
      <c r="D144" s="11" t="s">
        <v>159</v>
      </c>
      <c r="E144" s="11">
        <v>63</v>
      </c>
      <c r="F144" s="12"/>
      <c r="G144" s="11">
        <v>39.6</v>
      </c>
      <c r="H144" s="12">
        <f t="shared" si="7"/>
        <v>0.36299999999999999</v>
      </c>
      <c r="I144" s="12">
        <f t="shared" si="8"/>
        <v>1.0629999999999999</v>
      </c>
      <c r="J144" s="12"/>
      <c r="K144" s="12"/>
      <c r="L144" s="12"/>
      <c r="M144" s="12"/>
      <c r="N144" s="12"/>
      <c r="O144" s="12"/>
      <c r="P144" s="12"/>
      <c r="Q144" s="12"/>
      <c r="R144" s="12"/>
      <c r="S144" s="12"/>
    </row>
    <row r="145" spans="2:19">
      <c r="B145" s="11">
        <f t="shared" si="9"/>
        <v>133</v>
      </c>
      <c r="C145" s="11" t="s">
        <v>158</v>
      </c>
      <c r="D145" s="11" t="s">
        <v>160</v>
      </c>
      <c r="E145" s="11">
        <v>63</v>
      </c>
      <c r="F145" s="12"/>
      <c r="G145" s="11">
        <v>275.10000000000002</v>
      </c>
      <c r="H145" s="12">
        <f t="shared" si="7"/>
        <v>0.36299999999999999</v>
      </c>
      <c r="I145" s="12">
        <f t="shared" si="8"/>
        <v>1.0629999999999999</v>
      </c>
      <c r="J145" s="12"/>
      <c r="K145" s="12"/>
      <c r="L145" s="12"/>
      <c r="M145" s="12"/>
      <c r="N145" s="12"/>
      <c r="O145" s="12"/>
      <c r="P145" s="12"/>
      <c r="Q145" s="12"/>
      <c r="R145" s="12"/>
      <c r="S145" s="12"/>
    </row>
    <row r="146" spans="2:19">
      <c r="B146" s="11">
        <f t="shared" si="9"/>
        <v>134</v>
      </c>
      <c r="C146" s="11" t="s">
        <v>160</v>
      </c>
      <c r="D146" s="11" t="s">
        <v>161</v>
      </c>
      <c r="E146" s="11">
        <v>63</v>
      </c>
      <c r="F146" s="12"/>
      <c r="G146" s="11">
        <v>262.3</v>
      </c>
      <c r="H146" s="12">
        <f t="shared" si="7"/>
        <v>0.36299999999999999</v>
      </c>
      <c r="I146" s="12">
        <f t="shared" si="8"/>
        <v>1.0629999999999999</v>
      </c>
      <c r="J146" s="12"/>
      <c r="K146" s="12"/>
      <c r="L146" s="12"/>
      <c r="M146" s="12"/>
      <c r="N146" s="12"/>
      <c r="O146" s="12"/>
      <c r="P146" s="12"/>
      <c r="Q146" s="12"/>
      <c r="R146" s="12"/>
      <c r="S146" s="12"/>
    </row>
    <row r="147" spans="2:19">
      <c r="B147" s="11">
        <f t="shared" si="9"/>
        <v>135</v>
      </c>
      <c r="C147" s="11" t="s">
        <v>161</v>
      </c>
      <c r="D147" s="11" t="s">
        <v>162</v>
      </c>
      <c r="E147" s="11">
        <v>63</v>
      </c>
      <c r="F147" s="12"/>
      <c r="G147" s="11">
        <v>92</v>
      </c>
      <c r="H147" s="12">
        <f t="shared" si="7"/>
        <v>0.36299999999999999</v>
      </c>
      <c r="I147" s="12">
        <f t="shared" si="8"/>
        <v>1.0629999999999999</v>
      </c>
      <c r="J147" s="12"/>
      <c r="K147" s="12"/>
      <c r="L147" s="12"/>
      <c r="M147" s="12"/>
      <c r="N147" s="12"/>
      <c r="O147" s="12"/>
      <c r="P147" s="12"/>
      <c r="Q147" s="12"/>
      <c r="R147" s="12"/>
      <c r="S147" s="12"/>
    </row>
    <row r="148" spans="2:19">
      <c r="B148" s="11">
        <f t="shared" si="9"/>
        <v>136</v>
      </c>
      <c r="C148" s="11" t="s">
        <v>160</v>
      </c>
      <c r="D148" s="11" t="s">
        <v>163</v>
      </c>
      <c r="E148" s="11">
        <v>63</v>
      </c>
      <c r="F148" s="12"/>
      <c r="G148" s="11">
        <v>132</v>
      </c>
      <c r="H148" s="12">
        <f t="shared" si="7"/>
        <v>0.36299999999999999</v>
      </c>
      <c r="I148" s="12">
        <f t="shared" si="8"/>
        <v>1.0629999999999999</v>
      </c>
      <c r="J148" s="12"/>
      <c r="K148" s="12"/>
      <c r="L148" s="12"/>
      <c r="M148" s="12"/>
      <c r="N148" s="12"/>
      <c r="O148" s="12"/>
      <c r="P148" s="12"/>
      <c r="Q148" s="12"/>
      <c r="R148" s="12"/>
      <c r="S148" s="12"/>
    </row>
    <row r="149" spans="2:19">
      <c r="B149" s="11">
        <f t="shared" si="9"/>
        <v>137</v>
      </c>
      <c r="C149" s="11" t="s">
        <v>163</v>
      </c>
      <c r="D149" s="11" t="s">
        <v>164</v>
      </c>
      <c r="E149" s="11">
        <v>63</v>
      </c>
      <c r="F149" s="12"/>
      <c r="G149" s="11">
        <v>10</v>
      </c>
      <c r="H149" s="12">
        <f t="shared" si="7"/>
        <v>0.36299999999999999</v>
      </c>
      <c r="I149" s="12">
        <f t="shared" si="8"/>
        <v>1.0629999999999999</v>
      </c>
      <c r="J149" s="12"/>
      <c r="K149" s="12"/>
      <c r="L149" s="12"/>
      <c r="M149" s="12"/>
      <c r="N149" s="12"/>
      <c r="O149" s="12"/>
      <c r="P149" s="12"/>
      <c r="Q149" s="12"/>
      <c r="R149" s="12"/>
      <c r="S149" s="12"/>
    </row>
    <row r="150" spans="2:19">
      <c r="B150" s="11">
        <f t="shared" si="9"/>
        <v>138</v>
      </c>
      <c r="C150" s="11" t="s">
        <v>163</v>
      </c>
      <c r="D150" s="11" t="s">
        <v>165</v>
      </c>
      <c r="E150" s="11">
        <v>63</v>
      </c>
      <c r="F150" s="12"/>
      <c r="G150" s="11">
        <v>45</v>
      </c>
      <c r="H150" s="12">
        <f t="shared" si="7"/>
        <v>0.36299999999999999</v>
      </c>
      <c r="I150" s="12">
        <f t="shared" si="8"/>
        <v>1.0629999999999999</v>
      </c>
      <c r="J150" s="12"/>
      <c r="K150" s="12"/>
      <c r="L150" s="12"/>
      <c r="M150" s="12"/>
      <c r="N150" s="12"/>
      <c r="O150" s="12"/>
      <c r="P150" s="12"/>
      <c r="Q150" s="12"/>
      <c r="R150" s="12"/>
      <c r="S150" s="12"/>
    </row>
    <row r="151" spans="2:19">
      <c r="B151" s="11">
        <f t="shared" si="9"/>
        <v>139</v>
      </c>
      <c r="C151" s="11" t="s">
        <v>164</v>
      </c>
      <c r="D151" s="11" t="s">
        <v>166</v>
      </c>
      <c r="E151" s="11">
        <v>63</v>
      </c>
      <c r="F151" s="12"/>
      <c r="G151" s="11">
        <v>39</v>
      </c>
      <c r="H151" s="12">
        <f t="shared" si="7"/>
        <v>0.36299999999999999</v>
      </c>
      <c r="I151" s="12">
        <f t="shared" si="8"/>
        <v>1.0629999999999999</v>
      </c>
      <c r="J151" s="12"/>
      <c r="K151" s="12"/>
      <c r="L151" s="12"/>
      <c r="M151" s="12"/>
      <c r="N151" s="12"/>
      <c r="O151" s="12"/>
      <c r="P151" s="12"/>
      <c r="Q151" s="12"/>
      <c r="R151" s="12"/>
      <c r="S151" s="12"/>
    </row>
    <row r="152" spans="2:19">
      <c r="B152" s="11">
        <f t="shared" si="9"/>
        <v>140</v>
      </c>
      <c r="C152" s="11" t="s">
        <v>164</v>
      </c>
      <c r="D152" s="11" t="s">
        <v>167</v>
      </c>
      <c r="E152" s="11">
        <v>63</v>
      </c>
      <c r="F152" s="12"/>
      <c r="G152" s="11">
        <v>81</v>
      </c>
      <c r="H152" s="12">
        <f t="shared" si="7"/>
        <v>0.36299999999999999</v>
      </c>
      <c r="I152" s="12">
        <f t="shared" si="8"/>
        <v>1.0629999999999999</v>
      </c>
      <c r="J152" s="12"/>
      <c r="K152" s="12"/>
      <c r="L152" s="12"/>
      <c r="M152" s="12"/>
      <c r="N152" s="12"/>
      <c r="O152" s="12"/>
      <c r="P152" s="12"/>
      <c r="Q152" s="12"/>
      <c r="R152" s="12"/>
      <c r="S152" s="12"/>
    </row>
    <row r="153" spans="2:19">
      <c r="B153" s="11">
        <f t="shared" si="9"/>
        <v>141</v>
      </c>
      <c r="C153" s="11" t="s">
        <v>157</v>
      </c>
      <c r="D153" s="11" t="s">
        <v>168</v>
      </c>
      <c r="E153" s="11">
        <v>63</v>
      </c>
      <c r="F153" s="12"/>
      <c r="G153" s="12">
        <f>126+20</f>
        <v>146</v>
      </c>
      <c r="H153" s="12">
        <f t="shared" si="7"/>
        <v>0.36299999999999999</v>
      </c>
      <c r="I153" s="12">
        <f t="shared" si="8"/>
        <v>1.0629999999999999</v>
      </c>
      <c r="J153" s="12"/>
      <c r="K153" s="12"/>
      <c r="L153" s="12"/>
      <c r="M153" s="12"/>
      <c r="N153" s="12"/>
      <c r="O153" s="12"/>
      <c r="P153" s="12"/>
      <c r="Q153" s="12"/>
      <c r="R153" s="12"/>
      <c r="S153" s="12"/>
    </row>
    <row r="154" spans="2:19">
      <c r="G154" s="2">
        <f>SUM(G13:G153)</f>
        <v>13407.600000000002</v>
      </c>
    </row>
    <row r="155" spans="2:19">
      <c r="N155" s="2">
        <f>SUM(N13:N154)</f>
        <v>296.72429999999997</v>
      </c>
    </row>
    <row r="156" spans="2:19">
      <c r="E156" s="14">
        <v>63</v>
      </c>
      <c r="F156" s="2">
        <v>75</v>
      </c>
      <c r="G156" s="2">
        <v>90</v>
      </c>
      <c r="H156" s="2">
        <v>110</v>
      </c>
      <c r="I156" s="2">
        <v>140</v>
      </c>
      <c r="J156" s="2">
        <v>160</v>
      </c>
    </row>
    <row r="157" spans="2:19">
      <c r="E157" s="2">
        <f>+SUMIF($E$13:$E$153,E156,$G$13:$G$153)</f>
        <v>10205.4</v>
      </c>
      <c r="F157" s="2">
        <f t="shared" ref="F157:J157" si="10">+SUMIF($E$13:$E$153,F156,$G$13:$G$153)</f>
        <v>316.89999999999998</v>
      </c>
      <c r="G157" s="2">
        <f t="shared" si="10"/>
        <v>545.29999999999995</v>
      </c>
      <c r="H157" s="2">
        <f t="shared" si="10"/>
        <v>1565.5</v>
      </c>
      <c r="I157" s="2">
        <f t="shared" si="10"/>
        <v>618.5</v>
      </c>
      <c r="J157" s="2">
        <f t="shared" si="10"/>
        <v>156</v>
      </c>
    </row>
    <row r="167" spans="8:8">
      <c r="H167" s="2" t="s">
        <v>169</v>
      </c>
    </row>
  </sheetData>
  <autoFilter ref="B12:S157"/>
  <mergeCells count="21">
    <mergeCell ref="F57:F58"/>
    <mergeCell ref="F92:F93"/>
    <mergeCell ref="B11:C11"/>
    <mergeCell ref="D11:G11"/>
    <mergeCell ref="F21:F23"/>
    <mergeCell ref="F29:F30"/>
    <mergeCell ref="F32:F33"/>
    <mergeCell ref="F55:F56"/>
    <mergeCell ref="B8:C8"/>
    <mergeCell ref="D8:G8"/>
    <mergeCell ref="B9:C9"/>
    <mergeCell ref="D9:G9"/>
    <mergeCell ref="B10:C10"/>
    <mergeCell ref="D10:G10"/>
    <mergeCell ref="B2:S2"/>
    <mergeCell ref="B3:S3"/>
    <mergeCell ref="B4:S4"/>
    <mergeCell ref="B5:S5"/>
    <mergeCell ref="B6:P6"/>
    <mergeCell ref="B7:C7"/>
    <mergeCell ref="D7:G7"/>
  </mergeCells>
  <printOptions horizontalCentered="1"/>
  <pageMargins left="0.11811023622047245" right="0.11811023622047245" top="0.19685039370078741" bottom="0.11811023622047245" header="0.11811023622047245" footer="0.11811023622047245"/>
  <pageSetup scale="71" orientation="landscape" r:id="rId1"/>
  <rowBreaks count="1" manualBreakCount="1">
    <brk id="100"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S45"/>
  <sheetViews>
    <sheetView topLeftCell="A31" workbookViewId="0">
      <selection activeCell="D9" sqref="D9:G9"/>
    </sheetView>
  </sheetViews>
  <sheetFormatPr defaultRowHeight="15"/>
  <cols>
    <col min="2" max="2" width="9.140625" style="17"/>
    <col min="10" max="10" width="25.7109375" customWidth="1"/>
  </cols>
  <sheetData>
    <row r="3" spans="2:19" ht="21">
      <c r="B3" s="1" t="s">
        <v>0</v>
      </c>
      <c r="C3" s="1"/>
      <c r="D3" s="1"/>
      <c r="E3" s="1"/>
      <c r="F3" s="1"/>
      <c r="G3" s="1"/>
      <c r="H3" s="1"/>
      <c r="I3" s="1"/>
      <c r="J3" s="1"/>
      <c r="K3" s="1"/>
      <c r="L3" s="1"/>
      <c r="M3" s="1"/>
      <c r="N3" s="1"/>
      <c r="O3" s="1"/>
      <c r="P3" s="1"/>
      <c r="Q3" s="1"/>
      <c r="R3" s="1"/>
      <c r="S3" s="1"/>
    </row>
    <row r="4" spans="2:19" ht="21">
      <c r="B4" s="1" t="s">
        <v>1</v>
      </c>
      <c r="C4" s="1"/>
      <c r="D4" s="1"/>
      <c r="E4" s="1"/>
      <c r="F4" s="1"/>
      <c r="G4" s="1"/>
      <c r="H4" s="1"/>
      <c r="I4" s="1"/>
      <c r="J4" s="1"/>
      <c r="K4" s="1"/>
      <c r="L4" s="1"/>
      <c r="M4" s="1"/>
      <c r="N4" s="1"/>
      <c r="O4" s="1"/>
      <c r="P4" s="1"/>
      <c r="Q4" s="1"/>
      <c r="R4" s="1"/>
      <c r="S4" s="1"/>
    </row>
    <row r="5" spans="2:19" ht="21">
      <c r="B5" s="1" t="s">
        <v>2</v>
      </c>
      <c r="C5" s="1"/>
      <c r="D5" s="1"/>
      <c r="E5" s="1"/>
      <c r="F5" s="1"/>
      <c r="G5" s="1"/>
      <c r="H5" s="1"/>
      <c r="I5" s="1"/>
      <c r="J5" s="1"/>
      <c r="K5" s="1"/>
      <c r="L5" s="1"/>
      <c r="M5" s="1"/>
      <c r="N5" s="1"/>
      <c r="O5" s="1"/>
      <c r="P5" s="1"/>
      <c r="Q5" s="1"/>
      <c r="R5" s="1"/>
      <c r="S5" s="1"/>
    </row>
    <row r="6" spans="2:19" ht="18.75">
      <c r="B6" s="3" t="s">
        <v>3</v>
      </c>
      <c r="C6" s="3"/>
      <c r="D6" s="3"/>
      <c r="E6" s="3"/>
      <c r="F6" s="3"/>
      <c r="G6" s="3"/>
      <c r="H6" s="3"/>
      <c r="I6" s="3"/>
      <c r="J6" s="3"/>
      <c r="K6" s="3"/>
      <c r="L6" s="3"/>
      <c r="M6" s="3"/>
      <c r="N6" s="3"/>
      <c r="O6" s="3"/>
      <c r="P6" s="3"/>
      <c r="Q6" s="3"/>
      <c r="R6" s="3"/>
      <c r="S6" s="3"/>
    </row>
    <row r="7" spans="2:19" ht="21">
      <c r="B7" s="4" t="s">
        <v>4</v>
      </c>
      <c r="C7" s="4"/>
      <c r="D7" s="4"/>
      <c r="E7" s="4"/>
      <c r="F7" s="4"/>
      <c r="G7" s="4"/>
      <c r="H7" s="4"/>
      <c r="I7" s="4"/>
      <c r="J7" s="4"/>
      <c r="K7" s="4"/>
      <c r="L7" s="4"/>
      <c r="M7" s="4"/>
      <c r="N7" s="4"/>
      <c r="O7" s="4"/>
      <c r="P7" s="4"/>
      <c r="Q7" s="5"/>
      <c r="R7" s="5"/>
      <c r="S7" s="5"/>
    </row>
    <row r="8" spans="2:19" ht="21">
      <c r="B8" s="6" t="s">
        <v>5</v>
      </c>
      <c r="C8" s="6"/>
      <c r="D8" s="7" t="s">
        <v>6</v>
      </c>
      <c r="E8" s="7"/>
      <c r="F8" s="7"/>
      <c r="G8" s="7"/>
      <c r="H8" s="8"/>
      <c r="I8" s="8"/>
      <c r="J8" s="8"/>
      <c r="K8" s="8"/>
      <c r="L8" s="8"/>
      <c r="M8" s="8"/>
      <c r="N8" s="8"/>
      <c r="O8" s="8"/>
      <c r="P8" s="8"/>
      <c r="Q8" s="8"/>
      <c r="R8" s="8"/>
      <c r="S8" s="8"/>
    </row>
    <row r="9" spans="2:19" ht="21">
      <c r="B9" s="6" t="s">
        <v>7</v>
      </c>
      <c r="C9" s="6"/>
      <c r="D9" s="7" t="s">
        <v>8</v>
      </c>
      <c r="E9" s="7"/>
      <c r="F9" s="7"/>
      <c r="G9" s="7"/>
      <c r="H9" s="8"/>
      <c r="I9" s="8"/>
      <c r="J9" s="8"/>
      <c r="K9" s="8"/>
      <c r="L9" s="8"/>
      <c r="M9" s="8"/>
      <c r="N9" s="8"/>
      <c r="O9" s="8"/>
      <c r="P9" s="8"/>
      <c r="Q9" s="8"/>
      <c r="R9" s="8"/>
      <c r="S9" s="8"/>
    </row>
    <row r="10" spans="2:19" ht="21">
      <c r="B10" s="6" t="s">
        <v>9</v>
      </c>
      <c r="C10" s="6"/>
      <c r="D10" s="7" t="s">
        <v>10</v>
      </c>
      <c r="E10" s="7"/>
      <c r="F10" s="7"/>
      <c r="G10" s="7"/>
      <c r="H10" s="8"/>
      <c r="I10" s="8"/>
      <c r="J10" s="8"/>
      <c r="K10" s="8"/>
      <c r="L10" s="8"/>
      <c r="M10" s="8"/>
      <c r="N10" s="8"/>
      <c r="O10" s="8"/>
      <c r="P10" s="8"/>
      <c r="Q10" s="8"/>
      <c r="R10" s="8"/>
      <c r="S10" s="8"/>
    </row>
    <row r="11" spans="2:19" ht="21">
      <c r="B11" s="6" t="s">
        <v>11</v>
      </c>
      <c r="C11" s="6"/>
      <c r="D11" s="7" t="s">
        <v>12</v>
      </c>
      <c r="E11" s="7"/>
      <c r="F11" s="7"/>
      <c r="G11" s="7"/>
      <c r="H11" s="8"/>
      <c r="I11" s="8"/>
      <c r="J11" s="8"/>
      <c r="K11" s="8"/>
      <c r="L11" s="8"/>
      <c r="M11" s="8"/>
      <c r="N11" s="8"/>
      <c r="O11" s="8"/>
      <c r="P11" s="8"/>
      <c r="Q11" s="8"/>
      <c r="R11" s="8"/>
      <c r="S11" s="8"/>
    </row>
    <row r="12" spans="2:19" ht="21">
      <c r="B12" s="6" t="s">
        <v>13</v>
      </c>
      <c r="C12" s="6"/>
      <c r="D12" s="7" t="s">
        <v>10</v>
      </c>
      <c r="E12" s="7"/>
      <c r="F12" s="7"/>
      <c r="G12" s="7"/>
      <c r="H12" s="8"/>
      <c r="I12" s="8"/>
      <c r="J12" s="8"/>
      <c r="K12" s="8"/>
      <c r="L12" s="8"/>
      <c r="M12" s="8"/>
      <c r="N12" s="8"/>
      <c r="O12" s="8"/>
      <c r="P12" s="8"/>
      <c r="Q12" s="8"/>
      <c r="R12" s="8"/>
      <c r="S12" s="8"/>
    </row>
    <row r="13" spans="2:19" ht="78.75">
      <c r="B13" s="9" t="s">
        <v>14</v>
      </c>
      <c r="C13" s="9" t="s">
        <v>15</v>
      </c>
      <c r="D13" s="9" t="s">
        <v>16</v>
      </c>
      <c r="E13" s="9" t="s">
        <v>17</v>
      </c>
      <c r="F13" s="9" t="s">
        <v>18</v>
      </c>
      <c r="G13" s="9" t="s">
        <v>19</v>
      </c>
      <c r="H13" s="9" t="s">
        <v>20</v>
      </c>
      <c r="I13" s="9" t="s">
        <v>21</v>
      </c>
      <c r="J13" s="9" t="s">
        <v>22</v>
      </c>
      <c r="K13" s="9" t="s">
        <v>23</v>
      </c>
      <c r="L13" s="9" t="s">
        <v>24</v>
      </c>
      <c r="M13" s="9" t="s">
        <v>25</v>
      </c>
      <c r="N13" s="9" t="s">
        <v>26</v>
      </c>
      <c r="O13" s="9" t="s">
        <v>27</v>
      </c>
      <c r="P13" s="9" t="s">
        <v>28</v>
      </c>
      <c r="Q13" s="9" t="s">
        <v>29</v>
      </c>
      <c r="R13" s="9" t="s">
        <v>30</v>
      </c>
      <c r="S13" s="10" t="s">
        <v>31</v>
      </c>
    </row>
    <row r="14" spans="2:19">
      <c r="B14" s="16">
        <v>1</v>
      </c>
      <c r="C14" s="11" t="s">
        <v>40</v>
      </c>
      <c r="D14" s="11" t="s">
        <v>41</v>
      </c>
      <c r="E14" s="11">
        <v>63</v>
      </c>
      <c r="F14" s="11">
        <v>13.6</v>
      </c>
      <c r="G14" s="12">
        <v>0.36299999999999999</v>
      </c>
      <c r="H14" s="12">
        <v>1.0629999999999999</v>
      </c>
      <c r="I14" s="12"/>
      <c r="J14" s="12" t="s">
        <v>42</v>
      </c>
      <c r="K14" s="12">
        <v>13.6</v>
      </c>
      <c r="L14" s="12">
        <v>0.36299999999999999</v>
      </c>
      <c r="M14" s="12">
        <v>4.9367999999999999</v>
      </c>
      <c r="N14" s="15"/>
      <c r="O14" s="15"/>
      <c r="P14" s="15"/>
      <c r="Q14" s="15"/>
      <c r="R14" s="15"/>
      <c r="S14" s="15"/>
    </row>
    <row r="15" spans="2:19">
      <c r="B15" s="16">
        <v>2</v>
      </c>
      <c r="C15" s="11" t="s">
        <v>44</v>
      </c>
      <c r="D15" s="11" t="s">
        <v>45</v>
      </c>
      <c r="E15" s="11">
        <v>63</v>
      </c>
      <c r="F15" s="11">
        <v>2</v>
      </c>
      <c r="G15" s="12">
        <v>0.36299999999999999</v>
      </c>
      <c r="H15" s="12">
        <v>1.0629999999999999</v>
      </c>
      <c r="I15" s="12"/>
      <c r="J15" s="12" t="s">
        <v>46</v>
      </c>
      <c r="K15" s="12">
        <v>2</v>
      </c>
      <c r="L15" s="12">
        <v>0.36299999999999999</v>
      </c>
      <c r="M15" s="12">
        <v>0.72599999999999998</v>
      </c>
      <c r="N15" s="15"/>
      <c r="O15" s="15"/>
      <c r="P15" s="15"/>
      <c r="Q15" s="15"/>
      <c r="R15" s="15"/>
      <c r="S15" s="15"/>
    </row>
    <row r="16" spans="2:19">
      <c r="B16" s="16">
        <v>3</v>
      </c>
      <c r="C16" s="11" t="s">
        <v>48</v>
      </c>
      <c r="D16" s="11" t="s">
        <v>49</v>
      </c>
      <c r="E16" s="11">
        <v>63</v>
      </c>
      <c r="F16" s="11">
        <v>22.4</v>
      </c>
      <c r="G16" s="12">
        <v>0.36299999999999999</v>
      </c>
      <c r="H16" s="12">
        <v>1.0629999999999999</v>
      </c>
      <c r="I16" s="12"/>
      <c r="J16" s="12" t="s">
        <v>42</v>
      </c>
      <c r="K16" s="12">
        <v>22.4</v>
      </c>
      <c r="L16" s="12">
        <v>0.36299999999999999</v>
      </c>
      <c r="M16" s="12">
        <v>8.1311999999999998</v>
      </c>
      <c r="N16" s="15"/>
      <c r="O16" s="15"/>
      <c r="P16" s="15"/>
      <c r="Q16" s="15"/>
      <c r="R16" s="15"/>
      <c r="S16" s="15"/>
    </row>
    <row r="17" spans="2:19">
      <c r="B17" s="16">
        <v>4</v>
      </c>
      <c r="C17" s="11" t="s">
        <v>49</v>
      </c>
      <c r="D17" s="11" t="s">
        <v>50</v>
      </c>
      <c r="E17" s="11">
        <v>63</v>
      </c>
      <c r="F17" s="11">
        <v>46.5</v>
      </c>
      <c r="G17" s="12">
        <v>0.36299999999999999</v>
      </c>
      <c r="H17" s="12">
        <v>1.0629999999999999</v>
      </c>
      <c r="I17" s="12"/>
      <c r="J17" s="12" t="s">
        <v>42</v>
      </c>
      <c r="K17" s="12">
        <v>46.5</v>
      </c>
      <c r="L17" s="12">
        <v>0.36299999999999999</v>
      </c>
      <c r="M17" s="12">
        <v>16.8795</v>
      </c>
      <c r="N17" s="15"/>
      <c r="O17" s="15"/>
      <c r="P17" s="15"/>
      <c r="Q17" s="15"/>
      <c r="R17" s="15"/>
      <c r="S17" s="15"/>
    </row>
    <row r="18" spans="2:19">
      <c r="B18" s="16">
        <v>5</v>
      </c>
      <c r="C18" s="11" t="s">
        <v>50</v>
      </c>
      <c r="D18" s="11" t="s">
        <v>52</v>
      </c>
      <c r="E18" s="11">
        <v>63</v>
      </c>
      <c r="F18" s="11">
        <v>25.4</v>
      </c>
      <c r="G18" s="12">
        <v>0.36299999999999999</v>
      </c>
      <c r="H18" s="12">
        <v>1.0629999999999999</v>
      </c>
      <c r="I18" s="12"/>
      <c r="J18" s="12" t="s">
        <v>42</v>
      </c>
      <c r="K18" s="12">
        <v>25.4</v>
      </c>
      <c r="L18" s="12">
        <v>0.36299999999999999</v>
      </c>
      <c r="M18" s="12">
        <v>9.2201999999999984</v>
      </c>
      <c r="N18" s="15"/>
      <c r="O18" s="15"/>
      <c r="P18" s="15"/>
      <c r="Q18" s="15"/>
      <c r="R18" s="15"/>
      <c r="S18" s="15"/>
    </row>
    <row r="19" spans="2:19">
      <c r="B19" s="16">
        <v>6</v>
      </c>
      <c r="C19" s="11" t="s">
        <v>50</v>
      </c>
      <c r="D19" s="11" t="s">
        <v>52</v>
      </c>
      <c r="E19" s="11">
        <v>63</v>
      </c>
      <c r="F19" s="11">
        <v>31.1</v>
      </c>
      <c r="G19" s="12">
        <v>0.36299999999999999</v>
      </c>
      <c r="H19" s="12">
        <v>1.0629999999999999</v>
      </c>
      <c r="I19" s="12"/>
      <c r="J19" s="12" t="s">
        <v>53</v>
      </c>
      <c r="K19" s="12">
        <v>31.1</v>
      </c>
      <c r="L19" s="12">
        <v>0.36299999999999999</v>
      </c>
      <c r="M19" s="12">
        <v>11.289300000000001</v>
      </c>
      <c r="N19" s="15"/>
      <c r="O19" s="15"/>
      <c r="P19" s="15"/>
      <c r="Q19" s="15"/>
      <c r="R19" s="15"/>
      <c r="S19" s="15"/>
    </row>
    <row r="20" spans="2:19">
      <c r="B20" s="16">
        <v>7</v>
      </c>
      <c r="C20" s="11" t="s">
        <v>52</v>
      </c>
      <c r="D20" s="11" t="s">
        <v>54</v>
      </c>
      <c r="E20" s="11">
        <v>63</v>
      </c>
      <c r="F20" s="11">
        <v>29.2</v>
      </c>
      <c r="G20" s="12">
        <v>0.36299999999999999</v>
      </c>
      <c r="H20" s="12">
        <v>1.0629999999999999</v>
      </c>
      <c r="I20" s="12"/>
      <c r="J20" s="12" t="s">
        <v>53</v>
      </c>
      <c r="K20" s="12">
        <v>29.2</v>
      </c>
      <c r="L20" s="12">
        <v>0.36299999999999999</v>
      </c>
      <c r="M20" s="12">
        <v>10.599599999999999</v>
      </c>
      <c r="N20" s="15"/>
      <c r="O20" s="15"/>
      <c r="P20" s="15"/>
      <c r="Q20" s="15"/>
      <c r="R20" s="15"/>
      <c r="S20" s="15"/>
    </row>
    <row r="21" spans="2:19">
      <c r="B21" s="16">
        <v>8</v>
      </c>
      <c r="C21" s="11" t="s">
        <v>54</v>
      </c>
      <c r="D21" s="11" t="s">
        <v>55</v>
      </c>
      <c r="E21" s="11">
        <v>63</v>
      </c>
      <c r="F21" s="11">
        <v>5.8</v>
      </c>
      <c r="G21" s="12">
        <v>0.36299999999999999</v>
      </c>
      <c r="H21" s="12">
        <v>1.0629999999999999</v>
      </c>
      <c r="I21" s="12"/>
      <c r="J21" s="12" t="s">
        <v>56</v>
      </c>
      <c r="K21" s="12">
        <v>5.8</v>
      </c>
      <c r="L21" s="12">
        <v>0.36299999999999999</v>
      </c>
      <c r="M21" s="12">
        <v>2.1053999999999999</v>
      </c>
      <c r="N21" s="15"/>
      <c r="O21" s="15"/>
      <c r="P21" s="15"/>
      <c r="Q21" s="15"/>
      <c r="R21" s="15"/>
      <c r="S21" s="15"/>
    </row>
    <row r="22" spans="2:19">
      <c r="B22" s="16">
        <v>9</v>
      </c>
      <c r="C22" s="11" t="s">
        <v>55</v>
      </c>
      <c r="D22" s="11" t="s">
        <v>59</v>
      </c>
      <c r="E22" s="11">
        <v>63</v>
      </c>
      <c r="F22" s="11">
        <v>2</v>
      </c>
      <c r="G22" s="12">
        <v>0.36299999999999999</v>
      </c>
      <c r="H22" s="12">
        <v>1.0629999999999999</v>
      </c>
      <c r="I22" s="12"/>
      <c r="J22" s="12" t="s">
        <v>56</v>
      </c>
      <c r="K22" s="12">
        <v>2</v>
      </c>
      <c r="L22" s="12">
        <v>0.36299999999999999</v>
      </c>
      <c r="M22" s="12">
        <v>0.72599999999999998</v>
      </c>
      <c r="N22" s="15"/>
      <c r="O22" s="15"/>
      <c r="P22" s="15"/>
      <c r="Q22" s="15"/>
      <c r="R22" s="15"/>
      <c r="S22" s="15"/>
    </row>
    <row r="23" spans="2:19">
      <c r="B23" s="16">
        <v>10</v>
      </c>
      <c r="C23" s="11" t="s">
        <v>62</v>
      </c>
      <c r="D23" s="11" t="s">
        <v>63</v>
      </c>
      <c r="E23" s="11">
        <v>63</v>
      </c>
      <c r="F23" s="11">
        <v>3.8</v>
      </c>
      <c r="G23" s="12">
        <v>0.36299999999999999</v>
      </c>
      <c r="H23" s="12">
        <v>1.0629999999999999</v>
      </c>
      <c r="I23" s="12"/>
      <c r="J23" s="12" t="s">
        <v>53</v>
      </c>
      <c r="K23" s="12">
        <v>3.8</v>
      </c>
      <c r="L23" s="12">
        <v>0.36299999999999999</v>
      </c>
      <c r="M23" s="12">
        <v>1.3794</v>
      </c>
      <c r="N23" s="15"/>
      <c r="O23" s="15"/>
      <c r="P23" s="15"/>
      <c r="Q23" s="15"/>
      <c r="R23" s="15"/>
      <c r="S23" s="15"/>
    </row>
    <row r="24" spans="2:19">
      <c r="B24" s="16">
        <v>11</v>
      </c>
      <c r="C24" s="11" t="s">
        <v>70</v>
      </c>
      <c r="D24" s="11" t="s">
        <v>71</v>
      </c>
      <c r="E24" s="11">
        <v>75</v>
      </c>
      <c r="F24" s="11">
        <v>9</v>
      </c>
      <c r="G24" s="12">
        <v>0.375</v>
      </c>
      <c r="H24" s="12">
        <v>1.075</v>
      </c>
      <c r="I24" s="12"/>
      <c r="J24" s="12" t="s">
        <v>56</v>
      </c>
      <c r="K24" s="12">
        <v>9</v>
      </c>
      <c r="L24" s="12">
        <v>0.375</v>
      </c>
      <c r="M24" s="12">
        <v>3.375</v>
      </c>
      <c r="N24" s="15"/>
      <c r="O24" s="15"/>
      <c r="P24" s="15"/>
      <c r="Q24" s="15"/>
      <c r="R24" s="15"/>
      <c r="S24" s="15"/>
    </row>
    <row r="25" spans="2:19">
      <c r="B25" s="16">
        <v>12</v>
      </c>
      <c r="C25" s="11" t="s">
        <v>70</v>
      </c>
      <c r="D25" s="11" t="s">
        <v>72</v>
      </c>
      <c r="E25" s="11">
        <v>75</v>
      </c>
      <c r="F25" s="11">
        <v>8.1999999999999993</v>
      </c>
      <c r="G25" s="12">
        <v>0.375</v>
      </c>
      <c r="H25" s="12">
        <v>1.075</v>
      </c>
      <c r="I25" s="12"/>
      <c r="J25" s="12" t="s">
        <v>56</v>
      </c>
      <c r="K25" s="12">
        <v>8.1999999999999993</v>
      </c>
      <c r="L25" s="12">
        <v>0.375</v>
      </c>
      <c r="M25" s="12">
        <v>3.0749999999999997</v>
      </c>
      <c r="N25" s="15"/>
      <c r="O25" s="15"/>
      <c r="P25" s="15"/>
      <c r="Q25" s="15"/>
      <c r="R25" s="15"/>
      <c r="S25" s="15"/>
    </row>
    <row r="26" spans="2:19">
      <c r="B26" s="16">
        <v>13</v>
      </c>
      <c r="C26" s="11" t="s">
        <v>62</v>
      </c>
      <c r="D26" s="11" t="s">
        <v>63</v>
      </c>
      <c r="E26" s="11">
        <v>63</v>
      </c>
      <c r="F26" s="11">
        <v>6.5</v>
      </c>
      <c r="G26" s="12">
        <v>0.36299999999999999</v>
      </c>
      <c r="H26" s="12">
        <v>1.0629999999999999</v>
      </c>
      <c r="I26" s="12"/>
      <c r="J26" s="12" t="s">
        <v>56</v>
      </c>
      <c r="K26" s="12">
        <v>6.5</v>
      </c>
      <c r="L26" s="12">
        <v>0.36299999999999999</v>
      </c>
      <c r="M26" s="12">
        <v>2.3594999999999997</v>
      </c>
      <c r="N26" s="15"/>
      <c r="O26" s="15"/>
      <c r="P26" s="15"/>
      <c r="Q26" s="15"/>
      <c r="R26" s="15"/>
      <c r="S26" s="15"/>
    </row>
    <row r="27" spans="2:19">
      <c r="B27" s="16">
        <v>14</v>
      </c>
      <c r="C27" s="11" t="s">
        <v>73</v>
      </c>
      <c r="D27" s="11" t="s">
        <v>74</v>
      </c>
      <c r="E27" s="11">
        <v>63</v>
      </c>
      <c r="F27" s="11">
        <v>3</v>
      </c>
      <c r="G27" s="12">
        <v>0.36299999999999999</v>
      </c>
      <c r="H27" s="12">
        <v>1.0629999999999999</v>
      </c>
      <c r="I27" s="12"/>
      <c r="J27" s="12" t="s">
        <v>56</v>
      </c>
      <c r="K27" s="12">
        <v>3</v>
      </c>
      <c r="L27" s="12">
        <v>0.36299999999999999</v>
      </c>
      <c r="M27" s="12">
        <v>1.089</v>
      </c>
      <c r="N27" s="15"/>
      <c r="O27" s="15"/>
      <c r="P27" s="15"/>
      <c r="Q27" s="15"/>
      <c r="R27" s="15"/>
      <c r="S27" s="15"/>
    </row>
    <row r="28" spans="2:19">
      <c r="B28" s="16">
        <v>15</v>
      </c>
      <c r="C28" s="11" t="s">
        <v>75</v>
      </c>
      <c r="D28" s="11" t="s">
        <v>76</v>
      </c>
      <c r="E28" s="11">
        <v>63</v>
      </c>
      <c r="F28" s="11">
        <v>124.3</v>
      </c>
      <c r="G28" s="12">
        <v>0.36299999999999999</v>
      </c>
      <c r="H28" s="12">
        <v>1.0629999999999999</v>
      </c>
      <c r="I28" s="12"/>
      <c r="J28" s="12" t="s">
        <v>77</v>
      </c>
      <c r="K28" s="12">
        <v>124.3</v>
      </c>
      <c r="L28" s="12">
        <v>0.36299999999999999</v>
      </c>
      <c r="M28" s="12">
        <v>45.120899999999999</v>
      </c>
      <c r="N28" s="15"/>
      <c r="O28" s="15"/>
      <c r="P28" s="15"/>
      <c r="Q28" s="15"/>
      <c r="R28" s="15"/>
      <c r="S28" s="15"/>
    </row>
    <row r="29" spans="2:19">
      <c r="B29" s="16">
        <v>16</v>
      </c>
      <c r="C29" s="11" t="s">
        <v>78</v>
      </c>
      <c r="D29" s="11" t="s">
        <v>79</v>
      </c>
      <c r="E29" s="11">
        <v>63</v>
      </c>
      <c r="F29" s="11">
        <v>7</v>
      </c>
      <c r="G29" s="12">
        <v>0.36299999999999999</v>
      </c>
      <c r="H29" s="12">
        <v>1.0629999999999999</v>
      </c>
      <c r="I29" s="12"/>
      <c r="J29" s="12" t="s">
        <v>42</v>
      </c>
      <c r="K29" s="12">
        <v>7</v>
      </c>
      <c r="L29" s="12">
        <v>0.36299999999999999</v>
      </c>
      <c r="M29" s="12">
        <v>2.5409999999999999</v>
      </c>
      <c r="N29" s="15"/>
      <c r="O29" s="15"/>
      <c r="P29" s="15"/>
      <c r="Q29" s="15"/>
      <c r="R29" s="15"/>
      <c r="S29" s="15"/>
    </row>
    <row r="30" spans="2:19">
      <c r="B30" s="16">
        <v>17</v>
      </c>
      <c r="C30" s="11" t="s">
        <v>80</v>
      </c>
      <c r="D30" s="11" t="s">
        <v>81</v>
      </c>
      <c r="E30" s="11">
        <v>63</v>
      </c>
      <c r="F30" s="11">
        <v>3</v>
      </c>
      <c r="G30" s="12">
        <v>0.36299999999999999</v>
      </c>
      <c r="H30" s="12">
        <v>1.0629999999999999</v>
      </c>
      <c r="I30" s="12"/>
      <c r="J30" s="12" t="s">
        <v>82</v>
      </c>
      <c r="K30" s="12">
        <v>3</v>
      </c>
      <c r="L30" s="12">
        <v>0.36299999999999999</v>
      </c>
      <c r="M30" s="12">
        <v>1.089</v>
      </c>
      <c r="N30" s="15"/>
      <c r="O30" s="15"/>
      <c r="P30" s="15"/>
      <c r="Q30" s="15"/>
      <c r="R30" s="15"/>
      <c r="S30" s="15"/>
    </row>
    <row r="31" spans="2:19">
      <c r="B31" s="16">
        <v>18</v>
      </c>
      <c r="C31" s="11" t="s">
        <v>93</v>
      </c>
      <c r="D31" s="11" t="s">
        <v>94</v>
      </c>
      <c r="E31" s="11">
        <v>63</v>
      </c>
      <c r="F31" s="11">
        <v>3.6</v>
      </c>
      <c r="G31" s="12">
        <v>0.36299999999999999</v>
      </c>
      <c r="H31" s="12">
        <v>1.0629999999999999</v>
      </c>
      <c r="I31" s="12"/>
      <c r="J31" s="12" t="s">
        <v>95</v>
      </c>
      <c r="K31" s="12">
        <v>3.6</v>
      </c>
      <c r="L31" s="12">
        <v>0.36299999999999999</v>
      </c>
      <c r="M31" s="12">
        <v>1.3068</v>
      </c>
      <c r="N31" s="15"/>
      <c r="O31" s="15"/>
      <c r="P31" s="15"/>
      <c r="Q31" s="15"/>
      <c r="R31" s="15"/>
      <c r="S31" s="15"/>
    </row>
    <row r="32" spans="2:19">
      <c r="B32" s="16">
        <v>19</v>
      </c>
      <c r="C32" s="11" t="s">
        <v>97</v>
      </c>
      <c r="D32" s="11" t="s">
        <v>98</v>
      </c>
      <c r="E32" s="11">
        <v>63</v>
      </c>
      <c r="F32" s="11">
        <v>3.2</v>
      </c>
      <c r="G32" s="12">
        <v>0.36299999999999999</v>
      </c>
      <c r="H32" s="12">
        <v>1.0629999999999999</v>
      </c>
      <c r="I32" s="12"/>
      <c r="J32" s="12" t="s">
        <v>95</v>
      </c>
      <c r="K32" s="12">
        <v>3.2</v>
      </c>
      <c r="L32" s="12">
        <v>0.36299999999999999</v>
      </c>
      <c r="M32" s="12">
        <v>1.1616</v>
      </c>
      <c r="N32" s="15"/>
      <c r="O32" s="15"/>
      <c r="P32" s="15"/>
      <c r="Q32" s="15"/>
      <c r="R32" s="15"/>
      <c r="S32" s="15"/>
    </row>
    <row r="33" spans="2:19">
      <c r="B33" s="16">
        <v>20</v>
      </c>
      <c r="C33" s="11">
        <v>127</v>
      </c>
      <c r="D33" s="11">
        <v>121</v>
      </c>
      <c r="E33" s="11">
        <v>63</v>
      </c>
      <c r="F33" s="11">
        <v>24.6</v>
      </c>
      <c r="G33" s="12">
        <v>0.36299999999999999</v>
      </c>
      <c r="H33" s="12">
        <v>1.0629999999999999</v>
      </c>
      <c r="I33" s="12"/>
      <c r="J33" s="12" t="s">
        <v>53</v>
      </c>
      <c r="K33" s="12">
        <v>24.6</v>
      </c>
      <c r="L33" s="12">
        <v>0.36299999999999999</v>
      </c>
      <c r="M33" s="12">
        <v>8.9298000000000002</v>
      </c>
      <c r="N33" s="15"/>
      <c r="O33" s="15"/>
      <c r="P33" s="15"/>
      <c r="Q33" s="15"/>
      <c r="R33" s="15"/>
      <c r="S33" s="15"/>
    </row>
    <row r="34" spans="2:19">
      <c r="B34" s="16">
        <v>21</v>
      </c>
      <c r="C34" s="11" t="s">
        <v>106</v>
      </c>
      <c r="D34" s="11" t="s">
        <v>108</v>
      </c>
      <c r="E34" s="11">
        <v>63</v>
      </c>
      <c r="F34" s="11">
        <v>16.3</v>
      </c>
      <c r="G34" s="12">
        <v>0.36299999999999999</v>
      </c>
      <c r="H34" s="12">
        <v>1.0629999999999999</v>
      </c>
      <c r="I34" s="12"/>
      <c r="J34" s="12" t="s">
        <v>53</v>
      </c>
      <c r="K34" s="12">
        <v>16.3</v>
      </c>
      <c r="L34" s="12">
        <v>0.36299999999999999</v>
      </c>
      <c r="M34" s="12">
        <v>5.9169</v>
      </c>
      <c r="N34" s="15"/>
      <c r="O34" s="15"/>
      <c r="P34" s="15"/>
      <c r="Q34" s="15"/>
      <c r="R34" s="15"/>
      <c r="S34" s="15"/>
    </row>
    <row r="35" spans="2:19">
      <c r="B35" s="16">
        <v>22</v>
      </c>
      <c r="C35" s="11" t="s">
        <v>106</v>
      </c>
      <c r="D35" s="11" t="s">
        <v>109</v>
      </c>
      <c r="E35" s="11">
        <v>63</v>
      </c>
      <c r="F35" s="11">
        <v>29.1</v>
      </c>
      <c r="G35" s="12">
        <v>0.36299999999999999</v>
      </c>
      <c r="H35" s="12">
        <v>1.0629999999999999</v>
      </c>
      <c r="I35" s="12"/>
      <c r="J35" s="12" t="s">
        <v>53</v>
      </c>
      <c r="K35" s="12">
        <v>29.1</v>
      </c>
      <c r="L35" s="12">
        <v>0.36299999999999999</v>
      </c>
      <c r="M35" s="12">
        <v>10.5633</v>
      </c>
      <c r="N35" s="15"/>
      <c r="O35" s="15"/>
      <c r="P35" s="15"/>
      <c r="Q35" s="15"/>
      <c r="R35" s="15"/>
      <c r="S35" s="15"/>
    </row>
    <row r="36" spans="2:19">
      <c r="B36" s="16">
        <v>23</v>
      </c>
      <c r="C36" s="11" t="s">
        <v>109</v>
      </c>
      <c r="D36" s="11" t="s">
        <v>110</v>
      </c>
      <c r="E36" s="11">
        <v>63</v>
      </c>
      <c r="F36" s="11">
        <v>37</v>
      </c>
      <c r="G36" s="12">
        <v>0.36299999999999999</v>
      </c>
      <c r="H36" s="12">
        <v>1.0629999999999999</v>
      </c>
      <c r="I36" s="12"/>
      <c r="J36" s="12" t="s">
        <v>53</v>
      </c>
      <c r="K36" s="12">
        <v>37</v>
      </c>
      <c r="L36" s="12">
        <v>0.36299999999999999</v>
      </c>
      <c r="M36" s="12">
        <v>13.430999999999999</v>
      </c>
      <c r="N36" s="15"/>
      <c r="O36" s="15"/>
      <c r="P36" s="15"/>
      <c r="Q36" s="15"/>
      <c r="R36" s="15"/>
      <c r="S36" s="15"/>
    </row>
    <row r="37" spans="2:19">
      <c r="B37" s="16">
        <v>24</v>
      </c>
      <c r="C37" s="11" t="s">
        <v>108</v>
      </c>
      <c r="D37" s="11" t="s">
        <v>114</v>
      </c>
      <c r="E37" s="11">
        <v>63</v>
      </c>
      <c r="F37" s="11">
        <v>17.899999999999999</v>
      </c>
      <c r="G37" s="12">
        <v>0.36299999999999999</v>
      </c>
      <c r="H37" s="12">
        <v>1.0629999999999999</v>
      </c>
      <c r="I37" s="12"/>
      <c r="J37" s="12" t="s">
        <v>53</v>
      </c>
      <c r="K37" s="12">
        <v>17.899999999999999</v>
      </c>
      <c r="L37" s="12">
        <v>0.36299999999999999</v>
      </c>
      <c r="M37" s="12">
        <v>6.4976999999999991</v>
      </c>
      <c r="N37" s="15"/>
      <c r="O37" s="15"/>
      <c r="P37" s="15"/>
      <c r="Q37" s="15"/>
      <c r="R37" s="15"/>
      <c r="S37" s="15"/>
    </row>
    <row r="38" spans="2:19">
      <c r="B38" s="16">
        <v>25</v>
      </c>
      <c r="C38" s="11" t="s">
        <v>119</v>
      </c>
      <c r="D38" s="11" t="s">
        <v>120</v>
      </c>
      <c r="E38" s="11">
        <v>63</v>
      </c>
      <c r="F38" s="11">
        <v>5.7</v>
      </c>
      <c r="G38" s="12">
        <v>0.36299999999999999</v>
      </c>
      <c r="H38" s="12">
        <v>1.0629999999999999</v>
      </c>
      <c r="I38" s="12"/>
      <c r="J38" s="12" t="s">
        <v>56</v>
      </c>
      <c r="K38" s="12">
        <v>5.7</v>
      </c>
      <c r="L38" s="12">
        <v>0.36299999999999999</v>
      </c>
      <c r="M38" s="12">
        <v>2.0691000000000002</v>
      </c>
      <c r="N38" s="15"/>
      <c r="O38" s="15"/>
      <c r="P38" s="15"/>
      <c r="Q38" s="15"/>
      <c r="R38" s="15"/>
      <c r="S38" s="15"/>
    </row>
    <row r="39" spans="2:19">
      <c r="B39" s="16">
        <v>26</v>
      </c>
      <c r="C39" s="11" t="s">
        <v>129</v>
      </c>
      <c r="D39" s="11" t="s">
        <v>130</v>
      </c>
      <c r="E39" s="11">
        <v>63</v>
      </c>
      <c r="F39" s="11">
        <v>7.1</v>
      </c>
      <c r="G39" s="12">
        <v>0.36299999999999999</v>
      </c>
      <c r="H39" s="12">
        <v>1.0629999999999999</v>
      </c>
      <c r="I39" s="12"/>
      <c r="J39" s="12" t="s">
        <v>56</v>
      </c>
      <c r="K39" s="12">
        <v>7.1</v>
      </c>
      <c r="L39" s="12">
        <v>0.36299999999999999</v>
      </c>
      <c r="M39" s="12">
        <v>2.5772999999999997</v>
      </c>
      <c r="N39" s="15"/>
      <c r="O39" s="15"/>
      <c r="P39" s="15"/>
      <c r="Q39" s="15"/>
      <c r="R39" s="15"/>
      <c r="S39" s="15"/>
    </row>
    <row r="40" spans="2:19">
      <c r="B40" s="16">
        <v>27</v>
      </c>
      <c r="C40" s="11" t="s">
        <v>131</v>
      </c>
      <c r="D40" s="11" t="s">
        <v>132</v>
      </c>
      <c r="E40" s="11">
        <v>63</v>
      </c>
      <c r="F40" s="11">
        <v>70.400000000000006</v>
      </c>
      <c r="G40" s="12">
        <v>0.36299999999999999</v>
      </c>
      <c r="H40" s="12">
        <v>1.0629999999999999</v>
      </c>
      <c r="I40" s="12"/>
      <c r="J40" s="12" t="s">
        <v>133</v>
      </c>
      <c r="K40" s="12">
        <v>70.400000000000006</v>
      </c>
      <c r="L40" s="12">
        <v>0.36299999999999999</v>
      </c>
      <c r="M40" s="12">
        <v>25.555200000000003</v>
      </c>
      <c r="N40" s="15"/>
      <c r="O40" s="15"/>
      <c r="P40" s="15"/>
      <c r="Q40" s="15"/>
      <c r="R40" s="15"/>
      <c r="S40" s="15"/>
    </row>
    <row r="41" spans="2:19">
      <c r="B41" s="16">
        <v>28</v>
      </c>
      <c r="C41" s="11" t="s">
        <v>127</v>
      </c>
      <c r="D41" s="11" t="s">
        <v>136</v>
      </c>
      <c r="E41" s="11">
        <v>110</v>
      </c>
      <c r="F41" s="11">
        <v>9</v>
      </c>
      <c r="G41" s="12">
        <v>0.41</v>
      </c>
      <c r="H41" s="12">
        <v>1.1100000000000001</v>
      </c>
      <c r="I41" s="12"/>
      <c r="J41" s="12" t="s">
        <v>137</v>
      </c>
      <c r="K41" s="12">
        <v>9</v>
      </c>
      <c r="L41" s="12">
        <v>0.41</v>
      </c>
      <c r="M41" s="12">
        <v>3.69</v>
      </c>
      <c r="N41" s="15"/>
      <c r="O41" s="15"/>
      <c r="P41" s="15"/>
      <c r="Q41" s="15"/>
      <c r="R41" s="15"/>
      <c r="S41" s="15"/>
    </row>
    <row r="42" spans="2:19">
      <c r="B42" s="16">
        <v>29</v>
      </c>
      <c r="C42" s="11" t="s">
        <v>135</v>
      </c>
      <c r="D42" s="11" t="s">
        <v>139</v>
      </c>
      <c r="E42" s="11">
        <v>140</v>
      </c>
      <c r="F42" s="11">
        <v>5.6</v>
      </c>
      <c r="G42" s="12">
        <v>0.44</v>
      </c>
      <c r="H42" s="12">
        <v>1.1400000000000001</v>
      </c>
      <c r="I42" s="12"/>
      <c r="J42" s="12" t="s">
        <v>56</v>
      </c>
      <c r="K42" s="12">
        <v>5.6</v>
      </c>
      <c r="L42" s="12">
        <v>0.44</v>
      </c>
      <c r="M42" s="12">
        <v>2.464</v>
      </c>
      <c r="N42" s="15"/>
      <c r="O42" s="15"/>
      <c r="P42" s="15"/>
      <c r="Q42" s="15"/>
      <c r="R42" s="15"/>
      <c r="S42" s="15"/>
    </row>
    <row r="43" spans="2:19">
      <c r="B43" s="16">
        <v>30</v>
      </c>
      <c r="C43" s="11" t="s">
        <v>139</v>
      </c>
      <c r="D43" s="11" t="s">
        <v>140</v>
      </c>
      <c r="E43" s="11">
        <v>160</v>
      </c>
      <c r="F43" s="11">
        <v>122</v>
      </c>
      <c r="G43" s="12">
        <v>0.45999999999999996</v>
      </c>
      <c r="H43" s="12">
        <v>1.1599999999999999</v>
      </c>
      <c r="I43" s="12"/>
      <c r="J43" s="12" t="s">
        <v>53</v>
      </c>
      <c r="K43" s="12">
        <v>122</v>
      </c>
      <c r="L43" s="12">
        <v>0.45999999999999996</v>
      </c>
      <c r="M43" s="12">
        <v>56.12</v>
      </c>
      <c r="N43" s="15"/>
      <c r="O43" s="15"/>
      <c r="P43" s="15"/>
      <c r="Q43" s="15"/>
      <c r="R43" s="15"/>
      <c r="S43" s="15"/>
    </row>
    <row r="44" spans="2:19">
      <c r="B44" s="16">
        <v>31</v>
      </c>
      <c r="C44" s="11" t="s">
        <v>145</v>
      </c>
      <c r="D44" s="11" t="s">
        <v>146</v>
      </c>
      <c r="E44" s="11">
        <v>63</v>
      </c>
      <c r="F44" s="11">
        <v>67.3</v>
      </c>
      <c r="G44" s="12">
        <v>0.36299999999999999</v>
      </c>
      <c r="H44" s="12">
        <v>1.0629999999999999</v>
      </c>
      <c r="I44" s="12"/>
      <c r="J44" s="12" t="s">
        <v>53</v>
      </c>
      <c r="K44" s="12">
        <v>67.3</v>
      </c>
      <c r="L44" s="12">
        <v>0.36299999999999999</v>
      </c>
      <c r="M44" s="12">
        <v>24.4299</v>
      </c>
      <c r="N44" s="15"/>
      <c r="O44" s="15"/>
      <c r="P44" s="15"/>
      <c r="Q44" s="15"/>
      <c r="R44" s="15"/>
      <c r="S44" s="15"/>
    </row>
    <row r="45" spans="2:19">
      <c r="B45" s="16">
        <v>32</v>
      </c>
      <c r="C45" s="11" t="s">
        <v>148</v>
      </c>
      <c r="D45" s="11" t="s">
        <v>149</v>
      </c>
      <c r="E45" s="11">
        <v>63</v>
      </c>
      <c r="F45" s="11">
        <v>20.3</v>
      </c>
      <c r="G45" s="12">
        <v>0.36299999999999999</v>
      </c>
      <c r="H45" s="12">
        <v>1.0629999999999999</v>
      </c>
      <c r="I45" s="12"/>
      <c r="J45" s="12" t="s">
        <v>53</v>
      </c>
      <c r="K45" s="12">
        <v>20.3</v>
      </c>
      <c r="L45" s="12">
        <v>0.36299999999999999</v>
      </c>
      <c r="M45" s="12">
        <v>7.3689</v>
      </c>
      <c r="N45" s="15"/>
      <c r="O45" s="15"/>
      <c r="P45" s="15"/>
      <c r="Q45" s="15"/>
      <c r="R45" s="15"/>
      <c r="S45" s="15"/>
    </row>
  </sheetData>
  <mergeCells count="15">
    <mergeCell ref="B12:C12"/>
    <mergeCell ref="D12:G12"/>
    <mergeCell ref="B9:C9"/>
    <mergeCell ref="D9:G9"/>
    <mergeCell ref="B10:C10"/>
    <mergeCell ref="D10:G10"/>
    <mergeCell ref="B11:C11"/>
    <mergeCell ref="D11:G11"/>
    <mergeCell ref="B3:S3"/>
    <mergeCell ref="B4:S4"/>
    <mergeCell ref="B5:S5"/>
    <mergeCell ref="B6:S6"/>
    <mergeCell ref="B7:P7"/>
    <mergeCell ref="B8:C8"/>
    <mergeCell ref="D8:G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mandah &amp; bhoji</vt:lpstr>
      <vt:lpstr>RESTORATION</vt:lpstr>
      <vt:lpstr>'mandah &amp; bhoji'!Print_Area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2024-12-11T05:23:00Z</dcterms:modified>
</cp:coreProperties>
</file>