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Dehri digar (2)"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'Dehri digar (2)'!$D$5:$W$111</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'Dehri digar (2)'!$D$4:$O$119</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6" i="1" l="1"/>
  <c r="J7" i="1"/>
  <c r="J8" i="1"/>
  <c r="J9" i="1"/>
  <c r="J10" i="1"/>
  <c r="J11" i="1"/>
  <c r="J12" i="1"/>
  <c r="J13" i="1"/>
  <c r="J14" i="1"/>
  <c r="J15" i="1"/>
  <c r="J16" i="1"/>
  <c r="J17" i="1"/>
  <c r="J18" i="1"/>
  <c r="J19" i="1"/>
  <c r="J20" i="1"/>
  <c r="J21" i="1"/>
  <c r="J22" i="1"/>
  <c r="J23" i="1"/>
  <c r="J24" i="1"/>
  <c r="J25" i="1"/>
  <c r="J26" i="1"/>
  <c r="J27" i="1"/>
  <c r="J28" i="1"/>
  <c r="J5" i="1"/>
  <c r="J122" i="2"/>
  <c r="I122" i="2"/>
  <c r="H122" i="2"/>
  <c r="G122" i="2"/>
  <c r="F122" i="2"/>
  <c r="E122" i="2"/>
  <c r="D122" i="2"/>
  <c r="E114" i="2"/>
  <c r="D114" i="2"/>
  <c r="R76" i="2"/>
  <c r="Q72" i="2"/>
  <c r="R43" i="2"/>
  <c r="D8" i="2"/>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K6" i="2"/>
  <c r="K7" i="2" s="1"/>
  <c r="K8" i="2" s="1"/>
  <c r="K9" i="2" s="1"/>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alcChain>
</file>

<file path=xl/sharedStrings.xml><?xml version="1.0" encoding="utf-8"?>
<sst xmlns="http://schemas.openxmlformats.org/spreadsheetml/2006/main" count="385" uniqueCount="111">
  <si>
    <t>DEHRI DIGAR(JMR) BLOCK-MANGRAURA</t>
  </si>
  <si>
    <t>Sl.No</t>
  </si>
  <si>
    <t>Start Node</t>
  </si>
  <si>
    <t>End Node</t>
  </si>
  <si>
    <t>Type of Road</t>
  </si>
  <si>
    <t>WIDTH OF DISMATLING</t>
  </si>
  <si>
    <t>Dia of pipe(MM)</t>
  </si>
  <si>
    <t>Pipe Length (M)</t>
  </si>
  <si>
    <t>CUMMULATIVE</t>
  </si>
  <si>
    <t>REMARK</t>
  </si>
  <si>
    <t>Depth(M)</t>
  </si>
  <si>
    <t>REMARKS</t>
  </si>
  <si>
    <t>J230</t>
  </si>
  <si>
    <t>J224</t>
  </si>
  <si>
    <t>BRICK ROAD</t>
  </si>
  <si>
    <t>J225</t>
  </si>
  <si>
    <t>J222</t>
  </si>
  <si>
    <t>J223</t>
  </si>
  <si>
    <t>J221A</t>
  </si>
  <si>
    <t>J221B</t>
  </si>
  <si>
    <t>J221</t>
  </si>
  <si>
    <t>J221C</t>
  </si>
  <si>
    <t>J221D</t>
  </si>
  <si>
    <t>J213</t>
  </si>
  <si>
    <t>J214</t>
  </si>
  <si>
    <t>J220</t>
  </si>
  <si>
    <t>BT ROAD</t>
  </si>
  <si>
    <t>Road Crossing</t>
  </si>
  <si>
    <t>J218</t>
  </si>
  <si>
    <t>J219</t>
  </si>
  <si>
    <t>J239</t>
  </si>
  <si>
    <t>J243</t>
  </si>
  <si>
    <t>J241</t>
  </si>
  <si>
    <t>J242</t>
  </si>
  <si>
    <t>J241A</t>
  </si>
  <si>
    <t>J241B</t>
  </si>
  <si>
    <t>J240</t>
  </si>
  <si>
    <t>J245</t>
  </si>
  <si>
    <t>J235</t>
  </si>
  <si>
    <t>J236</t>
  </si>
  <si>
    <t>J233</t>
  </si>
  <si>
    <t>J264</t>
  </si>
  <si>
    <t>J265</t>
  </si>
  <si>
    <t>J234</t>
  </si>
  <si>
    <t xml:space="preserve">J221 </t>
  </si>
  <si>
    <t>J16</t>
  </si>
  <si>
    <t>J22</t>
  </si>
  <si>
    <t>J37</t>
  </si>
  <si>
    <t>J38</t>
  </si>
  <si>
    <t>J42</t>
  </si>
  <si>
    <t>J53A</t>
  </si>
  <si>
    <t>J53</t>
  </si>
  <si>
    <t>CULVERT</t>
  </si>
  <si>
    <t>J53B</t>
  </si>
  <si>
    <t>J17</t>
  </si>
  <si>
    <t>J262</t>
  </si>
  <si>
    <t>J248</t>
  </si>
  <si>
    <t>J250</t>
  </si>
  <si>
    <t>J66</t>
  </si>
  <si>
    <t>J65</t>
  </si>
  <si>
    <t>J64</t>
  </si>
  <si>
    <t>J79</t>
  </si>
  <si>
    <t>J258</t>
  </si>
  <si>
    <t>J259</t>
  </si>
  <si>
    <t>J263</t>
  </si>
  <si>
    <t>J254</t>
  </si>
  <si>
    <t>J216</t>
  </si>
  <si>
    <t>J203</t>
  </si>
  <si>
    <t>J204</t>
  </si>
  <si>
    <t>J207</t>
  </si>
  <si>
    <t>J209</t>
  </si>
  <si>
    <t>J208</t>
  </si>
  <si>
    <t>J231</t>
  </si>
  <si>
    <t>J232</t>
  </si>
  <si>
    <t>J238</t>
  </si>
  <si>
    <t>J237</t>
  </si>
  <si>
    <t>J244</t>
  </si>
  <si>
    <t>J210A</t>
  </si>
  <si>
    <t>J210B</t>
  </si>
  <si>
    <t>J210</t>
  </si>
  <si>
    <t>J211</t>
  </si>
  <si>
    <t>J215</t>
  </si>
  <si>
    <t>J185</t>
  </si>
  <si>
    <t>J186</t>
  </si>
  <si>
    <t>J183</t>
  </si>
  <si>
    <t>J195</t>
  </si>
  <si>
    <t>J187</t>
  </si>
  <si>
    <t>J190</t>
  </si>
  <si>
    <t>J246</t>
  </si>
  <si>
    <t>J247A</t>
  </si>
  <si>
    <t>J247</t>
  </si>
  <si>
    <t>J247B</t>
  </si>
  <si>
    <t>J7</t>
  </si>
  <si>
    <t>J14</t>
  </si>
  <si>
    <t>J205</t>
  </si>
  <si>
    <t>J5</t>
  </si>
  <si>
    <t>J2</t>
  </si>
  <si>
    <t>j202</t>
  </si>
  <si>
    <t>J202</t>
  </si>
  <si>
    <t>J182</t>
  </si>
  <si>
    <t>J78</t>
  </si>
  <si>
    <t>J58</t>
  </si>
  <si>
    <t>POWER MECH PROJECT LIMITED -BRCPCL(JV).</t>
  </si>
  <si>
    <t>MEDHAJ CONSULTANCY (THIRD PARTY INS.)</t>
  </si>
  <si>
    <t>UTTAR PRADESH JAL NIGAM(RURAL)-CLIENT.</t>
  </si>
  <si>
    <t xml:space="preserve">DESIGNATION </t>
  </si>
  <si>
    <t>NAME</t>
  </si>
  <si>
    <t>SIGN.with date</t>
  </si>
  <si>
    <t>DEHRI DIGAR(JMR ROAD RESTORATION) BLOCK-MANGRAURA</t>
  </si>
  <si>
    <t>SQM</t>
  </si>
  <si>
    <t>DONE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</si>
</sst>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_);_(* \(#,##0.0\);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2"/>
      <color theme="1"/>
      <name val="Cambria"/>
      <family val="1"/>
      <scheme val="major"/>
    </font>
    <font>
      <b/>
      <sz val="11"/>
      <color rgb="FFFF0000"/>
      <name val="Calibri"/>
      <family val="2"/>
      <scheme val="minor"/>
    </font>
    <font>
      <b/>
      <sz val="14"/>
      <color rgb="FFFF0000"/>
      <name val="Calibri"/>
      <family val="2"/>
      <scheme val="min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1" fillId="0" borderId="0"/>
    <xf numFmtId="164" fontId="1" fillId="0" borderId="0" applyFont="0" applyFill="0" applyBorder="0" applyAlignment="0" applyProtection="0"/>
  </cellStyleXfs>
  <cellXfs count="38">
    <xf numFmtId="0" fontId="0" fillId="0" borderId="0" xfId="0"/>
    <xf numFmtId="0" fontId="3" fillId="0" borderId="1" xfId="1" applyFont="1" applyBorder="1" applyAlignment="1">
      <alignment horizontal="center"/>
    </xf>
    <xf numFmtId="0" fontId="3" fillId="0" borderId="2" xfId="1" applyFont="1" applyBorder="1" applyAlignment="1">
      <alignment horizontal="center"/>
    </xf>
    <xf numFmtId="0" fontId="3" fillId="0" borderId="3" xfId="1" applyFont="1" applyBorder="1" applyAlignment="1">
      <alignment horizontal="center"/>
    </xf>
    <xf numFmtId="0" fontId="1" fillId="0" borderId="0" xfId="1"/>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5" xfId="1" applyFont="1" applyBorder="1" applyAlignment="1">
      <alignment horizontal="center" vertical="center" wrapText="1"/>
    </xf>
    <xf numFmtId="0" fontId="3" fillId="2" borderId="6" xfId="1" applyFont="1" applyFill="1" applyBorder="1" applyAlignment="1">
      <alignment horizontal="center" vertical="center"/>
    </xf>
    <xf numFmtId="164" fontId="3" fillId="0" borderId="5" xfId="2" applyFont="1" applyBorder="1" applyAlignment="1">
      <alignment horizontal="center" vertical="center" wrapText="1"/>
    </xf>
    <xf numFmtId="0" fontId="3" fillId="0" borderId="5" xfId="1" applyFont="1" applyBorder="1" applyAlignment="1">
      <alignment horizontal="center" vertical="center" wrapText="1"/>
    </xf>
    <xf numFmtId="0" fontId="2" fillId="0" borderId="5" xfId="1" applyFont="1" applyBorder="1" applyAlignment="1">
      <alignment horizontal="center" vertical="center"/>
    </xf>
    <xf numFmtId="0" fontId="1" fillId="0" borderId="5" xfId="1" applyBorder="1" applyAlignment="1">
      <alignment horizontal="center"/>
    </xf>
    <xf numFmtId="0" fontId="1" fillId="2" borderId="5" xfId="1" applyFill="1" applyBorder="1" applyAlignment="1">
      <alignment horizontal="center"/>
    </xf>
    <xf numFmtId="165" fontId="0" fillId="0" borderId="5" xfId="2" applyNumberFormat="1" applyFont="1" applyBorder="1" applyAlignment="1">
      <alignment horizontal="center"/>
    </xf>
    <xf numFmtId="0" fontId="1" fillId="0" borderId="5" xfId="1" applyBorder="1" applyAlignment="1">
      <alignment horizontal="center"/>
    </xf>
    <xf numFmtId="0" fontId="1" fillId="2" borderId="6" xfId="1" applyFill="1" applyBorder="1" applyAlignment="1">
      <alignment horizontal="center"/>
    </xf>
    <xf numFmtId="0" fontId="1" fillId="0" borderId="6" xfId="1" applyBorder="1" applyAlignment="1">
      <alignment horizontal="center"/>
    </xf>
    <xf numFmtId="0" fontId="1" fillId="0" borderId="0" xfId="1" applyAlignment="1">
      <alignment horizontal="center"/>
    </xf>
    <xf numFmtId="0" fontId="1" fillId="0" borderId="6" xfId="1" applyBorder="1" applyAlignment="1">
      <alignment horizontal="center"/>
    </xf>
    <xf numFmtId="0" fontId="1" fillId="0" borderId="7" xfId="1" applyBorder="1" applyAlignment="1">
      <alignment horizontal="center"/>
    </xf>
    <xf numFmtId="0" fontId="5" fillId="0" borderId="5" xfId="1" applyFont="1" applyBorder="1" applyAlignment="1">
      <alignment horizontal="center"/>
    </xf>
    <xf numFmtId="0" fontId="6" fillId="0" borderId="5" xfId="1" applyFont="1" applyBorder="1" applyAlignment="1">
      <alignment horizontal="center"/>
    </xf>
    <xf numFmtId="164" fontId="6" fillId="0" borderId="5" xfId="2" applyFont="1" applyBorder="1" applyAlignment="1">
      <alignment horizontal="center"/>
    </xf>
    <xf numFmtId="0" fontId="7" fillId="0" borderId="5" xfId="1" applyFont="1" applyBorder="1"/>
    <xf numFmtId="0" fontId="1" fillId="0" borderId="5" xfId="1" applyBorder="1"/>
    <xf numFmtId="164" fontId="0" fillId="0" borderId="5" xfId="2" applyFont="1" applyBorder="1"/>
    <xf numFmtId="0" fontId="1" fillId="0" borderId="8" xfId="1" applyBorder="1" applyAlignment="1">
      <alignment horizontal="center"/>
    </xf>
    <xf numFmtId="0" fontId="1" fillId="0" borderId="9" xfId="1" applyBorder="1" applyAlignment="1">
      <alignment horizontal="center"/>
    </xf>
    <xf numFmtId="0" fontId="1" fillId="0" borderId="10" xfId="1" applyBorder="1" applyAlignment="1">
      <alignment horizontal="center"/>
    </xf>
    <xf numFmtId="0" fontId="1" fillId="0" borderId="11" xfId="1" applyBorder="1" applyAlignment="1">
      <alignment horizontal="center"/>
    </xf>
    <xf numFmtId="0" fontId="1" fillId="0" borderId="0" xfId="1" applyAlignment="1">
      <alignment horizontal="center"/>
    </xf>
    <xf numFmtId="0" fontId="1" fillId="0" borderId="12" xfId="1" applyBorder="1" applyAlignment="1">
      <alignment horizontal="center"/>
    </xf>
    <xf numFmtId="0" fontId="1" fillId="0" borderId="13" xfId="1" applyBorder="1" applyAlignment="1">
      <alignment horizontal="center"/>
    </xf>
    <xf numFmtId="0" fontId="1" fillId="0" borderId="14" xfId="1" applyBorder="1" applyAlignment="1">
      <alignment horizontal="center"/>
    </xf>
    <xf numFmtId="0" fontId="1" fillId="0" borderId="15" xfId="1" applyBorder="1" applyAlignment="1">
      <alignment horizontal="center"/>
    </xf>
    <xf numFmtId="164" fontId="0" fillId="0" borderId="0" xfId="2" applyFont="1"/>
    <xf numFmtId="0" fontId="0" fillId="0" borderId="5" xfId="0" applyBorder="1" applyAlignment="1">
      <alignment horizontal="center"/>
    </xf>
  </cellXfs>
  <cellStyles count="3">
    <cellStyle name="Comma 2" xfId="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D3:W145"/>
  <sheetViews>
    <sheetView zoomScale="70" zoomScaleNormal="70" zoomScaleSheetLayoutView="70" workbookViewId="0">
      <selection activeCell="E6" sqref="E6:J110"/>
    </sheetView>
  </sheetViews>
  <sheetFormatPr defaultColWidth="9" defaultRowHeight="15" x14ac:dyDescent="0.25"/>
  <cols>
    <col min="1" max="4" width="9" style="4"/>
    <col min="5" max="5" width="13.7109375" style="4" customWidth="1"/>
    <col min="6" max="6" width="12.140625" style="4" customWidth="1"/>
    <col min="7" max="7" width="16" style="4" customWidth="1"/>
    <col min="8" max="8" width="9.85546875" style="4" customWidth="1"/>
    <col min="9" max="9" width="20.28515625" style="4" customWidth="1"/>
    <col min="10" max="10" width="19.7109375" style="4" customWidth="1"/>
    <col min="11" max="11" width="23.42578125" style="36" customWidth="1"/>
    <col min="12" max="12" width="14.5703125" style="4" hidden="1" customWidth="1"/>
    <col min="13" max="16384" width="9" style="4"/>
  </cols>
  <sheetData>
    <row r="3" spans="4:15" ht="15.75" thickBot="1" x14ac:dyDescent="0.3"/>
    <row r="4" spans="4:15" ht="18.75" x14ac:dyDescent="0.3">
      <c r="D4" s="1" t="s">
        <v>0</v>
      </c>
      <c r="E4" s="2"/>
      <c r="F4" s="2"/>
      <c r="G4" s="2"/>
      <c r="H4" s="2"/>
      <c r="I4" s="2"/>
      <c r="J4" s="2"/>
      <c r="K4" s="2"/>
      <c r="L4" s="2"/>
      <c r="M4" s="2"/>
      <c r="N4" s="2"/>
      <c r="O4" s="3"/>
    </row>
    <row r="5" spans="4:15" ht="63" x14ac:dyDescent="0.25">
      <c r="D5" s="5" t="s">
        <v>1</v>
      </c>
      <c r="E5" s="6" t="s">
        <v>2</v>
      </c>
      <c r="F5" s="6" t="s">
        <v>3</v>
      </c>
      <c r="G5" s="6" t="s">
        <v>4</v>
      </c>
      <c r="H5" s="7" t="s">
        <v>5</v>
      </c>
      <c r="I5" s="6" t="s">
        <v>6</v>
      </c>
      <c r="J5" s="8" t="s">
        <v>7</v>
      </c>
      <c r="K5" s="9" t="s">
        <v>8</v>
      </c>
      <c r="L5" s="10" t="s">
        <v>9</v>
      </c>
      <c r="M5" s="10" t="s">
        <v>10</v>
      </c>
      <c r="N5" s="11" t="s">
        <v>11</v>
      </c>
      <c r="O5" s="11"/>
    </row>
    <row r="6" spans="4:15" x14ac:dyDescent="0.25">
      <c r="D6" s="12">
        <v>1</v>
      </c>
      <c r="E6" s="12" t="s">
        <v>12</v>
      </c>
      <c r="F6" s="12" t="s">
        <v>13</v>
      </c>
      <c r="G6" s="12" t="s">
        <v>14</v>
      </c>
      <c r="H6" s="12">
        <v>0.36</v>
      </c>
      <c r="I6" s="12">
        <v>63</v>
      </c>
      <c r="J6" s="13">
        <v>113.7</v>
      </c>
      <c r="K6" s="14">
        <f>+J6</f>
        <v>113.7</v>
      </c>
      <c r="L6" s="12"/>
      <c r="M6" s="12">
        <v>1.04</v>
      </c>
      <c r="N6" s="15"/>
      <c r="O6" s="15"/>
    </row>
    <row r="7" spans="4:15" hidden="1" x14ac:dyDescent="0.25">
      <c r="D7" s="12">
        <v>2</v>
      </c>
      <c r="E7" s="12" t="s">
        <v>13</v>
      </c>
      <c r="F7" s="12" t="s">
        <v>15</v>
      </c>
      <c r="G7" s="12"/>
      <c r="H7" s="12"/>
      <c r="I7" s="12">
        <v>63</v>
      </c>
      <c r="J7" s="13">
        <v>43.3</v>
      </c>
      <c r="K7" s="14">
        <f>+K6+J7</f>
        <v>157</v>
      </c>
      <c r="L7" s="12"/>
      <c r="M7" s="12">
        <v>1.03</v>
      </c>
      <c r="N7" s="15"/>
      <c r="O7" s="15"/>
    </row>
    <row r="8" spans="4:15" hidden="1" x14ac:dyDescent="0.25">
      <c r="D8" s="12">
        <f>+D7+1</f>
        <v>3</v>
      </c>
      <c r="E8" s="12" t="s">
        <v>13</v>
      </c>
      <c r="F8" s="12" t="s">
        <v>16</v>
      </c>
      <c r="G8" s="12"/>
      <c r="H8" s="12"/>
      <c r="I8" s="12">
        <v>63</v>
      </c>
      <c r="J8" s="13">
        <v>6.9</v>
      </c>
      <c r="K8" s="14">
        <f t="shared" ref="K8:K71" si="0">+K7+J8</f>
        <v>163.9</v>
      </c>
      <c r="L8" s="12"/>
      <c r="M8" s="12">
        <v>1.03</v>
      </c>
      <c r="N8" s="15"/>
      <c r="O8" s="15"/>
    </row>
    <row r="9" spans="4:15" hidden="1" x14ac:dyDescent="0.25">
      <c r="D9" s="12">
        <f t="shared" ref="D9:D72" si="1">+D8+1</f>
        <v>4</v>
      </c>
      <c r="E9" s="12" t="s">
        <v>16</v>
      </c>
      <c r="F9" s="12" t="s">
        <v>17</v>
      </c>
      <c r="G9" s="12"/>
      <c r="H9" s="12"/>
      <c r="I9" s="12">
        <v>63</v>
      </c>
      <c r="J9" s="13">
        <v>53.2</v>
      </c>
      <c r="K9" s="14">
        <f t="shared" si="0"/>
        <v>217.10000000000002</v>
      </c>
      <c r="L9" s="12"/>
      <c r="M9" s="12">
        <v>1.03</v>
      </c>
      <c r="N9" s="15"/>
      <c r="O9" s="15"/>
    </row>
    <row r="10" spans="4:15" hidden="1" x14ac:dyDescent="0.25">
      <c r="D10" s="12">
        <f t="shared" si="1"/>
        <v>5</v>
      </c>
      <c r="E10" s="12" t="s">
        <v>16</v>
      </c>
      <c r="F10" s="12" t="s">
        <v>18</v>
      </c>
      <c r="G10" s="12"/>
      <c r="H10" s="12"/>
      <c r="I10" s="12">
        <v>63</v>
      </c>
      <c r="J10" s="13">
        <v>24.1</v>
      </c>
      <c r="K10" s="14">
        <f t="shared" si="0"/>
        <v>241.20000000000002</v>
      </c>
      <c r="L10" s="12"/>
      <c r="M10" s="12">
        <v>1.03</v>
      </c>
      <c r="N10" s="15"/>
      <c r="O10" s="15"/>
    </row>
    <row r="11" spans="4:15" hidden="1" x14ac:dyDescent="0.25">
      <c r="D11" s="12">
        <f t="shared" si="1"/>
        <v>6</v>
      </c>
      <c r="E11" s="12" t="s">
        <v>18</v>
      </c>
      <c r="F11" s="12" t="s">
        <v>19</v>
      </c>
      <c r="G11" s="12"/>
      <c r="H11" s="12"/>
      <c r="I11" s="12">
        <v>63</v>
      </c>
      <c r="J11" s="13">
        <v>59</v>
      </c>
      <c r="K11" s="14">
        <f t="shared" si="0"/>
        <v>300.20000000000005</v>
      </c>
      <c r="L11" s="12"/>
      <c r="M11" s="12">
        <v>1.03</v>
      </c>
      <c r="N11" s="15"/>
      <c r="O11" s="15"/>
    </row>
    <row r="12" spans="4:15" hidden="1" x14ac:dyDescent="0.25">
      <c r="D12" s="12">
        <f t="shared" si="1"/>
        <v>7</v>
      </c>
      <c r="E12" s="12" t="s">
        <v>18</v>
      </c>
      <c r="F12" s="12" t="s">
        <v>20</v>
      </c>
      <c r="G12" s="12"/>
      <c r="H12" s="12"/>
      <c r="I12" s="12">
        <v>63</v>
      </c>
      <c r="J12" s="13">
        <v>22.8</v>
      </c>
      <c r="K12" s="14">
        <f t="shared" si="0"/>
        <v>323.00000000000006</v>
      </c>
      <c r="L12" s="12"/>
      <c r="M12" s="12">
        <v>1.03</v>
      </c>
      <c r="N12" s="15"/>
      <c r="O12" s="15"/>
    </row>
    <row r="13" spans="4:15" hidden="1" x14ac:dyDescent="0.25">
      <c r="D13" s="12">
        <f t="shared" si="1"/>
        <v>8</v>
      </c>
      <c r="E13" s="12" t="s">
        <v>21</v>
      </c>
      <c r="F13" s="12" t="s">
        <v>22</v>
      </c>
      <c r="G13" s="12"/>
      <c r="H13" s="12"/>
      <c r="I13" s="12">
        <v>63</v>
      </c>
      <c r="J13" s="13">
        <v>33.6</v>
      </c>
      <c r="K13" s="14">
        <f t="shared" si="0"/>
        <v>356.60000000000008</v>
      </c>
      <c r="L13" s="12"/>
      <c r="M13" s="12">
        <v>1.03</v>
      </c>
      <c r="N13" s="15"/>
      <c r="O13" s="15"/>
    </row>
    <row r="14" spans="4:15" hidden="1" x14ac:dyDescent="0.25">
      <c r="D14" s="12">
        <f t="shared" si="1"/>
        <v>9</v>
      </c>
      <c r="E14" s="12" t="s">
        <v>23</v>
      </c>
      <c r="F14" s="12" t="s">
        <v>24</v>
      </c>
      <c r="G14" s="12"/>
      <c r="H14" s="12"/>
      <c r="I14" s="12">
        <v>63</v>
      </c>
      <c r="J14" s="13">
        <v>52.5</v>
      </c>
      <c r="K14" s="14">
        <f t="shared" si="0"/>
        <v>409.10000000000008</v>
      </c>
      <c r="L14" s="12"/>
      <c r="M14" s="12">
        <v>1.03</v>
      </c>
      <c r="N14" s="15"/>
      <c r="O14" s="15"/>
    </row>
    <row r="15" spans="4:15" hidden="1" x14ac:dyDescent="0.25">
      <c r="D15" s="12">
        <f t="shared" si="1"/>
        <v>10</v>
      </c>
      <c r="E15" s="12" t="s">
        <v>23</v>
      </c>
      <c r="F15" s="12" t="s">
        <v>25</v>
      </c>
      <c r="G15" s="12"/>
      <c r="H15" s="12"/>
      <c r="I15" s="12">
        <v>63</v>
      </c>
      <c r="J15" s="16">
        <v>371.5</v>
      </c>
      <c r="K15" s="14">
        <f t="shared" si="0"/>
        <v>780.60000000000014</v>
      </c>
      <c r="L15" s="12"/>
      <c r="M15" s="12">
        <v>1.05</v>
      </c>
      <c r="N15" s="15"/>
      <c r="O15" s="15"/>
    </row>
    <row r="16" spans="4:15" x14ac:dyDescent="0.25">
      <c r="D16" s="12">
        <f t="shared" si="1"/>
        <v>11</v>
      </c>
      <c r="E16" s="12" t="s">
        <v>23</v>
      </c>
      <c r="F16" s="12" t="s">
        <v>25</v>
      </c>
      <c r="G16" s="12" t="s">
        <v>26</v>
      </c>
      <c r="H16" s="12">
        <v>0.36</v>
      </c>
      <c r="I16" s="12">
        <v>63</v>
      </c>
      <c r="J16" s="13">
        <v>3.6</v>
      </c>
      <c r="K16" s="14">
        <f t="shared" si="0"/>
        <v>784.20000000000016</v>
      </c>
      <c r="L16" s="12"/>
      <c r="M16" s="12">
        <v>1.03</v>
      </c>
      <c r="N16" s="15" t="s">
        <v>27</v>
      </c>
      <c r="O16" s="15"/>
    </row>
    <row r="17" spans="4:15" hidden="1" x14ac:dyDescent="0.25">
      <c r="D17" s="12">
        <f t="shared" si="1"/>
        <v>12</v>
      </c>
      <c r="E17" s="12" t="s">
        <v>28</v>
      </c>
      <c r="F17" s="12" t="s">
        <v>29</v>
      </c>
      <c r="G17" s="12"/>
      <c r="H17" s="12"/>
      <c r="I17" s="12">
        <v>63</v>
      </c>
      <c r="J17" s="16">
        <v>50.9</v>
      </c>
      <c r="K17" s="14">
        <f t="shared" si="0"/>
        <v>835.10000000000014</v>
      </c>
      <c r="L17" s="12"/>
      <c r="M17" s="12">
        <v>1.03</v>
      </c>
      <c r="N17" s="15"/>
      <c r="O17" s="15"/>
    </row>
    <row r="18" spans="4:15" hidden="1" x14ac:dyDescent="0.25">
      <c r="D18" s="12">
        <f t="shared" si="1"/>
        <v>13</v>
      </c>
      <c r="E18" s="12" t="s">
        <v>25</v>
      </c>
      <c r="F18" s="12" t="s">
        <v>30</v>
      </c>
      <c r="G18" s="12"/>
      <c r="H18" s="12"/>
      <c r="I18" s="12">
        <v>63</v>
      </c>
      <c r="J18" s="13">
        <v>189.7</v>
      </c>
      <c r="K18" s="14">
        <f t="shared" si="0"/>
        <v>1024.8000000000002</v>
      </c>
      <c r="L18" s="12"/>
      <c r="M18" s="12">
        <v>1.05</v>
      </c>
      <c r="N18" s="15"/>
      <c r="O18" s="15"/>
    </row>
    <row r="19" spans="4:15" hidden="1" x14ac:dyDescent="0.25">
      <c r="D19" s="12">
        <f t="shared" si="1"/>
        <v>14</v>
      </c>
      <c r="E19" s="12" t="s">
        <v>30</v>
      </c>
      <c r="F19" s="12" t="s">
        <v>31</v>
      </c>
      <c r="G19" s="12"/>
      <c r="H19" s="12"/>
      <c r="I19" s="12">
        <v>63</v>
      </c>
      <c r="J19" s="13">
        <v>56.3</v>
      </c>
      <c r="K19" s="14">
        <f t="shared" si="0"/>
        <v>1081.1000000000001</v>
      </c>
      <c r="L19" s="12"/>
      <c r="M19" s="12">
        <v>1.03</v>
      </c>
      <c r="N19" s="15"/>
      <c r="O19" s="15"/>
    </row>
    <row r="20" spans="4:15" hidden="1" x14ac:dyDescent="0.25">
      <c r="D20" s="12">
        <f t="shared" si="1"/>
        <v>15</v>
      </c>
      <c r="E20" s="12" t="s">
        <v>30</v>
      </c>
      <c r="F20" s="12" t="s">
        <v>32</v>
      </c>
      <c r="G20" s="12"/>
      <c r="H20" s="12"/>
      <c r="I20" s="12">
        <v>63</v>
      </c>
      <c r="J20" s="16">
        <v>83.8</v>
      </c>
      <c r="K20" s="14">
        <f t="shared" si="0"/>
        <v>1164.9000000000001</v>
      </c>
      <c r="L20" s="12"/>
      <c r="M20" s="12">
        <v>1.03</v>
      </c>
      <c r="N20" s="15"/>
      <c r="O20" s="15"/>
    </row>
    <row r="21" spans="4:15" hidden="1" x14ac:dyDescent="0.25">
      <c r="D21" s="12">
        <f t="shared" si="1"/>
        <v>16</v>
      </c>
      <c r="E21" s="12" t="s">
        <v>32</v>
      </c>
      <c r="F21" s="12" t="s">
        <v>33</v>
      </c>
      <c r="G21" s="12"/>
      <c r="H21" s="12"/>
      <c r="I21" s="12">
        <v>63</v>
      </c>
      <c r="J21" s="13">
        <v>43.2</v>
      </c>
      <c r="K21" s="14">
        <f t="shared" si="0"/>
        <v>1208.1000000000001</v>
      </c>
      <c r="L21" s="12"/>
      <c r="M21" s="12">
        <v>1.06</v>
      </c>
      <c r="N21" s="15"/>
      <c r="O21" s="15"/>
    </row>
    <row r="22" spans="4:15" hidden="1" x14ac:dyDescent="0.25">
      <c r="D22" s="12">
        <f t="shared" si="1"/>
        <v>17</v>
      </c>
      <c r="E22" s="12" t="s">
        <v>32</v>
      </c>
      <c r="F22" s="12" t="s">
        <v>34</v>
      </c>
      <c r="G22" s="12"/>
      <c r="H22" s="12"/>
      <c r="I22" s="12">
        <v>63</v>
      </c>
      <c r="J22" s="13">
        <v>31.4</v>
      </c>
      <c r="K22" s="14">
        <f t="shared" si="0"/>
        <v>1239.5000000000002</v>
      </c>
      <c r="L22" s="12"/>
      <c r="M22" s="12">
        <v>1.05</v>
      </c>
      <c r="N22" s="15"/>
      <c r="O22" s="15"/>
    </row>
    <row r="23" spans="4:15" x14ac:dyDescent="0.25">
      <c r="D23" s="12">
        <f t="shared" si="1"/>
        <v>18</v>
      </c>
      <c r="E23" s="12" t="s">
        <v>34</v>
      </c>
      <c r="F23" s="12" t="s">
        <v>35</v>
      </c>
      <c r="G23" s="12" t="s">
        <v>26</v>
      </c>
      <c r="H23" s="12">
        <v>0.36</v>
      </c>
      <c r="I23" s="12">
        <v>63</v>
      </c>
      <c r="J23" s="13">
        <v>4.2</v>
      </c>
      <c r="K23" s="14">
        <f t="shared" si="0"/>
        <v>1243.7000000000003</v>
      </c>
      <c r="L23" s="12"/>
      <c r="M23" s="12">
        <v>1.03</v>
      </c>
      <c r="N23" s="15" t="s">
        <v>27</v>
      </c>
      <c r="O23" s="15"/>
    </row>
    <row r="24" spans="4:15" hidden="1" x14ac:dyDescent="0.25">
      <c r="D24" s="12">
        <f t="shared" si="1"/>
        <v>19</v>
      </c>
      <c r="E24" s="12" t="s">
        <v>34</v>
      </c>
      <c r="F24" s="12" t="s">
        <v>35</v>
      </c>
      <c r="G24" s="12"/>
      <c r="H24" s="12"/>
      <c r="I24" s="12">
        <v>63</v>
      </c>
      <c r="J24" s="13">
        <v>59.3</v>
      </c>
      <c r="K24" s="14">
        <f t="shared" si="0"/>
        <v>1303.0000000000002</v>
      </c>
      <c r="L24" s="12"/>
      <c r="M24" s="12">
        <v>1.06</v>
      </c>
      <c r="N24" s="15"/>
      <c r="O24" s="15"/>
    </row>
    <row r="25" spans="4:15" hidden="1" x14ac:dyDescent="0.25">
      <c r="D25" s="12">
        <f t="shared" si="1"/>
        <v>20</v>
      </c>
      <c r="E25" s="12" t="s">
        <v>34</v>
      </c>
      <c r="F25" s="12" t="s">
        <v>36</v>
      </c>
      <c r="G25" s="12"/>
      <c r="H25" s="12"/>
      <c r="I25" s="12">
        <v>63</v>
      </c>
      <c r="J25" s="13">
        <v>8.6999999999999993</v>
      </c>
      <c r="K25" s="14">
        <f t="shared" si="0"/>
        <v>1311.7000000000003</v>
      </c>
      <c r="L25" s="12"/>
      <c r="M25" s="17">
        <v>1.06</v>
      </c>
      <c r="N25" s="15"/>
      <c r="O25" s="15"/>
    </row>
    <row r="26" spans="4:15" hidden="1" x14ac:dyDescent="0.25">
      <c r="D26" s="12">
        <f t="shared" si="1"/>
        <v>21</v>
      </c>
      <c r="E26" s="12" t="s">
        <v>36</v>
      </c>
      <c r="F26" s="12" t="s">
        <v>37</v>
      </c>
      <c r="G26" s="12"/>
      <c r="H26" s="12"/>
      <c r="I26" s="12">
        <v>63</v>
      </c>
      <c r="J26" s="13">
        <v>71.2</v>
      </c>
      <c r="K26" s="14">
        <f t="shared" si="0"/>
        <v>1382.9000000000003</v>
      </c>
      <c r="L26" s="12"/>
      <c r="M26" s="12">
        <v>1.06</v>
      </c>
      <c r="N26" s="15"/>
      <c r="O26" s="15"/>
    </row>
    <row r="27" spans="4:15" hidden="1" x14ac:dyDescent="0.25">
      <c r="D27" s="12">
        <f t="shared" si="1"/>
        <v>22</v>
      </c>
      <c r="E27" s="12" t="s">
        <v>36</v>
      </c>
      <c r="F27" s="12" t="s">
        <v>38</v>
      </c>
      <c r="G27" s="12"/>
      <c r="H27" s="12"/>
      <c r="I27" s="12">
        <v>63</v>
      </c>
      <c r="J27" s="13">
        <v>17.899999999999999</v>
      </c>
      <c r="K27" s="14">
        <f t="shared" si="0"/>
        <v>1400.8000000000004</v>
      </c>
      <c r="L27" s="12"/>
      <c r="M27" s="17">
        <v>1.05</v>
      </c>
      <c r="N27" s="15"/>
      <c r="O27" s="15"/>
    </row>
    <row r="28" spans="4:15" hidden="1" x14ac:dyDescent="0.25">
      <c r="D28" s="12">
        <f t="shared" si="1"/>
        <v>23</v>
      </c>
      <c r="E28" s="12" t="s">
        <v>38</v>
      </c>
      <c r="F28" s="12" t="s">
        <v>39</v>
      </c>
      <c r="G28" s="12"/>
      <c r="H28" s="12"/>
      <c r="I28" s="12">
        <v>63</v>
      </c>
      <c r="J28" s="13">
        <v>70.2</v>
      </c>
      <c r="K28" s="14">
        <f t="shared" si="0"/>
        <v>1471.0000000000005</v>
      </c>
      <c r="L28" s="12"/>
      <c r="M28" s="12">
        <v>1.05</v>
      </c>
      <c r="N28" s="15"/>
      <c r="O28" s="15"/>
    </row>
    <row r="29" spans="4:15" hidden="1" x14ac:dyDescent="0.25">
      <c r="D29" s="12">
        <f t="shared" si="1"/>
        <v>24</v>
      </c>
      <c r="E29" s="12" t="s">
        <v>38</v>
      </c>
      <c r="F29" s="12" t="s">
        <v>40</v>
      </c>
      <c r="G29" s="12"/>
      <c r="H29" s="12"/>
      <c r="I29" s="12">
        <v>63</v>
      </c>
      <c r="J29" s="13">
        <v>42.7</v>
      </c>
      <c r="K29" s="14">
        <f t="shared" si="0"/>
        <v>1513.7000000000005</v>
      </c>
      <c r="L29" s="12"/>
      <c r="M29" s="12">
        <v>1.06</v>
      </c>
      <c r="N29" s="15"/>
      <c r="O29" s="15"/>
    </row>
    <row r="30" spans="4:15" hidden="1" x14ac:dyDescent="0.25">
      <c r="D30" s="12">
        <f t="shared" si="1"/>
        <v>25</v>
      </c>
      <c r="E30" s="12" t="s">
        <v>41</v>
      </c>
      <c r="F30" s="12" t="s">
        <v>42</v>
      </c>
      <c r="G30" s="12"/>
      <c r="H30" s="12"/>
      <c r="I30" s="12">
        <v>63</v>
      </c>
      <c r="J30" s="16">
        <v>187.3</v>
      </c>
      <c r="K30" s="14">
        <f t="shared" si="0"/>
        <v>1701.0000000000005</v>
      </c>
      <c r="L30" s="12"/>
      <c r="M30" s="17">
        <v>1.05</v>
      </c>
      <c r="N30" s="12"/>
      <c r="O30" s="12"/>
    </row>
    <row r="31" spans="4:15" hidden="1" x14ac:dyDescent="0.25">
      <c r="D31" s="12">
        <f t="shared" si="1"/>
        <v>26</v>
      </c>
      <c r="E31" s="12" t="s">
        <v>40</v>
      </c>
      <c r="F31" s="12" t="s">
        <v>43</v>
      </c>
      <c r="G31" s="12"/>
      <c r="H31" s="12"/>
      <c r="I31" s="12">
        <v>63</v>
      </c>
      <c r="J31" s="16">
        <v>46.8</v>
      </c>
      <c r="K31" s="14">
        <f t="shared" si="0"/>
        <v>1747.8000000000004</v>
      </c>
      <c r="L31" s="12"/>
      <c r="M31" s="17">
        <v>1.06</v>
      </c>
      <c r="N31" s="15"/>
      <c r="O31" s="15"/>
    </row>
    <row r="32" spans="4:15" hidden="1" x14ac:dyDescent="0.25">
      <c r="D32" s="12">
        <f t="shared" si="1"/>
        <v>27</v>
      </c>
      <c r="E32" s="12" t="s">
        <v>40</v>
      </c>
      <c r="F32" s="12" t="s">
        <v>44</v>
      </c>
      <c r="G32" s="12"/>
      <c r="H32" s="12"/>
      <c r="I32" s="12">
        <v>63</v>
      </c>
      <c r="J32" s="16">
        <v>34.700000000000003</v>
      </c>
      <c r="K32" s="14">
        <f t="shared" si="0"/>
        <v>1782.5000000000005</v>
      </c>
      <c r="L32" s="12"/>
      <c r="M32" s="17">
        <v>1.06</v>
      </c>
      <c r="N32" s="15"/>
      <c r="O32" s="15"/>
    </row>
    <row r="33" spans="4:18" hidden="1" x14ac:dyDescent="0.25">
      <c r="D33" s="12">
        <f t="shared" si="1"/>
        <v>28</v>
      </c>
      <c r="E33" s="12" t="s">
        <v>45</v>
      </c>
      <c r="F33" s="12" t="s">
        <v>46</v>
      </c>
      <c r="G33" s="12"/>
      <c r="H33" s="12"/>
      <c r="I33" s="12">
        <v>63</v>
      </c>
      <c r="J33" s="16">
        <v>117.1</v>
      </c>
      <c r="K33" s="14">
        <f t="shared" si="0"/>
        <v>1899.6000000000004</v>
      </c>
      <c r="L33" s="12"/>
      <c r="M33" s="17">
        <v>1.06</v>
      </c>
      <c r="N33" s="15"/>
      <c r="O33" s="15"/>
    </row>
    <row r="34" spans="4:18" x14ac:dyDescent="0.25">
      <c r="D34" s="12">
        <f t="shared" si="1"/>
        <v>29</v>
      </c>
      <c r="E34" s="12" t="s">
        <v>45</v>
      </c>
      <c r="F34" s="12" t="s">
        <v>46</v>
      </c>
      <c r="G34" s="12" t="s">
        <v>26</v>
      </c>
      <c r="H34" s="12">
        <v>0.36</v>
      </c>
      <c r="I34" s="12">
        <v>63</v>
      </c>
      <c r="J34" s="16">
        <v>5.7</v>
      </c>
      <c r="K34" s="14">
        <f t="shared" si="0"/>
        <v>1905.3000000000004</v>
      </c>
      <c r="L34" s="12"/>
      <c r="M34" s="17">
        <v>1.06</v>
      </c>
      <c r="N34" s="15" t="s">
        <v>27</v>
      </c>
      <c r="O34" s="15"/>
    </row>
    <row r="35" spans="4:18" hidden="1" x14ac:dyDescent="0.25">
      <c r="D35" s="12">
        <f t="shared" si="1"/>
        <v>30</v>
      </c>
      <c r="E35" s="12" t="s">
        <v>46</v>
      </c>
      <c r="F35" s="12" t="s">
        <v>47</v>
      </c>
      <c r="G35" s="12"/>
      <c r="H35" s="12"/>
      <c r="I35" s="12">
        <v>63</v>
      </c>
      <c r="J35" s="16">
        <v>109.1</v>
      </c>
      <c r="K35" s="14">
        <f t="shared" si="0"/>
        <v>2014.4000000000003</v>
      </c>
      <c r="L35" s="12"/>
      <c r="M35" s="12">
        <v>1.02</v>
      </c>
      <c r="N35" s="15"/>
      <c r="O35" s="15"/>
    </row>
    <row r="36" spans="4:18" x14ac:dyDescent="0.25">
      <c r="D36" s="12">
        <f t="shared" si="1"/>
        <v>31</v>
      </c>
      <c r="E36" s="12" t="s">
        <v>47</v>
      </c>
      <c r="F36" s="12" t="s">
        <v>48</v>
      </c>
      <c r="G36" s="12" t="s">
        <v>26</v>
      </c>
      <c r="H36" s="12">
        <v>0.36</v>
      </c>
      <c r="I36" s="12">
        <v>63</v>
      </c>
      <c r="J36" s="16">
        <v>3.7</v>
      </c>
      <c r="K36" s="14">
        <f t="shared" si="0"/>
        <v>2018.1000000000004</v>
      </c>
      <c r="L36" s="12"/>
      <c r="M36" s="12">
        <v>1.02</v>
      </c>
      <c r="N36" s="15" t="s">
        <v>27</v>
      </c>
      <c r="O36" s="15"/>
    </row>
    <row r="37" spans="4:18" hidden="1" x14ac:dyDescent="0.25">
      <c r="D37" s="12">
        <f t="shared" si="1"/>
        <v>32</v>
      </c>
      <c r="E37" s="12" t="s">
        <v>47</v>
      </c>
      <c r="F37" s="12" t="s">
        <v>49</v>
      </c>
      <c r="G37" s="12"/>
      <c r="H37" s="12"/>
      <c r="I37" s="12">
        <v>63</v>
      </c>
      <c r="J37" s="16">
        <v>45.3</v>
      </c>
      <c r="K37" s="14">
        <f t="shared" si="0"/>
        <v>2063.4000000000005</v>
      </c>
      <c r="L37" s="12"/>
      <c r="M37" s="12">
        <v>1.02</v>
      </c>
      <c r="N37" s="15"/>
      <c r="O37" s="15"/>
    </row>
    <row r="38" spans="4:18" hidden="1" x14ac:dyDescent="0.25">
      <c r="D38" s="12">
        <f t="shared" si="1"/>
        <v>33</v>
      </c>
      <c r="E38" s="12" t="s">
        <v>47</v>
      </c>
      <c r="F38" s="12" t="s">
        <v>50</v>
      </c>
      <c r="G38" s="12"/>
      <c r="H38" s="12"/>
      <c r="I38" s="12">
        <v>63</v>
      </c>
      <c r="J38" s="13">
        <v>432.1</v>
      </c>
      <c r="K38" s="14">
        <f t="shared" si="0"/>
        <v>2495.5000000000005</v>
      </c>
      <c r="L38" s="12"/>
      <c r="M38" s="12">
        <v>1.02</v>
      </c>
      <c r="N38" s="15"/>
      <c r="O38" s="15"/>
    </row>
    <row r="39" spans="4:18" hidden="1" x14ac:dyDescent="0.25">
      <c r="D39" s="12">
        <f t="shared" si="1"/>
        <v>34</v>
      </c>
      <c r="E39" s="12" t="s">
        <v>50</v>
      </c>
      <c r="F39" s="12" t="s">
        <v>51</v>
      </c>
      <c r="G39" s="12"/>
      <c r="H39" s="12"/>
      <c r="I39" s="12">
        <v>63</v>
      </c>
      <c r="J39" s="16">
        <v>32.200000000000003</v>
      </c>
      <c r="K39" s="14">
        <f t="shared" si="0"/>
        <v>2527.7000000000003</v>
      </c>
      <c r="L39" s="12"/>
      <c r="M39" s="12">
        <v>1.04</v>
      </c>
      <c r="N39" s="15"/>
      <c r="O39" s="15"/>
    </row>
    <row r="40" spans="4:18" hidden="1" x14ac:dyDescent="0.25">
      <c r="D40" s="12">
        <f t="shared" si="1"/>
        <v>35</v>
      </c>
      <c r="E40" s="12" t="s">
        <v>50</v>
      </c>
      <c r="F40" s="12" t="s">
        <v>51</v>
      </c>
      <c r="G40" s="12"/>
      <c r="H40" s="12"/>
      <c r="I40" s="12">
        <v>63</v>
      </c>
      <c r="J40" s="13">
        <v>2.8</v>
      </c>
      <c r="K40" s="14">
        <f t="shared" si="0"/>
        <v>2530.5000000000005</v>
      </c>
      <c r="L40" s="12"/>
      <c r="M40" s="12">
        <v>1.06</v>
      </c>
      <c r="N40" s="15" t="s">
        <v>52</v>
      </c>
      <c r="O40" s="15"/>
    </row>
    <row r="41" spans="4:18" hidden="1" x14ac:dyDescent="0.25">
      <c r="D41" s="12">
        <f t="shared" si="1"/>
        <v>36</v>
      </c>
      <c r="E41" s="12" t="s">
        <v>50</v>
      </c>
      <c r="F41" s="12" t="s">
        <v>53</v>
      </c>
      <c r="G41" s="12"/>
      <c r="H41" s="12"/>
      <c r="I41" s="12">
        <v>63</v>
      </c>
      <c r="J41" s="13">
        <v>61.6</v>
      </c>
      <c r="K41" s="14">
        <f t="shared" si="0"/>
        <v>2592.1000000000004</v>
      </c>
      <c r="L41" s="12"/>
      <c r="M41" s="12">
        <v>1.04</v>
      </c>
      <c r="N41" s="15"/>
      <c r="O41" s="15"/>
    </row>
    <row r="42" spans="4:18" x14ac:dyDescent="0.25">
      <c r="D42" s="12">
        <f t="shared" si="1"/>
        <v>37</v>
      </c>
      <c r="E42" s="12" t="s">
        <v>45</v>
      </c>
      <c r="F42" s="12" t="s">
        <v>54</v>
      </c>
      <c r="G42" s="12" t="s">
        <v>26</v>
      </c>
      <c r="H42" s="12">
        <v>0.36</v>
      </c>
      <c r="I42" s="12">
        <v>63</v>
      </c>
      <c r="J42" s="13">
        <v>3.5</v>
      </c>
      <c r="K42" s="14">
        <f t="shared" si="0"/>
        <v>2595.6000000000004</v>
      </c>
      <c r="L42" s="12"/>
      <c r="M42" s="12">
        <v>1.04</v>
      </c>
      <c r="N42" s="15" t="s">
        <v>27</v>
      </c>
      <c r="O42" s="15"/>
    </row>
    <row r="43" spans="4:18" hidden="1" x14ac:dyDescent="0.25">
      <c r="D43" s="12">
        <f t="shared" si="1"/>
        <v>38</v>
      </c>
      <c r="E43" s="12" t="s">
        <v>45</v>
      </c>
      <c r="F43" s="12" t="s">
        <v>54</v>
      </c>
      <c r="G43" s="12"/>
      <c r="H43" s="12"/>
      <c r="I43" s="12">
        <v>63</v>
      </c>
      <c r="J43" s="13">
        <v>85</v>
      </c>
      <c r="K43" s="14">
        <f t="shared" si="0"/>
        <v>2680.6000000000004</v>
      </c>
      <c r="L43" s="12"/>
      <c r="M43" s="17">
        <v>1.04</v>
      </c>
      <c r="N43" s="15"/>
      <c r="O43" s="15"/>
      <c r="R43" s="4">
        <f>126+187</f>
        <v>313</v>
      </c>
    </row>
    <row r="44" spans="4:18" hidden="1" x14ac:dyDescent="0.25">
      <c r="D44" s="12">
        <f t="shared" si="1"/>
        <v>39</v>
      </c>
      <c r="E44" s="12" t="s">
        <v>41</v>
      </c>
      <c r="F44" s="12" t="s">
        <v>55</v>
      </c>
      <c r="G44" s="12"/>
      <c r="H44" s="12"/>
      <c r="I44" s="12">
        <v>63</v>
      </c>
      <c r="J44" s="13">
        <v>354.5</v>
      </c>
      <c r="K44" s="14">
        <f t="shared" si="0"/>
        <v>3035.1000000000004</v>
      </c>
      <c r="L44" s="12"/>
      <c r="M44" s="17">
        <v>1.06</v>
      </c>
      <c r="N44" s="15"/>
      <c r="O44" s="15"/>
    </row>
    <row r="45" spans="4:18" hidden="1" x14ac:dyDescent="0.25">
      <c r="D45" s="12">
        <f t="shared" si="1"/>
        <v>40</v>
      </c>
      <c r="E45" s="12" t="s">
        <v>56</v>
      </c>
      <c r="F45" s="12" t="s">
        <v>57</v>
      </c>
      <c r="G45" s="12"/>
      <c r="H45" s="12"/>
      <c r="I45" s="12">
        <v>63</v>
      </c>
      <c r="J45" s="13">
        <v>90.2</v>
      </c>
      <c r="K45" s="14">
        <f t="shared" si="0"/>
        <v>3125.3</v>
      </c>
      <c r="L45" s="12"/>
      <c r="M45" s="17">
        <v>1.06</v>
      </c>
      <c r="N45" s="12"/>
      <c r="O45" s="12"/>
    </row>
    <row r="46" spans="4:18" hidden="1" x14ac:dyDescent="0.25">
      <c r="D46" s="12">
        <f t="shared" si="1"/>
        <v>41</v>
      </c>
      <c r="E46" s="12" t="s">
        <v>58</v>
      </c>
      <c r="F46" s="12" t="s">
        <v>59</v>
      </c>
      <c r="G46" s="12"/>
      <c r="H46" s="12"/>
      <c r="I46" s="12">
        <v>63</v>
      </c>
      <c r="J46" s="13">
        <v>39.4</v>
      </c>
      <c r="K46" s="14">
        <f t="shared" si="0"/>
        <v>3164.7000000000003</v>
      </c>
      <c r="L46" s="12"/>
      <c r="M46" s="17">
        <v>1.06</v>
      </c>
      <c r="N46" s="15"/>
      <c r="O46" s="15"/>
    </row>
    <row r="47" spans="4:18" hidden="1" x14ac:dyDescent="0.25">
      <c r="D47" s="12">
        <f t="shared" si="1"/>
        <v>42</v>
      </c>
      <c r="E47" s="12" t="s">
        <v>58</v>
      </c>
      <c r="F47" s="12" t="s">
        <v>60</v>
      </c>
      <c r="G47" s="12"/>
      <c r="H47" s="12"/>
      <c r="I47" s="12">
        <v>63</v>
      </c>
      <c r="J47" s="16">
        <v>27.2</v>
      </c>
      <c r="K47" s="14">
        <f t="shared" si="0"/>
        <v>3191.9</v>
      </c>
      <c r="L47" s="12"/>
      <c r="M47" s="17">
        <v>1.06</v>
      </c>
      <c r="N47" s="15"/>
      <c r="O47" s="15"/>
    </row>
    <row r="48" spans="4:18" hidden="1" x14ac:dyDescent="0.25">
      <c r="D48" s="12">
        <f t="shared" si="1"/>
        <v>43</v>
      </c>
      <c r="E48" s="12" t="s">
        <v>61</v>
      </c>
      <c r="F48" s="12" t="s">
        <v>62</v>
      </c>
      <c r="G48" s="12"/>
      <c r="H48" s="12"/>
      <c r="I48" s="12">
        <v>63</v>
      </c>
      <c r="J48" s="13">
        <v>988.3</v>
      </c>
      <c r="K48" s="14">
        <f t="shared" si="0"/>
        <v>4180.2</v>
      </c>
      <c r="L48" s="12"/>
      <c r="M48" s="17">
        <v>1.06</v>
      </c>
      <c r="N48" s="15"/>
      <c r="O48" s="15"/>
    </row>
    <row r="49" spans="4:15" hidden="1" x14ac:dyDescent="0.25">
      <c r="D49" s="12">
        <f t="shared" si="1"/>
        <v>44</v>
      </c>
      <c r="E49" s="12" t="s">
        <v>62</v>
      </c>
      <c r="F49" s="12" t="s">
        <v>63</v>
      </c>
      <c r="G49" s="12"/>
      <c r="H49" s="12"/>
      <c r="I49" s="12">
        <v>63</v>
      </c>
      <c r="J49" s="13">
        <v>236.1</v>
      </c>
      <c r="K49" s="14">
        <f t="shared" si="0"/>
        <v>4416.3</v>
      </c>
      <c r="L49" s="12"/>
      <c r="M49" s="17">
        <v>1.04</v>
      </c>
      <c r="N49" s="15"/>
      <c r="O49" s="15"/>
    </row>
    <row r="50" spans="4:15" hidden="1" x14ac:dyDescent="0.25">
      <c r="D50" s="12">
        <f t="shared" si="1"/>
        <v>45</v>
      </c>
      <c r="E50" s="12" t="s">
        <v>62</v>
      </c>
      <c r="F50" s="12" t="s">
        <v>64</v>
      </c>
      <c r="G50" s="12"/>
      <c r="H50" s="12"/>
      <c r="I50" s="12">
        <v>63</v>
      </c>
      <c r="J50" s="13">
        <v>527.1</v>
      </c>
      <c r="K50" s="14">
        <f t="shared" si="0"/>
        <v>4943.4000000000005</v>
      </c>
      <c r="L50" s="12"/>
      <c r="M50" s="17">
        <v>1.04</v>
      </c>
      <c r="N50" s="15"/>
      <c r="O50" s="15"/>
    </row>
    <row r="51" spans="4:15" x14ac:dyDescent="0.25">
      <c r="D51" s="12">
        <f t="shared" si="1"/>
        <v>46</v>
      </c>
      <c r="E51" s="12" t="s">
        <v>64</v>
      </c>
      <c r="F51" s="12" t="s">
        <v>65</v>
      </c>
      <c r="G51" s="12" t="s">
        <v>26</v>
      </c>
      <c r="H51" s="12">
        <v>0.36</v>
      </c>
      <c r="I51" s="12">
        <v>63</v>
      </c>
      <c r="J51" s="13">
        <v>5</v>
      </c>
      <c r="K51" s="14">
        <f t="shared" si="0"/>
        <v>4948.4000000000005</v>
      </c>
      <c r="L51" s="12"/>
      <c r="M51" s="17">
        <v>1.06</v>
      </c>
      <c r="N51" s="15" t="s">
        <v>27</v>
      </c>
      <c r="O51" s="15"/>
    </row>
    <row r="52" spans="4:15" hidden="1" x14ac:dyDescent="0.25">
      <c r="D52" s="12">
        <f t="shared" si="1"/>
        <v>47</v>
      </c>
      <c r="E52" s="12" t="s">
        <v>64</v>
      </c>
      <c r="F52" s="12" t="s">
        <v>65</v>
      </c>
      <c r="G52" s="12"/>
      <c r="H52" s="12"/>
      <c r="I52" s="12">
        <v>63</v>
      </c>
      <c r="J52" s="13">
        <v>222.6</v>
      </c>
      <c r="K52" s="14">
        <f t="shared" si="0"/>
        <v>5171.0000000000009</v>
      </c>
      <c r="L52" s="12"/>
      <c r="M52" s="17">
        <v>1.04</v>
      </c>
      <c r="N52" s="15"/>
      <c r="O52" s="15"/>
    </row>
    <row r="53" spans="4:15" hidden="1" x14ac:dyDescent="0.25">
      <c r="D53" s="12">
        <f t="shared" si="1"/>
        <v>48</v>
      </c>
      <c r="E53" s="12" t="s">
        <v>65</v>
      </c>
      <c r="F53" s="12" t="s">
        <v>66</v>
      </c>
      <c r="G53" s="12"/>
      <c r="H53" s="12"/>
      <c r="I53" s="12">
        <v>63</v>
      </c>
      <c r="J53" s="13">
        <v>122.7</v>
      </c>
      <c r="K53" s="14">
        <f t="shared" si="0"/>
        <v>5293.7000000000007</v>
      </c>
      <c r="L53" s="12"/>
      <c r="M53" s="17">
        <v>1.06</v>
      </c>
      <c r="N53" s="15"/>
      <c r="O53" s="15"/>
    </row>
    <row r="54" spans="4:15" x14ac:dyDescent="0.25">
      <c r="D54" s="12">
        <f t="shared" si="1"/>
        <v>49</v>
      </c>
      <c r="E54" s="12" t="s">
        <v>67</v>
      </c>
      <c r="F54" s="12" t="s">
        <v>68</v>
      </c>
      <c r="G54" s="12" t="s">
        <v>26</v>
      </c>
      <c r="H54" s="12">
        <v>0.36</v>
      </c>
      <c r="I54" s="12">
        <v>63</v>
      </c>
      <c r="J54" s="13">
        <v>3.8</v>
      </c>
      <c r="K54" s="14">
        <f t="shared" si="0"/>
        <v>5297.5000000000009</v>
      </c>
      <c r="L54" s="12"/>
      <c r="M54" s="17">
        <v>1.06</v>
      </c>
      <c r="N54" s="15" t="s">
        <v>27</v>
      </c>
      <c r="O54" s="15"/>
    </row>
    <row r="55" spans="4:15" hidden="1" x14ac:dyDescent="0.25">
      <c r="D55" s="12">
        <f t="shared" si="1"/>
        <v>50</v>
      </c>
      <c r="E55" s="12" t="s">
        <v>67</v>
      </c>
      <c r="F55" s="12" t="s">
        <v>68</v>
      </c>
      <c r="G55" s="12"/>
      <c r="H55" s="12"/>
      <c r="I55" s="12">
        <v>63</v>
      </c>
      <c r="J55" s="13">
        <v>112.2</v>
      </c>
      <c r="K55" s="14">
        <f t="shared" si="0"/>
        <v>5409.7000000000007</v>
      </c>
      <c r="L55" s="12"/>
      <c r="M55" s="17">
        <v>1.06</v>
      </c>
      <c r="N55" s="15"/>
      <c r="O55" s="15"/>
    </row>
    <row r="56" spans="4:15" hidden="1" x14ac:dyDescent="0.25">
      <c r="D56" s="12">
        <f t="shared" si="1"/>
        <v>51</v>
      </c>
      <c r="E56" s="12" t="s">
        <v>69</v>
      </c>
      <c r="F56" s="12" t="s">
        <v>70</v>
      </c>
      <c r="G56" s="12"/>
      <c r="H56" s="12"/>
      <c r="I56" s="12">
        <v>63</v>
      </c>
      <c r="J56" s="13">
        <v>34.6</v>
      </c>
      <c r="K56" s="14">
        <f t="shared" si="0"/>
        <v>5444.3000000000011</v>
      </c>
      <c r="L56" s="12"/>
      <c r="M56" s="12">
        <v>1.04</v>
      </c>
      <c r="N56" s="15"/>
      <c r="O56" s="15"/>
    </row>
    <row r="57" spans="4:15" hidden="1" x14ac:dyDescent="0.25">
      <c r="D57" s="12">
        <f t="shared" si="1"/>
        <v>52</v>
      </c>
      <c r="E57" s="12" t="s">
        <v>69</v>
      </c>
      <c r="F57" s="12" t="s">
        <v>71</v>
      </c>
      <c r="G57" s="12"/>
      <c r="H57" s="12"/>
      <c r="I57" s="12">
        <v>63</v>
      </c>
      <c r="J57" s="13">
        <v>20</v>
      </c>
      <c r="K57" s="14">
        <f t="shared" si="0"/>
        <v>5464.3000000000011</v>
      </c>
      <c r="L57" s="12"/>
      <c r="M57" s="12">
        <v>1.03</v>
      </c>
      <c r="N57" s="15"/>
      <c r="O57" s="15"/>
    </row>
    <row r="58" spans="4:15" x14ac:dyDescent="0.25">
      <c r="D58" s="12">
        <f t="shared" si="1"/>
        <v>53</v>
      </c>
      <c r="E58" s="12" t="s">
        <v>69</v>
      </c>
      <c r="F58" s="12" t="s">
        <v>72</v>
      </c>
      <c r="G58" s="12" t="s">
        <v>26</v>
      </c>
      <c r="H58" s="12">
        <v>0.36</v>
      </c>
      <c r="I58" s="12">
        <v>63</v>
      </c>
      <c r="J58" s="13">
        <v>4</v>
      </c>
      <c r="K58" s="14">
        <f t="shared" si="0"/>
        <v>5468.3000000000011</v>
      </c>
      <c r="L58" s="12"/>
      <c r="M58" s="12">
        <v>1.03</v>
      </c>
      <c r="N58" s="15" t="s">
        <v>27</v>
      </c>
      <c r="O58" s="15"/>
    </row>
    <row r="59" spans="4:15" hidden="1" x14ac:dyDescent="0.25">
      <c r="D59" s="12">
        <f t="shared" si="1"/>
        <v>54</v>
      </c>
      <c r="E59" s="12" t="s">
        <v>69</v>
      </c>
      <c r="F59" s="12" t="s">
        <v>72</v>
      </c>
      <c r="G59" s="12"/>
      <c r="H59" s="12"/>
      <c r="I59" s="12">
        <v>63</v>
      </c>
      <c r="J59" s="13">
        <v>261.10000000000002</v>
      </c>
      <c r="K59" s="14">
        <f t="shared" si="0"/>
        <v>5729.4000000000015</v>
      </c>
      <c r="L59" s="12"/>
      <c r="M59" s="12">
        <v>1.03</v>
      </c>
      <c r="N59" s="15"/>
      <c r="O59" s="15"/>
    </row>
    <row r="60" spans="4:15" hidden="1" x14ac:dyDescent="0.25">
      <c r="D60" s="12">
        <f t="shared" si="1"/>
        <v>55</v>
      </c>
      <c r="E60" s="12" t="s">
        <v>72</v>
      </c>
      <c r="F60" s="12" t="s">
        <v>73</v>
      </c>
      <c r="G60" s="12"/>
      <c r="H60" s="12"/>
      <c r="I60" s="12">
        <v>63</v>
      </c>
      <c r="J60" s="13">
        <v>28.7</v>
      </c>
      <c r="K60" s="14">
        <f t="shared" si="0"/>
        <v>5758.1000000000013</v>
      </c>
      <c r="L60" s="12"/>
      <c r="M60" s="12">
        <v>1.03</v>
      </c>
      <c r="N60" s="15"/>
      <c r="O60" s="15"/>
    </row>
    <row r="61" spans="4:15" hidden="1" x14ac:dyDescent="0.25">
      <c r="D61" s="12">
        <f t="shared" si="1"/>
        <v>56</v>
      </c>
      <c r="E61" s="12" t="s">
        <v>74</v>
      </c>
      <c r="F61" s="12" t="s">
        <v>72</v>
      </c>
      <c r="G61" s="12"/>
      <c r="H61" s="12"/>
      <c r="I61" s="12">
        <v>63</v>
      </c>
      <c r="J61" s="13">
        <v>112.7</v>
      </c>
      <c r="K61" s="14">
        <f t="shared" si="0"/>
        <v>5870.8000000000011</v>
      </c>
      <c r="L61" s="12"/>
      <c r="M61" s="12">
        <v>1.03</v>
      </c>
      <c r="N61" s="15"/>
      <c r="O61" s="15"/>
    </row>
    <row r="62" spans="4:15" hidden="1" x14ac:dyDescent="0.25">
      <c r="D62" s="12">
        <f t="shared" si="1"/>
        <v>57</v>
      </c>
      <c r="E62" s="12" t="s">
        <v>74</v>
      </c>
      <c r="F62" s="12" t="s">
        <v>75</v>
      </c>
      <c r="G62" s="12"/>
      <c r="H62" s="12"/>
      <c r="I62" s="12">
        <v>63</v>
      </c>
      <c r="J62" s="13">
        <v>104.2</v>
      </c>
      <c r="K62" s="14">
        <f t="shared" si="0"/>
        <v>5975.0000000000009</v>
      </c>
      <c r="L62" s="12"/>
      <c r="M62" s="12">
        <v>1.03</v>
      </c>
      <c r="N62" s="15"/>
      <c r="O62" s="15"/>
    </row>
    <row r="63" spans="4:15" hidden="1" x14ac:dyDescent="0.25">
      <c r="D63" s="12">
        <f t="shared" si="1"/>
        <v>58</v>
      </c>
      <c r="E63" s="12" t="s">
        <v>74</v>
      </c>
      <c r="F63" s="12" t="s">
        <v>76</v>
      </c>
      <c r="G63" s="12"/>
      <c r="H63" s="12"/>
      <c r="I63" s="12">
        <v>63</v>
      </c>
      <c r="J63" s="13">
        <v>172.8</v>
      </c>
      <c r="K63" s="14">
        <f t="shared" si="0"/>
        <v>6147.8000000000011</v>
      </c>
      <c r="L63" s="12"/>
      <c r="M63" s="12">
        <v>1.03</v>
      </c>
      <c r="N63" s="15"/>
      <c r="O63" s="15"/>
    </row>
    <row r="64" spans="4:15" hidden="1" x14ac:dyDescent="0.25">
      <c r="D64" s="12">
        <f t="shared" si="1"/>
        <v>59</v>
      </c>
      <c r="E64" s="12" t="s">
        <v>70</v>
      </c>
      <c r="F64" s="12" t="s">
        <v>77</v>
      </c>
      <c r="G64" s="12"/>
      <c r="H64" s="12"/>
      <c r="I64" s="12">
        <v>63</v>
      </c>
      <c r="J64" s="13">
        <v>52.1</v>
      </c>
      <c r="K64" s="14">
        <f t="shared" si="0"/>
        <v>6199.9000000000015</v>
      </c>
      <c r="L64" s="12"/>
      <c r="M64" s="12">
        <v>1.03</v>
      </c>
      <c r="N64" s="15"/>
      <c r="O64" s="15"/>
    </row>
    <row r="65" spans="4:23" x14ac:dyDescent="0.25">
      <c r="D65" s="12">
        <f t="shared" si="1"/>
        <v>60</v>
      </c>
      <c r="E65" s="12" t="s">
        <v>77</v>
      </c>
      <c r="F65" s="12" t="s">
        <v>78</v>
      </c>
      <c r="G65" s="12" t="s">
        <v>14</v>
      </c>
      <c r="H65" s="12">
        <v>0.36</v>
      </c>
      <c r="I65" s="12">
        <v>63</v>
      </c>
      <c r="J65" s="13">
        <v>9.3000000000000007</v>
      </c>
      <c r="K65" s="14">
        <f t="shared" si="0"/>
        <v>6209.2000000000016</v>
      </c>
      <c r="L65" s="12"/>
      <c r="M65" s="12">
        <v>1.05</v>
      </c>
      <c r="N65" s="15"/>
      <c r="O65" s="15"/>
    </row>
    <row r="66" spans="4:23" hidden="1" x14ac:dyDescent="0.25">
      <c r="D66" s="12">
        <f t="shared" si="1"/>
        <v>61</v>
      </c>
      <c r="E66" s="12" t="s">
        <v>77</v>
      </c>
      <c r="F66" s="12" t="s">
        <v>79</v>
      </c>
      <c r="G66" s="12"/>
      <c r="H66" s="12"/>
      <c r="I66" s="12">
        <v>63</v>
      </c>
      <c r="J66" s="13">
        <v>50</v>
      </c>
      <c r="K66" s="14">
        <f t="shared" si="0"/>
        <v>6259.2000000000016</v>
      </c>
      <c r="L66" s="12"/>
      <c r="M66" s="12">
        <v>1.03</v>
      </c>
      <c r="N66" s="15"/>
      <c r="O66" s="15"/>
    </row>
    <row r="67" spans="4:23" hidden="1" x14ac:dyDescent="0.25">
      <c r="D67" s="12">
        <f t="shared" si="1"/>
        <v>62</v>
      </c>
      <c r="E67" s="12" t="s">
        <v>80</v>
      </c>
      <c r="F67" s="12" t="s">
        <v>81</v>
      </c>
      <c r="G67" s="12"/>
      <c r="H67" s="12"/>
      <c r="I67" s="12">
        <v>63</v>
      </c>
      <c r="J67" s="13">
        <v>90.1</v>
      </c>
      <c r="K67" s="14">
        <f t="shared" si="0"/>
        <v>6349.300000000002</v>
      </c>
      <c r="L67" s="12"/>
      <c r="M67" s="12">
        <v>1.03</v>
      </c>
      <c r="N67" s="12"/>
      <c r="O67" s="12"/>
    </row>
    <row r="68" spans="4:23" hidden="1" x14ac:dyDescent="0.25">
      <c r="D68" s="12">
        <f t="shared" si="1"/>
        <v>63</v>
      </c>
      <c r="E68" s="12" t="s">
        <v>82</v>
      </c>
      <c r="F68" s="12" t="s">
        <v>83</v>
      </c>
      <c r="G68" s="12"/>
      <c r="H68" s="12"/>
      <c r="I68" s="12">
        <v>63</v>
      </c>
      <c r="J68" s="13">
        <v>96.8</v>
      </c>
      <c r="K68" s="14">
        <f t="shared" si="0"/>
        <v>6446.1000000000022</v>
      </c>
      <c r="L68" s="12"/>
      <c r="M68" s="12">
        <v>1.05</v>
      </c>
      <c r="N68" s="15"/>
      <c r="O68" s="15"/>
    </row>
    <row r="69" spans="4:23" hidden="1" x14ac:dyDescent="0.25">
      <c r="D69" s="12">
        <f t="shared" si="1"/>
        <v>64</v>
      </c>
      <c r="E69" s="12" t="s">
        <v>84</v>
      </c>
      <c r="F69" s="12" t="s">
        <v>85</v>
      </c>
      <c r="G69" s="12"/>
      <c r="H69" s="12"/>
      <c r="I69" s="12">
        <v>63</v>
      </c>
      <c r="J69" s="13">
        <v>206.1</v>
      </c>
      <c r="K69" s="14">
        <f t="shared" si="0"/>
        <v>6652.2000000000025</v>
      </c>
      <c r="L69" s="12"/>
      <c r="M69" s="12">
        <v>1.03</v>
      </c>
      <c r="N69" s="15"/>
      <c r="O69" s="15"/>
    </row>
    <row r="70" spans="4:23" x14ac:dyDescent="0.25">
      <c r="D70" s="12">
        <f t="shared" si="1"/>
        <v>65</v>
      </c>
      <c r="E70" s="12" t="s">
        <v>86</v>
      </c>
      <c r="F70" s="12" t="s">
        <v>87</v>
      </c>
      <c r="G70" s="12" t="s">
        <v>14</v>
      </c>
      <c r="H70" s="12">
        <v>0.36</v>
      </c>
      <c r="I70" s="12">
        <v>63</v>
      </c>
      <c r="J70" s="13">
        <v>162.6</v>
      </c>
      <c r="K70" s="14">
        <f t="shared" si="0"/>
        <v>6814.8000000000029</v>
      </c>
      <c r="L70" s="12"/>
      <c r="M70" s="12">
        <v>1.03</v>
      </c>
      <c r="N70" s="15"/>
      <c r="O70" s="15"/>
    </row>
    <row r="71" spans="4:23" hidden="1" x14ac:dyDescent="0.25">
      <c r="D71" s="12">
        <f t="shared" si="1"/>
        <v>66</v>
      </c>
      <c r="E71" s="12" t="s">
        <v>86</v>
      </c>
      <c r="F71" s="12" t="s">
        <v>87</v>
      </c>
      <c r="G71" s="12"/>
      <c r="H71" s="12"/>
      <c r="I71" s="12">
        <v>63</v>
      </c>
      <c r="J71" s="13">
        <v>18</v>
      </c>
      <c r="K71" s="14">
        <f t="shared" si="0"/>
        <v>6832.8000000000029</v>
      </c>
      <c r="L71" s="12"/>
      <c r="M71" s="12">
        <v>1.06</v>
      </c>
      <c r="N71" s="15"/>
      <c r="O71" s="15"/>
    </row>
    <row r="72" spans="4:23" x14ac:dyDescent="0.25">
      <c r="D72" s="12">
        <f t="shared" si="1"/>
        <v>67</v>
      </c>
      <c r="E72" s="12" t="s">
        <v>66</v>
      </c>
      <c r="F72" s="12" t="s">
        <v>88</v>
      </c>
      <c r="G72" s="12" t="s">
        <v>14</v>
      </c>
      <c r="H72" s="12">
        <v>0.36</v>
      </c>
      <c r="I72" s="12">
        <v>63</v>
      </c>
      <c r="J72" s="13">
        <v>92.9</v>
      </c>
      <c r="K72" s="14">
        <f t="shared" ref="K72:K111" si="2">+K71+J72</f>
        <v>6925.7000000000025</v>
      </c>
      <c r="L72" s="12"/>
      <c r="M72" s="12">
        <v>1.05</v>
      </c>
      <c r="N72" s="15"/>
      <c r="O72" s="15"/>
      <c r="Q72" s="12">
        <f t="shared" ref="Q72" si="3">+Q71+1</f>
        <v>1</v>
      </c>
      <c r="R72" s="12" t="s">
        <v>41</v>
      </c>
      <c r="S72" s="12" t="s">
        <v>55</v>
      </c>
      <c r="T72" s="12"/>
      <c r="U72" s="12"/>
      <c r="V72" s="12">
        <v>63</v>
      </c>
      <c r="W72" s="13">
        <v>354.5</v>
      </c>
    </row>
    <row r="73" spans="4:23" hidden="1" x14ac:dyDescent="0.25">
      <c r="D73" s="12">
        <f t="shared" ref="D73:D111" si="4">+D72+1</f>
        <v>68</v>
      </c>
      <c r="E73" s="12" t="s">
        <v>88</v>
      </c>
      <c r="F73" s="12" t="s">
        <v>89</v>
      </c>
      <c r="G73" s="12"/>
      <c r="H73" s="12"/>
      <c r="I73" s="12">
        <v>63</v>
      </c>
      <c r="J73" s="13">
        <v>28.6</v>
      </c>
      <c r="K73" s="14">
        <f t="shared" si="2"/>
        <v>6954.3000000000029</v>
      </c>
      <c r="L73" s="12"/>
      <c r="M73" s="12">
        <v>1.03</v>
      </c>
      <c r="N73" s="15"/>
      <c r="O73" s="15"/>
    </row>
    <row r="74" spans="4:23" hidden="1" x14ac:dyDescent="0.25">
      <c r="D74" s="12">
        <f t="shared" si="4"/>
        <v>69</v>
      </c>
      <c r="E74" s="12" t="s">
        <v>89</v>
      </c>
      <c r="F74" s="12" t="s">
        <v>90</v>
      </c>
      <c r="G74" s="12"/>
      <c r="H74" s="12"/>
      <c r="I74" s="12">
        <v>63</v>
      </c>
      <c r="J74" s="13">
        <v>20.9</v>
      </c>
      <c r="K74" s="14">
        <f t="shared" si="2"/>
        <v>6975.2000000000025</v>
      </c>
      <c r="L74" s="12"/>
      <c r="M74" s="12">
        <v>1.06</v>
      </c>
      <c r="N74" s="15"/>
      <c r="O74" s="15"/>
    </row>
    <row r="75" spans="4:23" hidden="1" x14ac:dyDescent="0.25">
      <c r="D75" s="12">
        <f t="shared" si="4"/>
        <v>70</v>
      </c>
      <c r="E75" s="12" t="s">
        <v>89</v>
      </c>
      <c r="F75" s="12" t="s">
        <v>91</v>
      </c>
      <c r="G75" s="12"/>
      <c r="H75" s="12"/>
      <c r="I75" s="12">
        <v>63</v>
      </c>
      <c r="J75" s="13">
        <v>40.700000000000003</v>
      </c>
      <c r="K75" s="14">
        <f t="shared" si="2"/>
        <v>7015.9000000000024</v>
      </c>
      <c r="L75" s="12"/>
      <c r="M75" s="17">
        <v>1.06</v>
      </c>
      <c r="N75" s="15"/>
      <c r="O75" s="15"/>
    </row>
    <row r="76" spans="4:23" x14ac:dyDescent="0.25">
      <c r="D76" s="12">
        <f t="shared" si="4"/>
        <v>71</v>
      </c>
      <c r="E76" s="12" t="s">
        <v>88</v>
      </c>
      <c r="F76" s="12" t="s">
        <v>65</v>
      </c>
      <c r="G76" s="12" t="s">
        <v>14</v>
      </c>
      <c r="H76" s="12">
        <v>0.36</v>
      </c>
      <c r="I76" s="12">
        <v>63</v>
      </c>
      <c r="J76" s="13">
        <v>93.1</v>
      </c>
      <c r="K76" s="14">
        <f t="shared" si="2"/>
        <v>7109.0000000000027</v>
      </c>
      <c r="L76" s="12"/>
      <c r="M76" s="12">
        <v>1.04</v>
      </c>
      <c r="N76" s="15"/>
      <c r="O76" s="15"/>
      <c r="R76" s="4">
        <f>187+90+90+11787.3</f>
        <v>12154.3</v>
      </c>
    </row>
    <row r="77" spans="4:23" hidden="1" x14ac:dyDescent="0.25">
      <c r="D77" s="12">
        <f t="shared" si="4"/>
        <v>72</v>
      </c>
      <c r="E77" s="12" t="s">
        <v>88</v>
      </c>
      <c r="F77" s="12" t="s">
        <v>65</v>
      </c>
      <c r="G77" s="12"/>
      <c r="H77" s="12"/>
      <c r="I77" s="12">
        <v>63</v>
      </c>
      <c r="J77" s="13">
        <v>178.7</v>
      </c>
      <c r="K77" s="14">
        <f t="shared" si="2"/>
        <v>7287.7000000000025</v>
      </c>
      <c r="L77" s="12"/>
      <c r="M77" s="12">
        <v>1.03</v>
      </c>
      <c r="N77" s="15"/>
      <c r="O77" s="15"/>
    </row>
    <row r="78" spans="4:23" x14ac:dyDescent="0.25">
      <c r="D78" s="12">
        <f t="shared" si="4"/>
        <v>73</v>
      </c>
      <c r="E78" s="12" t="s">
        <v>88</v>
      </c>
      <c r="F78" s="12" t="s">
        <v>65</v>
      </c>
      <c r="G78" s="12" t="s">
        <v>14</v>
      </c>
      <c r="H78" s="12">
        <v>0.36</v>
      </c>
      <c r="I78" s="12">
        <v>63</v>
      </c>
      <c r="J78" s="13">
        <v>95.4</v>
      </c>
      <c r="K78" s="14">
        <f t="shared" si="2"/>
        <v>7383.1000000000022</v>
      </c>
      <c r="L78" s="12"/>
      <c r="M78" s="12">
        <v>1.03</v>
      </c>
      <c r="N78" s="15"/>
      <c r="O78" s="15"/>
    </row>
    <row r="79" spans="4:23" hidden="1" x14ac:dyDescent="0.25">
      <c r="D79" s="12">
        <f t="shared" si="4"/>
        <v>74</v>
      </c>
      <c r="E79" s="12" t="s">
        <v>88</v>
      </c>
      <c r="F79" s="12" t="s">
        <v>65</v>
      </c>
      <c r="G79" s="12"/>
      <c r="H79" s="12"/>
      <c r="I79" s="12">
        <v>63</v>
      </c>
      <c r="J79" s="13">
        <v>5.4</v>
      </c>
      <c r="K79" s="14">
        <f t="shared" si="2"/>
        <v>7388.5000000000018</v>
      </c>
      <c r="L79" s="12"/>
      <c r="M79" s="12">
        <v>1.03</v>
      </c>
      <c r="N79" s="15"/>
      <c r="O79" s="15"/>
    </row>
    <row r="80" spans="4:23" hidden="1" x14ac:dyDescent="0.25">
      <c r="D80" s="12">
        <f t="shared" si="4"/>
        <v>75</v>
      </c>
      <c r="E80" s="12" t="s">
        <v>64</v>
      </c>
      <c r="F80" s="12" t="s">
        <v>41</v>
      </c>
      <c r="G80" s="12"/>
      <c r="H80" s="12"/>
      <c r="I80" s="12">
        <v>63</v>
      </c>
      <c r="J80" s="13">
        <v>151.4</v>
      </c>
      <c r="K80" s="14">
        <f t="shared" si="2"/>
        <v>7539.9000000000015</v>
      </c>
      <c r="L80" s="12"/>
      <c r="M80" s="12">
        <v>1.03</v>
      </c>
      <c r="N80" s="15"/>
      <c r="O80" s="15"/>
    </row>
    <row r="81" spans="4:15" hidden="1" x14ac:dyDescent="0.25">
      <c r="D81" s="12">
        <f t="shared" si="4"/>
        <v>76</v>
      </c>
      <c r="E81" s="12" t="s">
        <v>24</v>
      </c>
      <c r="F81" s="12" t="s">
        <v>42</v>
      </c>
      <c r="G81" s="18"/>
      <c r="H81" s="12"/>
      <c r="I81" s="12">
        <v>63</v>
      </c>
      <c r="J81" s="13">
        <v>185.6</v>
      </c>
      <c r="K81" s="14">
        <f t="shared" si="2"/>
        <v>7725.5000000000018</v>
      </c>
      <c r="L81" s="12"/>
      <c r="M81" s="12">
        <v>1.03</v>
      </c>
      <c r="N81" s="15"/>
      <c r="O81" s="15"/>
    </row>
    <row r="82" spans="4:15" x14ac:dyDescent="0.25">
      <c r="D82" s="12">
        <f t="shared" si="4"/>
        <v>77</v>
      </c>
      <c r="E82" s="12" t="s">
        <v>41</v>
      </c>
      <c r="F82" s="12" t="s">
        <v>55</v>
      </c>
      <c r="G82" s="12" t="s">
        <v>26</v>
      </c>
      <c r="H82" s="12">
        <v>0.36</v>
      </c>
      <c r="I82" s="12">
        <v>63</v>
      </c>
      <c r="J82" s="13">
        <v>3.3</v>
      </c>
      <c r="K82" s="14">
        <f t="shared" si="2"/>
        <v>7728.800000000002</v>
      </c>
      <c r="L82" s="12"/>
      <c r="M82" s="12">
        <v>1.03</v>
      </c>
      <c r="N82" s="15" t="s">
        <v>27</v>
      </c>
      <c r="O82" s="15"/>
    </row>
    <row r="83" spans="4:15" hidden="1" x14ac:dyDescent="0.25">
      <c r="D83" s="12">
        <f t="shared" si="4"/>
        <v>78</v>
      </c>
      <c r="E83" s="12" t="s">
        <v>92</v>
      </c>
      <c r="F83" s="12" t="s">
        <v>93</v>
      </c>
      <c r="G83" s="12"/>
      <c r="H83" s="12"/>
      <c r="I83" s="12">
        <v>75</v>
      </c>
      <c r="J83" s="13">
        <v>42.5</v>
      </c>
      <c r="K83" s="14">
        <f t="shared" si="2"/>
        <v>7771.300000000002</v>
      </c>
      <c r="L83" s="12"/>
      <c r="M83" s="12">
        <v>1.03</v>
      </c>
      <c r="N83" s="15"/>
      <c r="O83" s="15"/>
    </row>
    <row r="84" spans="4:15" x14ac:dyDescent="0.25">
      <c r="D84" s="12">
        <f t="shared" si="4"/>
        <v>79</v>
      </c>
      <c r="E84" s="12" t="s">
        <v>20</v>
      </c>
      <c r="F84" s="12" t="s">
        <v>21</v>
      </c>
      <c r="G84" s="12" t="s">
        <v>14</v>
      </c>
      <c r="H84" s="12">
        <v>0.38</v>
      </c>
      <c r="I84" s="12">
        <v>75</v>
      </c>
      <c r="J84" s="16">
        <v>58.4</v>
      </c>
      <c r="K84" s="14">
        <f t="shared" si="2"/>
        <v>7829.7000000000016</v>
      </c>
      <c r="L84" s="12"/>
      <c r="M84" s="12">
        <v>1.03</v>
      </c>
      <c r="N84" s="15"/>
      <c r="O84" s="15"/>
    </row>
    <row r="85" spans="4:15" hidden="1" x14ac:dyDescent="0.25">
      <c r="D85" s="12">
        <f t="shared" si="4"/>
        <v>80</v>
      </c>
      <c r="E85" s="12" t="s">
        <v>21</v>
      </c>
      <c r="F85" s="12" t="s">
        <v>23</v>
      </c>
      <c r="G85" s="12"/>
      <c r="H85" s="12"/>
      <c r="I85" s="12">
        <v>75</v>
      </c>
      <c r="J85" s="16">
        <v>93.5</v>
      </c>
      <c r="K85" s="14">
        <f t="shared" si="2"/>
        <v>7923.2000000000016</v>
      </c>
      <c r="L85" s="12"/>
      <c r="M85" s="12">
        <v>1.05</v>
      </c>
      <c r="N85" s="15"/>
      <c r="O85" s="15"/>
    </row>
    <row r="86" spans="4:15" hidden="1" x14ac:dyDescent="0.25">
      <c r="D86" s="12">
        <f t="shared" si="4"/>
        <v>81</v>
      </c>
      <c r="E86" s="12" t="s">
        <v>25</v>
      </c>
      <c r="F86" s="12" t="s">
        <v>28</v>
      </c>
      <c r="G86" s="12"/>
      <c r="H86" s="12"/>
      <c r="I86" s="12">
        <v>75</v>
      </c>
      <c r="J86" s="13">
        <v>23.2</v>
      </c>
      <c r="K86" s="14">
        <f t="shared" si="2"/>
        <v>7946.4000000000015</v>
      </c>
      <c r="L86" s="12"/>
      <c r="M86" s="12">
        <v>1.03</v>
      </c>
      <c r="N86" s="15"/>
      <c r="O86" s="15"/>
    </row>
    <row r="87" spans="4:15" x14ac:dyDescent="0.25">
      <c r="D87" s="12">
        <f t="shared" si="4"/>
        <v>82</v>
      </c>
      <c r="E87" s="12" t="s">
        <v>20</v>
      </c>
      <c r="F87" s="12" t="s">
        <v>23</v>
      </c>
      <c r="G87" s="12" t="s">
        <v>26</v>
      </c>
      <c r="H87" s="12">
        <v>0.38</v>
      </c>
      <c r="I87" s="12">
        <v>75</v>
      </c>
      <c r="J87" s="13">
        <v>3.4</v>
      </c>
      <c r="K87" s="14">
        <f t="shared" si="2"/>
        <v>7949.8000000000011</v>
      </c>
      <c r="L87" s="12"/>
      <c r="M87" s="12">
        <v>1.03</v>
      </c>
      <c r="N87" s="15" t="s">
        <v>27</v>
      </c>
      <c r="O87" s="15"/>
    </row>
    <row r="88" spans="4:15" hidden="1" x14ac:dyDescent="0.25">
      <c r="D88" s="12">
        <f t="shared" si="4"/>
        <v>83</v>
      </c>
      <c r="E88" s="12" t="s">
        <v>92</v>
      </c>
      <c r="F88" s="12" t="s">
        <v>45</v>
      </c>
      <c r="G88" s="12"/>
      <c r="H88" s="12"/>
      <c r="I88" s="12">
        <v>75</v>
      </c>
      <c r="J88" s="13">
        <v>68.2</v>
      </c>
      <c r="K88" s="14">
        <f t="shared" si="2"/>
        <v>8018.0000000000009</v>
      </c>
      <c r="L88" s="12"/>
      <c r="M88" s="12">
        <v>1.05</v>
      </c>
      <c r="N88" s="15"/>
      <c r="O88" s="15"/>
    </row>
    <row r="89" spans="4:15" x14ac:dyDescent="0.25">
      <c r="D89" s="12">
        <f t="shared" si="4"/>
        <v>84</v>
      </c>
      <c r="E89" s="12" t="s">
        <v>92</v>
      </c>
      <c r="F89" s="12" t="s">
        <v>93</v>
      </c>
      <c r="G89" s="12" t="s">
        <v>26</v>
      </c>
      <c r="H89" s="12">
        <v>0.38</v>
      </c>
      <c r="I89" s="12">
        <v>75</v>
      </c>
      <c r="J89" s="13">
        <v>3.3</v>
      </c>
      <c r="K89" s="14">
        <f t="shared" si="2"/>
        <v>8021.3000000000011</v>
      </c>
      <c r="L89" s="12"/>
      <c r="M89" s="12">
        <v>1.03</v>
      </c>
      <c r="N89" s="15" t="s">
        <v>27</v>
      </c>
      <c r="O89" s="15"/>
    </row>
    <row r="90" spans="4:15" hidden="1" x14ac:dyDescent="0.25">
      <c r="D90" s="12">
        <f t="shared" si="4"/>
        <v>85</v>
      </c>
      <c r="E90" s="12" t="s">
        <v>92</v>
      </c>
      <c r="F90" s="12" t="s">
        <v>93</v>
      </c>
      <c r="G90" s="12"/>
      <c r="H90" s="12"/>
      <c r="I90" s="12">
        <v>75</v>
      </c>
      <c r="J90" s="13">
        <v>100</v>
      </c>
      <c r="K90" s="14">
        <f t="shared" si="2"/>
        <v>8121.3000000000011</v>
      </c>
      <c r="L90" s="12"/>
      <c r="M90" s="12">
        <v>1.03</v>
      </c>
      <c r="N90" s="15"/>
      <c r="O90" s="15"/>
    </row>
    <row r="91" spans="4:15" hidden="1" x14ac:dyDescent="0.25">
      <c r="D91" s="12">
        <f t="shared" si="4"/>
        <v>86</v>
      </c>
      <c r="E91" s="12" t="s">
        <v>82</v>
      </c>
      <c r="F91" s="12" t="s">
        <v>69</v>
      </c>
      <c r="G91" s="12"/>
      <c r="H91" s="12"/>
      <c r="I91" s="12">
        <v>75</v>
      </c>
      <c r="J91" s="13">
        <v>168.7</v>
      </c>
      <c r="K91" s="14">
        <f t="shared" si="2"/>
        <v>8290.0000000000018</v>
      </c>
      <c r="L91" s="12"/>
      <c r="M91" s="12">
        <v>1.06</v>
      </c>
      <c r="N91" s="15"/>
      <c r="O91" s="15"/>
    </row>
    <row r="92" spans="4:15" x14ac:dyDescent="0.25">
      <c r="D92" s="12">
        <f t="shared" si="4"/>
        <v>87</v>
      </c>
      <c r="E92" s="12" t="s">
        <v>82</v>
      </c>
      <c r="F92" s="12" t="s">
        <v>83</v>
      </c>
      <c r="G92" s="12" t="s">
        <v>26</v>
      </c>
      <c r="H92" s="12">
        <v>0.38</v>
      </c>
      <c r="I92" s="12">
        <v>75</v>
      </c>
      <c r="J92" s="13">
        <v>4.5</v>
      </c>
      <c r="K92" s="14">
        <f t="shared" si="2"/>
        <v>8294.5000000000018</v>
      </c>
      <c r="L92" s="12"/>
      <c r="M92" s="12">
        <v>1.05</v>
      </c>
      <c r="N92" s="15" t="s">
        <v>27</v>
      </c>
      <c r="O92" s="15"/>
    </row>
    <row r="93" spans="4:15" hidden="1" x14ac:dyDescent="0.25">
      <c r="D93" s="12">
        <f t="shared" si="4"/>
        <v>88</v>
      </c>
      <c r="E93" s="12" t="s">
        <v>94</v>
      </c>
      <c r="F93" s="12" t="s">
        <v>28</v>
      </c>
      <c r="G93" s="12"/>
      <c r="H93" s="12"/>
      <c r="I93" s="12">
        <v>75</v>
      </c>
      <c r="J93" s="13">
        <v>386.3</v>
      </c>
      <c r="K93" s="14">
        <f t="shared" si="2"/>
        <v>8680.8000000000011</v>
      </c>
      <c r="L93" s="12"/>
      <c r="M93" s="12">
        <v>1.03</v>
      </c>
      <c r="N93" s="15"/>
      <c r="O93" s="15"/>
    </row>
    <row r="94" spans="4:15" hidden="1" x14ac:dyDescent="0.25">
      <c r="D94" s="12">
        <f t="shared" si="4"/>
        <v>89</v>
      </c>
      <c r="E94" s="12" t="s">
        <v>95</v>
      </c>
      <c r="F94" s="12" t="s">
        <v>92</v>
      </c>
      <c r="G94" s="12"/>
      <c r="H94" s="12"/>
      <c r="I94" s="12">
        <v>90</v>
      </c>
      <c r="J94" s="13">
        <v>118.4</v>
      </c>
      <c r="K94" s="14">
        <f t="shared" si="2"/>
        <v>8799.2000000000007</v>
      </c>
      <c r="L94" s="12"/>
      <c r="M94" s="12">
        <v>1.06</v>
      </c>
      <c r="N94" s="15"/>
      <c r="O94" s="15"/>
    </row>
    <row r="95" spans="4:15" hidden="1" x14ac:dyDescent="0.25">
      <c r="D95" s="12">
        <f t="shared" si="4"/>
        <v>90</v>
      </c>
      <c r="E95" s="12" t="s">
        <v>95</v>
      </c>
      <c r="F95" s="12" t="s">
        <v>96</v>
      </c>
      <c r="G95" s="12"/>
      <c r="H95" s="12"/>
      <c r="I95" s="12">
        <v>90</v>
      </c>
      <c r="J95" s="13">
        <v>113.2</v>
      </c>
      <c r="K95" s="14">
        <f t="shared" si="2"/>
        <v>8912.4000000000015</v>
      </c>
      <c r="L95" s="12"/>
      <c r="M95" s="17">
        <v>1.06</v>
      </c>
      <c r="N95" s="15"/>
      <c r="O95" s="15"/>
    </row>
    <row r="96" spans="4:15" x14ac:dyDescent="0.25">
      <c r="D96" s="12">
        <f t="shared" si="4"/>
        <v>91</v>
      </c>
      <c r="E96" s="12" t="s">
        <v>23</v>
      </c>
      <c r="F96" s="12" t="s">
        <v>97</v>
      </c>
      <c r="G96" s="12" t="s">
        <v>14</v>
      </c>
      <c r="H96" s="12">
        <v>0.39</v>
      </c>
      <c r="I96" s="12">
        <v>90</v>
      </c>
      <c r="J96" s="13">
        <v>37.6</v>
      </c>
      <c r="K96" s="14">
        <f t="shared" si="2"/>
        <v>8950.0000000000018</v>
      </c>
      <c r="L96" s="12"/>
      <c r="M96" s="12">
        <v>1.03</v>
      </c>
      <c r="N96" s="15"/>
      <c r="O96" s="15"/>
    </row>
    <row r="97" spans="4:15" hidden="1" x14ac:dyDescent="0.25">
      <c r="D97" s="12">
        <f t="shared" si="4"/>
        <v>92</v>
      </c>
      <c r="E97" s="12" t="s">
        <v>23</v>
      </c>
      <c r="F97" s="12" t="s">
        <v>98</v>
      </c>
      <c r="G97" s="12"/>
      <c r="H97" s="12"/>
      <c r="I97" s="12">
        <v>90</v>
      </c>
      <c r="J97" s="13">
        <v>43.4</v>
      </c>
      <c r="K97" s="14">
        <f t="shared" si="2"/>
        <v>8993.4000000000015</v>
      </c>
      <c r="L97" s="12"/>
      <c r="M97" s="12">
        <v>1.03</v>
      </c>
      <c r="N97" s="15"/>
      <c r="O97" s="15"/>
    </row>
    <row r="98" spans="4:15" hidden="1" x14ac:dyDescent="0.25">
      <c r="D98" s="12">
        <f t="shared" si="4"/>
        <v>93</v>
      </c>
      <c r="E98" s="12" t="s">
        <v>66</v>
      </c>
      <c r="F98" s="12" t="s">
        <v>94</v>
      </c>
      <c r="G98" s="12"/>
      <c r="H98" s="12"/>
      <c r="I98" s="12">
        <v>110</v>
      </c>
      <c r="J98" s="13">
        <v>207.1</v>
      </c>
      <c r="K98" s="14">
        <f t="shared" si="2"/>
        <v>9200.5000000000018</v>
      </c>
      <c r="L98" s="12"/>
      <c r="M98" s="12">
        <v>1.03</v>
      </c>
      <c r="N98" s="15"/>
      <c r="O98" s="15"/>
    </row>
    <row r="99" spans="4:15" x14ac:dyDescent="0.25">
      <c r="D99" s="12">
        <f t="shared" si="4"/>
        <v>94</v>
      </c>
      <c r="E99" s="12" t="s">
        <v>94</v>
      </c>
      <c r="F99" s="12" t="s">
        <v>67</v>
      </c>
      <c r="G99" s="12" t="s">
        <v>26</v>
      </c>
      <c r="H99" s="12">
        <v>0.42</v>
      </c>
      <c r="I99" s="12">
        <v>125</v>
      </c>
      <c r="J99" s="13">
        <v>5.5</v>
      </c>
      <c r="K99" s="14">
        <f t="shared" si="2"/>
        <v>9206.0000000000018</v>
      </c>
      <c r="L99" s="12"/>
      <c r="M99" s="12">
        <v>1.03</v>
      </c>
      <c r="N99" s="15" t="s">
        <v>27</v>
      </c>
      <c r="O99" s="15"/>
    </row>
    <row r="100" spans="4:15" hidden="1" x14ac:dyDescent="0.25">
      <c r="D100" s="12">
        <f t="shared" si="4"/>
        <v>95</v>
      </c>
      <c r="E100" s="12" t="s">
        <v>94</v>
      </c>
      <c r="F100" s="12" t="s">
        <v>67</v>
      </c>
      <c r="G100" s="12"/>
      <c r="H100" s="12"/>
      <c r="I100" s="12">
        <v>125</v>
      </c>
      <c r="J100" s="13">
        <v>12</v>
      </c>
      <c r="K100" s="14">
        <f t="shared" si="2"/>
        <v>9218.0000000000018</v>
      </c>
      <c r="L100" s="12"/>
      <c r="M100" s="12">
        <v>1.03</v>
      </c>
      <c r="N100" s="15"/>
      <c r="O100" s="15"/>
    </row>
    <row r="101" spans="4:15" hidden="1" x14ac:dyDescent="0.25">
      <c r="D101" s="12">
        <f t="shared" si="4"/>
        <v>96</v>
      </c>
      <c r="E101" s="12" t="s">
        <v>67</v>
      </c>
      <c r="F101" s="12" t="s">
        <v>86</v>
      </c>
      <c r="G101" s="12"/>
      <c r="H101" s="12"/>
      <c r="I101" s="12">
        <v>125</v>
      </c>
      <c r="J101" s="13">
        <v>195.1</v>
      </c>
      <c r="K101" s="14">
        <f t="shared" si="2"/>
        <v>9413.1000000000022</v>
      </c>
      <c r="L101" s="12"/>
      <c r="M101" s="12">
        <v>1.03</v>
      </c>
      <c r="N101" s="15"/>
      <c r="O101" s="15"/>
    </row>
    <row r="102" spans="4:15" hidden="1" x14ac:dyDescent="0.25">
      <c r="D102" s="12">
        <f t="shared" si="4"/>
        <v>97</v>
      </c>
      <c r="E102" s="12" t="s">
        <v>86</v>
      </c>
      <c r="F102" s="12" t="s">
        <v>99</v>
      </c>
      <c r="G102" s="12"/>
      <c r="H102" s="12"/>
      <c r="I102" s="12">
        <v>140</v>
      </c>
      <c r="J102" s="13">
        <v>121.5</v>
      </c>
      <c r="K102" s="14">
        <f t="shared" si="2"/>
        <v>9534.6000000000022</v>
      </c>
      <c r="L102" s="12"/>
      <c r="M102" s="12">
        <v>1.03</v>
      </c>
      <c r="N102" s="15"/>
      <c r="O102" s="15"/>
    </row>
    <row r="103" spans="4:15" hidden="1" x14ac:dyDescent="0.25">
      <c r="D103" s="12">
        <f t="shared" si="4"/>
        <v>98</v>
      </c>
      <c r="E103" s="12" t="s">
        <v>99</v>
      </c>
      <c r="F103" s="12" t="s">
        <v>84</v>
      </c>
      <c r="G103" s="12"/>
      <c r="H103" s="12"/>
      <c r="I103" s="12">
        <v>140</v>
      </c>
      <c r="J103" s="13">
        <v>43.7</v>
      </c>
      <c r="K103" s="14">
        <f t="shared" si="2"/>
        <v>9578.3000000000029</v>
      </c>
      <c r="L103" s="12"/>
      <c r="M103" s="12">
        <v>1.03</v>
      </c>
      <c r="N103" s="15"/>
      <c r="O103" s="15"/>
    </row>
    <row r="104" spans="4:15" hidden="1" x14ac:dyDescent="0.25">
      <c r="D104" s="12">
        <f t="shared" si="4"/>
        <v>99</v>
      </c>
      <c r="E104" s="12" t="s">
        <v>84</v>
      </c>
      <c r="F104" s="12" t="s">
        <v>82</v>
      </c>
      <c r="G104" s="12"/>
      <c r="H104" s="12"/>
      <c r="I104" s="12">
        <v>140</v>
      </c>
      <c r="J104" s="13">
        <v>132</v>
      </c>
      <c r="K104" s="14">
        <f t="shared" si="2"/>
        <v>9710.3000000000029</v>
      </c>
      <c r="L104" s="12"/>
      <c r="M104" s="12">
        <v>1.05</v>
      </c>
      <c r="N104" s="15"/>
      <c r="O104" s="15"/>
    </row>
    <row r="105" spans="4:15" hidden="1" x14ac:dyDescent="0.25">
      <c r="D105" s="12">
        <f t="shared" si="4"/>
        <v>100</v>
      </c>
      <c r="E105" s="12" t="s">
        <v>100</v>
      </c>
      <c r="F105" s="12" t="s">
        <v>99</v>
      </c>
      <c r="G105" s="12"/>
      <c r="H105" s="12"/>
      <c r="I105" s="12">
        <v>140</v>
      </c>
      <c r="J105" s="13">
        <v>1374.1</v>
      </c>
      <c r="K105" s="14">
        <f t="shared" si="2"/>
        <v>11084.400000000003</v>
      </c>
      <c r="L105" s="12"/>
      <c r="M105" s="12">
        <v>1.03</v>
      </c>
      <c r="N105" s="15"/>
      <c r="O105" s="15"/>
    </row>
    <row r="106" spans="4:15" x14ac:dyDescent="0.25">
      <c r="D106" s="12">
        <f t="shared" si="4"/>
        <v>101</v>
      </c>
      <c r="E106" s="12" t="s">
        <v>100</v>
      </c>
      <c r="F106" s="12" t="s">
        <v>99</v>
      </c>
      <c r="G106" s="12" t="s">
        <v>26</v>
      </c>
      <c r="H106" s="12">
        <v>0.44</v>
      </c>
      <c r="I106" s="12">
        <v>140</v>
      </c>
      <c r="J106" s="13">
        <v>4.3</v>
      </c>
      <c r="K106" s="14">
        <f t="shared" si="2"/>
        <v>11088.700000000003</v>
      </c>
      <c r="L106" s="12"/>
      <c r="M106" s="12">
        <v>1.03</v>
      </c>
      <c r="N106" s="15" t="s">
        <v>27</v>
      </c>
      <c r="O106" s="15"/>
    </row>
    <row r="107" spans="4:15" hidden="1" x14ac:dyDescent="0.25">
      <c r="D107" s="12">
        <f t="shared" si="4"/>
        <v>102</v>
      </c>
      <c r="E107" s="12" t="s">
        <v>96</v>
      </c>
      <c r="F107" s="12" t="s">
        <v>101</v>
      </c>
      <c r="G107" s="12"/>
      <c r="H107" s="12"/>
      <c r="I107" s="12">
        <v>160</v>
      </c>
      <c r="J107" s="13">
        <v>486</v>
      </c>
      <c r="K107" s="14">
        <f t="shared" si="2"/>
        <v>11574.700000000003</v>
      </c>
      <c r="L107" s="12"/>
      <c r="M107" s="12">
        <v>1.05</v>
      </c>
      <c r="N107" s="15"/>
      <c r="O107" s="15"/>
    </row>
    <row r="108" spans="4:15" x14ac:dyDescent="0.25">
      <c r="D108" s="12">
        <f t="shared" si="4"/>
        <v>103</v>
      </c>
      <c r="E108" s="12" t="s">
        <v>101</v>
      </c>
      <c r="F108" s="12" t="s">
        <v>58</v>
      </c>
      <c r="G108" s="12" t="s">
        <v>26</v>
      </c>
      <c r="H108" s="12">
        <v>0.46</v>
      </c>
      <c r="I108" s="12">
        <v>160</v>
      </c>
      <c r="J108" s="13">
        <v>7.3</v>
      </c>
      <c r="K108" s="14">
        <f t="shared" si="2"/>
        <v>11582.000000000002</v>
      </c>
      <c r="L108" s="12"/>
      <c r="M108" s="12">
        <v>1.04</v>
      </c>
      <c r="N108" s="15" t="s">
        <v>27</v>
      </c>
      <c r="O108" s="15"/>
    </row>
    <row r="109" spans="4:15" hidden="1" x14ac:dyDescent="0.25">
      <c r="D109" s="12">
        <f t="shared" si="4"/>
        <v>104</v>
      </c>
      <c r="E109" s="12" t="s">
        <v>101</v>
      </c>
      <c r="F109" s="12" t="s">
        <v>58</v>
      </c>
      <c r="G109" s="12"/>
      <c r="H109" s="12"/>
      <c r="I109" s="12">
        <v>160</v>
      </c>
      <c r="J109" s="13">
        <v>129.30000000000001</v>
      </c>
      <c r="K109" s="14">
        <f t="shared" si="2"/>
        <v>11711.300000000001</v>
      </c>
      <c r="L109" s="12"/>
      <c r="M109" s="12">
        <v>1.03</v>
      </c>
      <c r="N109" s="15"/>
      <c r="O109" s="15"/>
    </row>
    <row r="110" spans="4:15" x14ac:dyDescent="0.25">
      <c r="D110" s="12">
        <f t="shared" si="4"/>
        <v>105</v>
      </c>
      <c r="E110" s="12" t="s">
        <v>58</v>
      </c>
      <c r="F110" s="12" t="s">
        <v>100</v>
      </c>
      <c r="G110" s="12" t="s">
        <v>26</v>
      </c>
      <c r="H110" s="12">
        <v>0.46</v>
      </c>
      <c r="I110" s="12">
        <v>160</v>
      </c>
      <c r="J110" s="13">
        <v>5.4</v>
      </c>
      <c r="K110" s="14">
        <f t="shared" si="2"/>
        <v>11716.7</v>
      </c>
      <c r="L110" s="12"/>
      <c r="M110" s="12">
        <v>1.03</v>
      </c>
      <c r="N110" s="15" t="s">
        <v>27</v>
      </c>
      <c r="O110" s="15"/>
    </row>
    <row r="111" spans="4:15" hidden="1" x14ac:dyDescent="0.25">
      <c r="D111" s="12">
        <f t="shared" si="4"/>
        <v>106</v>
      </c>
      <c r="E111" s="12" t="s">
        <v>58</v>
      </c>
      <c r="F111" s="12" t="s">
        <v>100</v>
      </c>
      <c r="G111" s="12"/>
      <c r="H111" s="12"/>
      <c r="I111" s="12">
        <v>160</v>
      </c>
      <c r="J111" s="13">
        <v>438.2</v>
      </c>
      <c r="K111" s="14">
        <f t="shared" si="2"/>
        <v>12154.900000000001</v>
      </c>
      <c r="L111" s="12"/>
      <c r="M111" s="12">
        <v>1.03</v>
      </c>
      <c r="N111" s="15"/>
      <c r="O111" s="15"/>
    </row>
    <row r="112" spans="4:15" x14ac:dyDescent="0.25">
      <c r="D112" s="12"/>
      <c r="E112" s="12"/>
      <c r="F112" s="12"/>
      <c r="G112" s="12"/>
      <c r="H112" s="12"/>
      <c r="I112" s="12"/>
      <c r="J112" s="13"/>
      <c r="K112" s="14"/>
      <c r="L112" s="12"/>
      <c r="M112" s="12"/>
      <c r="N112" s="19"/>
      <c r="O112" s="20"/>
    </row>
    <row r="113" spans="4:16" x14ac:dyDescent="0.25">
      <c r="D113" s="12">
        <v>63</v>
      </c>
      <c r="E113" s="12">
        <v>75</v>
      </c>
      <c r="F113" s="12">
        <v>90</v>
      </c>
      <c r="G113" s="12">
        <v>110</v>
      </c>
      <c r="H113" s="12">
        <v>125</v>
      </c>
      <c r="I113" s="12">
        <v>140</v>
      </c>
      <c r="J113" s="12">
        <v>160</v>
      </c>
      <c r="K113" s="14"/>
      <c r="L113" s="12"/>
      <c r="M113" s="12"/>
      <c r="N113" s="15"/>
      <c r="O113" s="15"/>
    </row>
    <row r="114" spans="4:16" x14ac:dyDescent="0.25">
      <c r="D114" s="12">
        <f>7403.7-42.5</f>
        <v>7361.2</v>
      </c>
      <c r="E114" s="12">
        <f>909.5+42.5</f>
        <v>952</v>
      </c>
      <c r="F114" s="12">
        <v>312.60000000000002</v>
      </c>
      <c r="G114" s="12">
        <v>207.1</v>
      </c>
      <c r="H114" s="12">
        <v>212.6</v>
      </c>
      <c r="I114" s="12">
        <v>1675.6</v>
      </c>
      <c r="J114" s="12">
        <v>1066.2</v>
      </c>
      <c r="K114" s="14">
        <v>12154.9</v>
      </c>
      <c r="L114" s="12"/>
      <c r="M114" s="12"/>
      <c r="N114" s="15"/>
      <c r="O114" s="15"/>
    </row>
    <row r="115" spans="4:16" ht="18.75" x14ac:dyDescent="0.3">
      <c r="D115" s="21">
        <v>16122</v>
      </c>
      <c r="E115" s="21">
        <v>571</v>
      </c>
      <c r="F115" s="22">
        <v>1238</v>
      </c>
      <c r="G115" s="22">
        <v>1614</v>
      </c>
      <c r="H115" s="22"/>
      <c r="I115" s="22"/>
      <c r="J115" s="22"/>
      <c r="K115" s="23">
        <v>19854</v>
      </c>
      <c r="L115" s="22"/>
      <c r="M115" s="12"/>
      <c r="N115" s="15"/>
      <c r="O115" s="15"/>
    </row>
    <row r="116" spans="4:16" ht="15.75" x14ac:dyDescent="0.25">
      <c r="D116" s="24" t="s">
        <v>102</v>
      </c>
      <c r="E116" s="25"/>
      <c r="F116" s="25"/>
      <c r="G116" s="25"/>
      <c r="H116" s="25" t="s">
        <v>103</v>
      </c>
      <c r="I116" s="25"/>
      <c r="J116" s="25"/>
      <c r="K116" s="26" t="s">
        <v>104</v>
      </c>
      <c r="L116" s="25"/>
      <c r="M116" s="12"/>
      <c r="N116" s="25"/>
      <c r="O116" s="25"/>
      <c r="P116" s="25"/>
    </row>
    <row r="117" spans="4:16" ht="15.75" x14ac:dyDescent="0.25">
      <c r="D117" s="24" t="s">
        <v>105</v>
      </c>
      <c r="E117" s="25"/>
      <c r="F117" s="15"/>
      <c r="G117" s="15"/>
      <c r="H117" s="25" t="s">
        <v>105</v>
      </c>
      <c r="I117" s="15"/>
      <c r="J117" s="15"/>
      <c r="K117" s="26" t="s">
        <v>105</v>
      </c>
      <c r="L117" s="25"/>
      <c r="M117" s="27"/>
      <c r="N117" s="28"/>
      <c r="O117" s="28"/>
      <c r="P117" s="29"/>
    </row>
    <row r="118" spans="4:16" ht="15.75" x14ac:dyDescent="0.25">
      <c r="D118" s="24" t="s">
        <v>106</v>
      </c>
      <c r="E118" s="15"/>
      <c r="F118" s="15"/>
      <c r="G118" s="15"/>
      <c r="H118" s="25" t="s">
        <v>106</v>
      </c>
      <c r="I118" s="15"/>
      <c r="J118" s="15"/>
      <c r="K118" s="26" t="s">
        <v>106</v>
      </c>
      <c r="L118" s="25"/>
      <c r="M118" s="30"/>
      <c r="N118" s="31"/>
      <c r="O118" s="31"/>
      <c r="P118" s="32"/>
    </row>
    <row r="119" spans="4:16" ht="15.75" x14ac:dyDescent="0.25">
      <c r="D119" s="24" t="s">
        <v>107</v>
      </c>
      <c r="E119" s="25"/>
      <c r="F119" s="15"/>
      <c r="G119" s="15"/>
      <c r="H119" s="25" t="s">
        <v>107</v>
      </c>
      <c r="I119" s="15"/>
      <c r="J119" s="15"/>
      <c r="K119" s="26" t="s">
        <v>107</v>
      </c>
      <c r="L119" s="25"/>
      <c r="M119" s="33"/>
      <c r="N119" s="34"/>
      <c r="O119" s="34"/>
      <c r="P119" s="35"/>
    </row>
    <row r="120" spans="4:16" x14ac:dyDescent="0.25">
      <c r="M120" s="12"/>
    </row>
    <row r="121" spans="4:16" x14ac:dyDescent="0.25">
      <c r="M121" s="12"/>
    </row>
    <row r="122" spans="4:16" x14ac:dyDescent="0.25">
      <c r="D122" s="4">
        <f>+SUMIF($I$6:$I$111,D113,$J$6:$J$111)</f>
        <v>7728.800000000002</v>
      </c>
      <c r="E122" s="4">
        <f t="shared" ref="E122:J122" si="5">+SUMIF($I$6:$I$111,E113,$J$6:$J$111)</f>
        <v>952</v>
      </c>
      <c r="F122" s="4">
        <f t="shared" si="5"/>
        <v>312.60000000000002</v>
      </c>
      <c r="G122" s="4">
        <f t="shared" si="5"/>
        <v>207.1</v>
      </c>
      <c r="H122" s="4">
        <f t="shared" si="5"/>
        <v>212.6</v>
      </c>
      <c r="I122" s="4">
        <f t="shared" si="5"/>
        <v>1675.6</v>
      </c>
      <c r="J122" s="4">
        <f t="shared" si="5"/>
        <v>1066.2</v>
      </c>
      <c r="M122" s="12"/>
    </row>
    <row r="123" spans="4:16" x14ac:dyDescent="0.25">
      <c r="M123" s="12"/>
    </row>
    <row r="124" spans="4:16" x14ac:dyDescent="0.25">
      <c r="M124" s="12"/>
    </row>
    <row r="125" spans="4:16" x14ac:dyDescent="0.25">
      <c r="M125" s="12"/>
    </row>
    <row r="126" spans="4:16" x14ac:dyDescent="0.25">
      <c r="M126" s="12"/>
    </row>
    <row r="127" spans="4:16" x14ac:dyDescent="0.25">
      <c r="M127" s="12"/>
    </row>
    <row r="128" spans="4:16" x14ac:dyDescent="0.25">
      <c r="M128" s="12"/>
    </row>
    <row r="129" spans="13:13" x14ac:dyDescent="0.25">
      <c r="M129" s="12"/>
    </row>
    <row r="130" spans="13:13" x14ac:dyDescent="0.25">
      <c r="M130" s="12"/>
    </row>
    <row r="131" spans="13:13" x14ac:dyDescent="0.25">
      <c r="M131" s="12"/>
    </row>
    <row r="132" spans="13:13" x14ac:dyDescent="0.25">
      <c r="M132" s="12"/>
    </row>
    <row r="133" spans="13:13" x14ac:dyDescent="0.25">
      <c r="M133" s="12"/>
    </row>
    <row r="134" spans="13:13" x14ac:dyDescent="0.25">
      <c r="M134" s="12"/>
    </row>
    <row r="135" spans="13:13" x14ac:dyDescent="0.25">
      <c r="M135" s="12"/>
    </row>
    <row r="136" spans="13:13" x14ac:dyDescent="0.25">
      <c r="M136" s="12"/>
    </row>
    <row r="137" spans="13:13" x14ac:dyDescent="0.25">
      <c r="M137" s="12"/>
    </row>
    <row r="138" spans="13:13" x14ac:dyDescent="0.25">
      <c r="M138" s="12"/>
    </row>
    <row r="139" spans="13:13" x14ac:dyDescent="0.25">
      <c r="M139" s="12"/>
    </row>
    <row r="140" spans="13:13" x14ac:dyDescent="0.25">
      <c r="M140" s="12"/>
    </row>
    <row r="141" spans="13:13" x14ac:dyDescent="0.25">
      <c r="M141" s="12"/>
    </row>
    <row r="142" spans="13:13" x14ac:dyDescent="0.25">
      <c r="M142" s="12"/>
    </row>
    <row r="143" spans="13:13" x14ac:dyDescent="0.25">
      <c r="M143" s="12"/>
    </row>
    <row r="144" spans="13:13" x14ac:dyDescent="0.25">
      <c r="M144" s="12"/>
    </row>
    <row r="145" spans="13:13" x14ac:dyDescent="0.25">
      <c r="M145" s="12"/>
    </row>
  </sheetData>
  <autoFilter ref="D5:W111">
    <filterColumn colId="3">
      <customFilters>
        <customFilter operator="notEqual" val=" "/>
      </customFilters>
    </filterColumn>
    <filterColumn colId="10" showButton="0"/>
  </autoFilter>
  <mergeCells count="116">
    <mergeCell ref="N115:O115"/>
    <mergeCell ref="F117:G117"/>
    <mergeCell ref="I117:J117"/>
    <mergeCell ref="M117:P119"/>
    <mergeCell ref="E118:G118"/>
    <mergeCell ref="I118:J118"/>
    <mergeCell ref="F119:G119"/>
    <mergeCell ref="I119:J119"/>
    <mergeCell ref="N109:O109"/>
    <mergeCell ref="N110:O110"/>
    <mergeCell ref="N111:O111"/>
    <mergeCell ref="N112:O112"/>
    <mergeCell ref="N113:O113"/>
    <mergeCell ref="N114:O114"/>
    <mergeCell ref="N103:O103"/>
    <mergeCell ref="N104:O104"/>
    <mergeCell ref="N105:O105"/>
    <mergeCell ref="N106:O106"/>
    <mergeCell ref="N107:O107"/>
    <mergeCell ref="N108:O108"/>
    <mergeCell ref="N97:O97"/>
    <mergeCell ref="N98:O98"/>
    <mergeCell ref="N99:O99"/>
    <mergeCell ref="N100:O100"/>
    <mergeCell ref="N101:O101"/>
    <mergeCell ref="N102:O102"/>
    <mergeCell ref="N91:O91"/>
    <mergeCell ref="N92:O92"/>
    <mergeCell ref="N93:O93"/>
    <mergeCell ref="N94:O94"/>
    <mergeCell ref="N95:O95"/>
    <mergeCell ref="N96:O96"/>
    <mergeCell ref="N85:O85"/>
    <mergeCell ref="N86:O86"/>
    <mergeCell ref="N87:O87"/>
    <mergeCell ref="N88:O88"/>
    <mergeCell ref="N89:O89"/>
    <mergeCell ref="N90:O90"/>
    <mergeCell ref="N79:O79"/>
    <mergeCell ref="N80:O80"/>
    <mergeCell ref="N81:O81"/>
    <mergeCell ref="N82:O82"/>
    <mergeCell ref="N83:O83"/>
    <mergeCell ref="N84:O84"/>
    <mergeCell ref="N73:O73"/>
    <mergeCell ref="N74:O74"/>
    <mergeCell ref="N75:O75"/>
    <mergeCell ref="N76:O76"/>
    <mergeCell ref="N77:O77"/>
    <mergeCell ref="N78:O78"/>
    <mergeCell ref="N66:O66"/>
    <mergeCell ref="N68:O68"/>
    <mergeCell ref="N69:O69"/>
    <mergeCell ref="N70:O70"/>
    <mergeCell ref="N71:O71"/>
    <mergeCell ref="N72:O72"/>
    <mergeCell ref="N60:O60"/>
    <mergeCell ref="N61:O61"/>
    <mergeCell ref="N62:O62"/>
    <mergeCell ref="N63:O63"/>
    <mergeCell ref="N64:O64"/>
    <mergeCell ref="N65:O65"/>
    <mergeCell ref="N54:O54"/>
    <mergeCell ref="N55:O55"/>
    <mergeCell ref="N56:O56"/>
    <mergeCell ref="N57:O57"/>
    <mergeCell ref="N58:O58"/>
    <mergeCell ref="N59:O59"/>
    <mergeCell ref="N48:O48"/>
    <mergeCell ref="N49:O49"/>
    <mergeCell ref="N50:O50"/>
    <mergeCell ref="N51:O51"/>
    <mergeCell ref="N52:O52"/>
    <mergeCell ref="N53:O53"/>
    <mergeCell ref="N41:O41"/>
    <mergeCell ref="N42:O42"/>
    <mergeCell ref="N43:O43"/>
    <mergeCell ref="N44:O44"/>
    <mergeCell ref="N46:O46"/>
    <mergeCell ref="N47:O47"/>
    <mergeCell ref="N35:O35"/>
    <mergeCell ref="N36:O36"/>
    <mergeCell ref="N37:O37"/>
    <mergeCell ref="N38:O38"/>
    <mergeCell ref="N39:O39"/>
    <mergeCell ref="N40:O40"/>
    <mergeCell ref="N28:O28"/>
    <mergeCell ref="N29:O29"/>
    <mergeCell ref="N31:O31"/>
    <mergeCell ref="N32:O32"/>
    <mergeCell ref="N33:O33"/>
    <mergeCell ref="N34:O34"/>
    <mergeCell ref="N22:O22"/>
    <mergeCell ref="N23:O23"/>
    <mergeCell ref="N24:O24"/>
    <mergeCell ref="N25:O25"/>
    <mergeCell ref="N26:O26"/>
    <mergeCell ref="N27:O27"/>
    <mergeCell ref="N16:O16"/>
    <mergeCell ref="N17:O17"/>
    <mergeCell ref="N18:O18"/>
    <mergeCell ref="N19:O19"/>
    <mergeCell ref="N20:O20"/>
    <mergeCell ref="N21:O21"/>
    <mergeCell ref="N10:O10"/>
    <mergeCell ref="N11:O11"/>
    <mergeCell ref="N12:O12"/>
    <mergeCell ref="N13:O13"/>
    <mergeCell ref="N14:O14"/>
    <mergeCell ref="N15:O15"/>
    <mergeCell ref="D4:O4"/>
    <mergeCell ref="N5:O5"/>
    <mergeCell ref="N6:O6"/>
    <mergeCell ref="N7:O7"/>
    <mergeCell ref="N8:O8"/>
    <mergeCell ref="N9:O9"/>
  </mergeCells>
  <pageMargins left="0.25" right="0.25" top="0.75" bottom="0.75" header="0.3" footer="0.3"/>
  <pageSetup paperSize="9" scale="94" fitToHeight="0" orientation="landscape"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28"/>
  <sheetViews>
    <sheetView tabSelected="1" workbookViewId="0">
      <selection activeCell="M10" sqref="M10"/>
    </sheetView>
  </sheetViews>
  <sheetFormatPr defaultRowHeight="15" x14ac:dyDescent="0.25"/>
  <cols>
    <col min="4" max="4" width="15.7109375" customWidth="1"/>
    <col min="5" max="5" width="20.7109375" customWidth="1"/>
    <col min="6" max="6" width="17.7109375" customWidth="1"/>
    <col min="7" max="7" width="17.85546875" customWidth="1"/>
    <col min="8" max="8" width="18.7109375" customWidth="1"/>
    <col min="9" max="9" width="19.5703125" customWidth="1"/>
    <col min="10" max="10" width="18.140625" customWidth="1"/>
    <col min="11" max="11" width="18.85546875" customWidth="1"/>
  </cols>
  <sheetData>
    <row r="2" spans="3:11" ht="15.75" thickBot="1" x14ac:dyDescent="0.3"/>
    <row r="3" spans="3:11" ht="18.75" x14ac:dyDescent="0.3">
      <c r="C3" s="1" t="s">
        <v>108</v>
      </c>
      <c r="D3" s="2"/>
      <c r="E3" s="2"/>
      <c r="F3" s="2"/>
      <c r="G3" s="2"/>
      <c r="H3" s="2"/>
      <c r="I3" s="2"/>
      <c r="J3" s="2"/>
      <c r="K3" s="2"/>
    </row>
    <row r="4" spans="3:11" ht="31.5" x14ac:dyDescent="0.25">
      <c r="C4" s="5" t="s">
        <v>1</v>
      </c>
      <c r="D4" s="6" t="s">
        <v>2</v>
      </c>
      <c r="E4" s="6" t="s">
        <v>3</v>
      </c>
      <c r="F4" s="6" t="s">
        <v>4</v>
      </c>
      <c r="G4" s="7" t="s">
        <v>5</v>
      </c>
      <c r="H4" s="6" t="s">
        <v>6</v>
      </c>
      <c r="I4" s="8" t="s">
        <v>7</v>
      </c>
      <c r="J4" s="9" t="s">
        <v>109</v>
      </c>
      <c r="K4" s="10" t="s">
        <v>9</v>
      </c>
    </row>
    <row r="5" spans="3:11" x14ac:dyDescent="0.25">
      <c r="C5" s="37">
        <v>1</v>
      </c>
      <c r="D5" s="12" t="s">
        <v>12</v>
      </c>
      <c r="E5" s="12" t="s">
        <v>13</v>
      </c>
      <c r="F5" s="12" t="s">
        <v>14</v>
      </c>
      <c r="G5" s="12">
        <v>0.36</v>
      </c>
      <c r="H5" s="12">
        <v>63</v>
      </c>
      <c r="I5" s="16">
        <v>113.7</v>
      </c>
      <c r="J5" s="37">
        <f>+I5*G5</f>
        <v>40.932000000000002</v>
      </c>
      <c r="K5" s="37" t="s">
        <v>110</v>
      </c>
    </row>
    <row r="6" spans="3:11" x14ac:dyDescent="0.25">
      <c r="C6" s="37">
        <v>2</v>
      </c>
      <c r="D6" s="12" t="s">
        <v>23</v>
      </c>
      <c r="E6" s="12" t="s">
        <v>25</v>
      </c>
      <c r="F6" s="12" t="s">
        <v>26</v>
      </c>
      <c r="G6" s="12">
        <v>0.36</v>
      </c>
      <c r="H6" s="12">
        <v>63</v>
      </c>
      <c r="I6" s="16">
        <v>3.6</v>
      </c>
      <c r="J6" s="37">
        <f t="shared" ref="J6:J28" si="0">+I6*G6</f>
        <v>1.296</v>
      </c>
      <c r="K6" s="37" t="s">
        <v>110</v>
      </c>
    </row>
    <row r="7" spans="3:11" x14ac:dyDescent="0.25">
      <c r="C7" s="37">
        <v>3</v>
      </c>
      <c r="D7" s="12" t="s">
        <v>34</v>
      </c>
      <c r="E7" s="12" t="s">
        <v>35</v>
      </c>
      <c r="F7" s="12" t="s">
        <v>26</v>
      </c>
      <c r="G7" s="12">
        <v>0.36</v>
      </c>
      <c r="H7" s="12">
        <v>63</v>
      </c>
      <c r="I7" s="16">
        <v>4.2</v>
      </c>
      <c r="J7" s="37">
        <f t="shared" si="0"/>
        <v>1.512</v>
      </c>
      <c r="K7" s="37" t="s">
        <v>110</v>
      </c>
    </row>
    <row r="8" spans="3:11" x14ac:dyDescent="0.25">
      <c r="C8" s="37">
        <v>4</v>
      </c>
      <c r="D8" s="12" t="s">
        <v>45</v>
      </c>
      <c r="E8" s="12" t="s">
        <v>46</v>
      </c>
      <c r="F8" s="12" t="s">
        <v>26</v>
      </c>
      <c r="G8" s="12">
        <v>0.36</v>
      </c>
      <c r="H8" s="12">
        <v>63</v>
      </c>
      <c r="I8" s="16">
        <v>5.7</v>
      </c>
      <c r="J8" s="37">
        <f t="shared" si="0"/>
        <v>2.052</v>
      </c>
      <c r="K8" s="37" t="s">
        <v>110</v>
      </c>
    </row>
    <row r="9" spans="3:11" x14ac:dyDescent="0.25">
      <c r="C9" s="37">
        <v>5</v>
      </c>
      <c r="D9" s="12" t="s">
        <v>47</v>
      </c>
      <c r="E9" s="12" t="s">
        <v>48</v>
      </c>
      <c r="F9" s="12" t="s">
        <v>26</v>
      </c>
      <c r="G9" s="12">
        <v>0.36</v>
      </c>
      <c r="H9" s="12">
        <v>63</v>
      </c>
      <c r="I9" s="16">
        <v>3.7</v>
      </c>
      <c r="J9" s="37">
        <f t="shared" si="0"/>
        <v>1.3320000000000001</v>
      </c>
      <c r="K9" s="37" t="s">
        <v>110</v>
      </c>
    </row>
    <row r="10" spans="3:11" x14ac:dyDescent="0.25">
      <c r="C10" s="37">
        <v>6</v>
      </c>
      <c r="D10" s="12" t="s">
        <v>45</v>
      </c>
      <c r="E10" s="12" t="s">
        <v>54</v>
      </c>
      <c r="F10" s="12" t="s">
        <v>26</v>
      </c>
      <c r="G10" s="12">
        <v>0.36</v>
      </c>
      <c r="H10" s="12">
        <v>63</v>
      </c>
      <c r="I10" s="16">
        <v>3.5</v>
      </c>
      <c r="J10" s="37">
        <f t="shared" si="0"/>
        <v>1.26</v>
      </c>
      <c r="K10" s="37" t="s">
        <v>110</v>
      </c>
    </row>
    <row r="11" spans="3:11" x14ac:dyDescent="0.25">
      <c r="C11" s="37">
        <v>7</v>
      </c>
      <c r="D11" s="12" t="s">
        <v>64</v>
      </c>
      <c r="E11" s="12" t="s">
        <v>65</v>
      </c>
      <c r="F11" s="12" t="s">
        <v>26</v>
      </c>
      <c r="G11" s="12">
        <v>0.36</v>
      </c>
      <c r="H11" s="12">
        <v>63</v>
      </c>
      <c r="I11" s="16">
        <v>5</v>
      </c>
      <c r="J11" s="37">
        <f t="shared" si="0"/>
        <v>1.7999999999999998</v>
      </c>
      <c r="K11" s="37" t="s">
        <v>110</v>
      </c>
    </row>
    <row r="12" spans="3:11" x14ac:dyDescent="0.25">
      <c r="C12" s="37">
        <v>8</v>
      </c>
      <c r="D12" s="12" t="s">
        <v>67</v>
      </c>
      <c r="E12" s="12" t="s">
        <v>68</v>
      </c>
      <c r="F12" s="12" t="s">
        <v>26</v>
      </c>
      <c r="G12" s="12">
        <v>0.36</v>
      </c>
      <c r="H12" s="12">
        <v>63</v>
      </c>
      <c r="I12" s="16">
        <v>3.8</v>
      </c>
      <c r="J12" s="37">
        <f t="shared" si="0"/>
        <v>1.3679999999999999</v>
      </c>
      <c r="K12" s="37" t="s">
        <v>110</v>
      </c>
    </row>
    <row r="13" spans="3:11" x14ac:dyDescent="0.25">
      <c r="C13" s="37">
        <v>9</v>
      </c>
      <c r="D13" s="12" t="s">
        <v>69</v>
      </c>
      <c r="E13" s="12" t="s">
        <v>72</v>
      </c>
      <c r="F13" s="12" t="s">
        <v>26</v>
      </c>
      <c r="G13" s="12">
        <v>0.36</v>
      </c>
      <c r="H13" s="12">
        <v>63</v>
      </c>
      <c r="I13" s="16">
        <v>4</v>
      </c>
      <c r="J13" s="37">
        <f t="shared" si="0"/>
        <v>1.44</v>
      </c>
      <c r="K13" s="37" t="s">
        <v>110</v>
      </c>
    </row>
    <row r="14" spans="3:11" x14ac:dyDescent="0.25">
      <c r="C14" s="37">
        <v>10</v>
      </c>
      <c r="D14" s="12" t="s">
        <v>77</v>
      </c>
      <c r="E14" s="12" t="s">
        <v>78</v>
      </c>
      <c r="F14" s="12" t="s">
        <v>14</v>
      </c>
      <c r="G14" s="12">
        <v>0.36</v>
      </c>
      <c r="H14" s="12">
        <v>63</v>
      </c>
      <c r="I14" s="16">
        <v>9.3000000000000007</v>
      </c>
      <c r="J14" s="37">
        <f t="shared" si="0"/>
        <v>3.3480000000000003</v>
      </c>
      <c r="K14" s="37" t="s">
        <v>110</v>
      </c>
    </row>
    <row r="15" spans="3:11" x14ac:dyDescent="0.25">
      <c r="C15" s="37">
        <v>11</v>
      </c>
      <c r="D15" s="12" t="s">
        <v>86</v>
      </c>
      <c r="E15" s="12" t="s">
        <v>87</v>
      </c>
      <c r="F15" s="12" t="s">
        <v>14</v>
      </c>
      <c r="G15" s="12">
        <v>0.36</v>
      </c>
      <c r="H15" s="12">
        <v>63</v>
      </c>
      <c r="I15" s="16">
        <v>162.6</v>
      </c>
      <c r="J15" s="37">
        <f t="shared" si="0"/>
        <v>58.535999999999994</v>
      </c>
      <c r="K15" s="37" t="s">
        <v>110</v>
      </c>
    </row>
    <row r="16" spans="3:11" x14ac:dyDescent="0.25">
      <c r="C16" s="37">
        <v>12</v>
      </c>
      <c r="D16" s="12" t="s">
        <v>66</v>
      </c>
      <c r="E16" s="12" t="s">
        <v>88</v>
      </c>
      <c r="F16" s="12" t="s">
        <v>14</v>
      </c>
      <c r="G16" s="12">
        <v>0.36</v>
      </c>
      <c r="H16" s="12">
        <v>63</v>
      </c>
      <c r="I16" s="16">
        <v>92.9</v>
      </c>
      <c r="J16" s="37">
        <f t="shared" si="0"/>
        <v>33.444000000000003</v>
      </c>
      <c r="K16" s="37" t="s">
        <v>110</v>
      </c>
    </row>
    <row r="17" spans="3:11" x14ac:dyDescent="0.25">
      <c r="C17" s="37">
        <v>13</v>
      </c>
      <c r="D17" s="12" t="s">
        <v>88</v>
      </c>
      <c r="E17" s="12" t="s">
        <v>65</v>
      </c>
      <c r="F17" s="12" t="s">
        <v>14</v>
      </c>
      <c r="G17" s="12">
        <v>0.36</v>
      </c>
      <c r="H17" s="12">
        <v>63</v>
      </c>
      <c r="I17" s="16">
        <v>93.1</v>
      </c>
      <c r="J17" s="37">
        <f t="shared" si="0"/>
        <v>33.515999999999998</v>
      </c>
      <c r="K17" s="37" t="s">
        <v>110</v>
      </c>
    </row>
    <row r="18" spans="3:11" x14ac:dyDescent="0.25">
      <c r="C18" s="37">
        <v>14</v>
      </c>
      <c r="D18" s="12" t="s">
        <v>88</v>
      </c>
      <c r="E18" s="12" t="s">
        <v>65</v>
      </c>
      <c r="F18" s="12" t="s">
        <v>14</v>
      </c>
      <c r="G18" s="12">
        <v>0.36</v>
      </c>
      <c r="H18" s="12">
        <v>63</v>
      </c>
      <c r="I18" s="16">
        <v>95.4</v>
      </c>
      <c r="J18" s="37">
        <f t="shared" si="0"/>
        <v>34.344000000000001</v>
      </c>
      <c r="K18" s="37" t="s">
        <v>110</v>
      </c>
    </row>
    <row r="19" spans="3:11" x14ac:dyDescent="0.25">
      <c r="C19" s="37">
        <v>15</v>
      </c>
      <c r="D19" s="12" t="s">
        <v>41</v>
      </c>
      <c r="E19" s="12" t="s">
        <v>55</v>
      </c>
      <c r="F19" s="12" t="s">
        <v>26</v>
      </c>
      <c r="G19" s="12">
        <v>0.36</v>
      </c>
      <c r="H19" s="12">
        <v>63</v>
      </c>
      <c r="I19" s="16">
        <v>3.3</v>
      </c>
      <c r="J19" s="37">
        <f t="shared" si="0"/>
        <v>1.1879999999999999</v>
      </c>
      <c r="K19" s="37" t="s">
        <v>110</v>
      </c>
    </row>
    <row r="20" spans="3:11" x14ac:dyDescent="0.25">
      <c r="C20" s="37">
        <v>16</v>
      </c>
      <c r="D20" s="12" t="s">
        <v>20</v>
      </c>
      <c r="E20" s="12" t="s">
        <v>21</v>
      </c>
      <c r="F20" s="12" t="s">
        <v>14</v>
      </c>
      <c r="G20" s="12">
        <v>0.38</v>
      </c>
      <c r="H20" s="12">
        <v>75</v>
      </c>
      <c r="I20" s="16">
        <v>58.4</v>
      </c>
      <c r="J20" s="37">
        <f t="shared" si="0"/>
        <v>22.192</v>
      </c>
      <c r="K20" s="37" t="s">
        <v>110</v>
      </c>
    </row>
    <row r="21" spans="3:11" x14ac:dyDescent="0.25">
      <c r="C21" s="37">
        <v>17</v>
      </c>
      <c r="D21" s="12" t="s">
        <v>20</v>
      </c>
      <c r="E21" s="12" t="s">
        <v>23</v>
      </c>
      <c r="F21" s="12" t="s">
        <v>26</v>
      </c>
      <c r="G21" s="12">
        <v>0.38</v>
      </c>
      <c r="H21" s="12">
        <v>75</v>
      </c>
      <c r="I21" s="16">
        <v>3.4</v>
      </c>
      <c r="J21" s="37">
        <f t="shared" si="0"/>
        <v>1.292</v>
      </c>
      <c r="K21" s="37" t="s">
        <v>110</v>
      </c>
    </row>
    <row r="22" spans="3:11" x14ac:dyDescent="0.25">
      <c r="C22" s="37">
        <v>18</v>
      </c>
      <c r="D22" s="12" t="s">
        <v>92</v>
      </c>
      <c r="E22" s="12" t="s">
        <v>93</v>
      </c>
      <c r="F22" s="12" t="s">
        <v>26</v>
      </c>
      <c r="G22" s="12">
        <v>0.38</v>
      </c>
      <c r="H22" s="12">
        <v>75</v>
      </c>
      <c r="I22" s="16">
        <v>3.3</v>
      </c>
      <c r="J22" s="37">
        <f t="shared" si="0"/>
        <v>1.254</v>
      </c>
      <c r="K22" s="37" t="s">
        <v>110</v>
      </c>
    </row>
    <row r="23" spans="3:11" x14ac:dyDescent="0.25">
      <c r="C23" s="37">
        <v>19</v>
      </c>
      <c r="D23" s="12" t="s">
        <v>82</v>
      </c>
      <c r="E23" s="12" t="s">
        <v>83</v>
      </c>
      <c r="F23" s="12" t="s">
        <v>26</v>
      </c>
      <c r="G23" s="12">
        <v>0.38</v>
      </c>
      <c r="H23" s="12">
        <v>75</v>
      </c>
      <c r="I23" s="16">
        <v>4.5</v>
      </c>
      <c r="J23" s="37">
        <f t="shared" si="0"/>
        <v>1.71</v>
      </c>
      <c r="K23" s="37" t="s">
        <v>110</v>
      </c>
    </row>
    <row r="24" spans="3:11" x14ac:dyDescent="0.25">
      <c r="C24" s="37">
        <v>20</v>
      </c>
      <c r="D24" s="12" t="s">
        <v>23</v>
      </c>
      <c r="E24" s="12" t="s">
        <v>97</v>
      </c>
      <c r="F24" s="12" t="s">
        <v>14</v>
      </c>
      <c r="G24" s="12">
        <v>0.39</v>
      </c>
      <c r="H24" s="12">
        <v>90</v>
      </c>
      <c r="I24" s="16">
        <v>37.6</v>
      </c>
      <c r="J24" s="37">
        <f t="shared" si="0"/>
        <v>14.664000000000001</v>
      </c>
      <c r="K24" s="37" t="s">
        <v>110</v>
      </c>
    </row>
    <row r="25" spans="3:11" x14ac:dyDescent="0.25">
      <c r="C25" s="37">
        <v>21</v>
      </c>
      <c r="D25" s="12" t="s">
        <v>94</v>
      </c>
      <c r="E25" s="12" t="s">
        <v>67</v>
      </c>
      <c r="F25" s="12" t="s">
        <v>26</v>
      </c>
      <c r="G25" s="12">
        <v>0.42</v>
      </c>
      <c r="H25" s="12">
        <v>125</v>
      </c>
      <c r="I25" s="16">
        <v>5.5</v>
      </c>
      <c r="J25" s="37">
        <f t="shared" si="0"/>
        <v>2.31</v>
      </c>
      <c r="K25" s="37" t="s">
        <v>110</v>
      </c>
    </row>
    <row r="26" spans="3:11" x14ac:dyDescent="0.25">
      <c r="C26" s="37">
        <v>22</v>
      </c>
      <c r="D26" s="12" t="s">
        <v>100</v>
      </c>
      <c r="E26" s="12" t="s">
        <v>99</v>
      </c>
      <c r="F26" s="12" t="s">
        <v>26</v>
      </c>
      <c r="G26" s="12">
        <v>0.44</v>
      </c>
      <c r="H26" s="12">
        <v>140</v>
      </c>
      <c r="I26" s="16">
        <v>4.3</v>
      </c>
      <c r="J26" s="37">
        <f t="shared" si="0"/>
        <v>1.8919999999999999</v>
      </c>
      <c r="K26" s="37" t="s">
        <v>110</v>
      </c>
    </row>
    <row r="27" spans="3:11" x14ac:dyDescent="0.25">
      <c r="C27" s="37">
        <v>23</v>
      </c>
      <c r="D27" s="12" t="s">
        <v>101</v>
      </c>
      <c r="E27" s="12" t="s">
        <v>58</v>
      </c>
      <c r="F27" s="12" t="s">
        <v>26</v>
      </c>
      <c r="G27" s="12">
        <v>0.46</v>
      </c>
      <c r="H27" s="12">
        <v>160</v>
      </c>
      <c r="I27" s="16">
        <v>7.3</v>
      </c>
      <c r="J27" s="37">
        <f t="shared" si="0"/>
        <v>3.3580000000000001</v>
      </c>
      <c r="K27" s="37" t="s">
        <v>110</v>
      </c>
    </row>
    <row r="28" spans="3:11" x14ac:dyDescent="0.25">
      <c r="C28" s="37">
        <v>24</v>
      </c>
      <c r="D28" s="12" t="s">
        <v>58</v>
      </c>
      <c r="E28" s="12" t="s">
        <v>100</v>
      </c>
      <c r="F28" s="12" t="s">
        <v>26</v>
      </c>
      <c r="G28" s="12">
        <v>0.46</v>
      </c>
      <c r="H28" s="12">
        <v>160</v>
      </c>
      <c r="I28" s="16">
        <v>5.4</v>
      </c>
      <c r="J28" s="37">
        <f t="shared" si="0"/>
        <v>2.4840000000000004</v>
      </c>
      <c r="K28" s="37" t="s">
        <v>110</v>
      </c>
    </row>
  </sheetData>
  <mergeCells count="1">
    <mergeCell ref="C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Dehri digar (2)</vt:lpstr>
      <vt:lpstr>Sheet1</vt:lpstr>
      <vt:lpstr>'Dehri digar (2)'!Print_Area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2024-12-10T12:23:11Z</dcterms:modified>
</cp:coreProperties>
</file>