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ERSANDA (3)" sheetId="2" r:id="rId1"/>
    <sheet name="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'PERSANDA (3)'!$B$4:$H$108</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5" i="1"/>
  <c r="I112" i="2"/>
  <c r="H112" i="2"/>
  <c r="G112" i="2"/>
  <c r="E112" i="2"/>
  <c r="D112" i="2"/>
  <c r="C112" i="2"/>
  <c r="B112" i="2"/>
  <c r="J108" i="2"/>
  <c r="J107" i="2"/>
  <c r="J106" i="2"/>
  <c r="F106" i="2"/>
  <c r="J105" i="2"/>
  <c r="J104" i="2"/>
  <c r="F104" i="2"/>
  <c r="J103" i="2"/>
  <c r="J102" i="2"/>
  <c r="F102" i="2"/>
  <c r="J101" i="2"/>
  <c r="F101" i="2"/>
  <c r="J100" i="2"/>
  <c r="J99" i="2"/>
  <c r="J98" i="2"/>
  <c r="J97" i="2"/>
  <c r="J96" i="2"/>
  <c r="F96" i="2"/>
  <c r="J95" i="2"/>
  <c r="F95" i="2"/>
  <c r="J94" i="2"/>
  <c r="F94" i="2"/>
  <c r="J93" i="2"/>
  <c r="F93" i="2"/>
  <c r="J92" i="2"/>
  <c r="J91" i="2"/>
  <c r="J90" i="2"/>
  <c r="J89" i="2"/>
  <c r="F89" i="2"/>
  <c r="J88" i="2"/>
  <c r="J87" i="2"/>
  <c r="F87" i="2"/>
  <c r="J86" i="2"/>
  <c r="H86" i="2"/>
  <c r="F112" i="2" s="1"/>
  <c r="J85" i="2"/>
  <c r="J84" i="2"/>
  <c r="J83" i="2"/>
  <c r="J82" i="2"/>
  <c r="F82" i="2"/>
  <c r="J80" i="2"/>
  <c r="J79" i="2"/>
  <c r="F79" i="2"/>
  <c r="J78" i="2"/>
  <c r="F78" i="2"/>
  <c r="J77" i="2"/>
  <c r="J76" i="2"/>
  <c r="F76" i="2"/>
  <c r="J75" i="2"/>
  <c r="F75" i="2"/>
  <c r="J74" i="2"/>
  <c r="J73" i="2"/>
  <c r="J72" i="2"/>
  <c r="J71" i="2"/>
  <c r="J70" i="2"/>
  <c r="J69" i="2"/>
  <c r="J68" i="2"/>
  <c r="J67" i="2"/>
  <c r="J66" i="2"/>
  <c r="J65" i="2"/>
  <c r="F65" i="2"/>
  <c r="J64" i="2"/>
  <c r="J63" i="2"/>
  <c r="J62" i="2"/>
  <c r="J61" i="2"/>
  <c r="J60" i="2"/>
  <c r="J59" i="2"/>
  <c r="J58" i="2"/>
  <c r="F58" i="2"/>
  <c r="J57" i="2"/>
  <c r="J56" i="2"/>
  <c r="J55" i="2"/>
  <c r="J54" i="2"/>
  <c r="J53" i="2"/>
  <c r="J52" i="2"/>
  <c r="F52" i="2"/>
  <c r="J51" i="2"/>
  <c r="F51" i="2"/>
  <c r="J50" i="2"/>
  <c r="J49" i="2"/>
  <c r="J48" i="2"/>
  <c r="J47" i="2"/>
  <c r="J46" i="2"/>
  <c r="J45" i="2"/>
  <c r="J44" i="2"/>
  <c r="J43" i="2"/>
  <c r="J42" i="2"/>
  <c r="J41" i="2"/>
  <c r="J40" i="2"/>
  <c r="J39" i="2"/>
  <c r="J38" i="2"/>
  <c r="F38" i="2"/>
  <c r="J37" i="2"/>
  <c r="J36" i="2"/>
  <c r="J35" i="2"/>
  <c r="J34" i="2"/>
  <c r="F34" i="2"/>
  <c r="J33" i="2"/>
  <c r="J32" i="2"/>
  <c r="J31" i="2"/>
  <c r="F31" i="2"/>
  <c r="J30" i="2"/>
  <c r="F30" i="2"/>
  <c r="J29" i="2"/>
  <c r="J28" i="2"/>
  <c r="J27" i="2"/>
  <c r="J25" i="2"/>
  <c r="J24" i="2"/>
  <c r="F24" i="2"/>
  <c r="J23" i="2"/>
  <c r="J22" i="2"/>
  <c r="J21" i="2"/>
  <c r="J20" i="2"/>
  <c r="J19" i="2"/>
  <c r="F19" i="2"/>
  <c r="J18" i="2"/>
  <c r="J17" i="2"/>
  <c r="F17" i="2"/>
  <c r="J16" i="2"/>
  <c r="F16" i="2"/>
  <c r="J15" i="2"/>
  <c r="J14" i="2"/>
  <c r="F14" i="2"/>
  <c r="J13" i="2"/>
  <c r="J12" i="2"/>
  <c r="F12" i="2"/>
  <c r="J11" i="2"/>
  <c r="J10" i="2"/>
  <c r="F10" i="2"/>
  <c r="J9" i="2"/>
  <c r="J8" i="2"/>
  <c r="J7" i="2"/>
  <c r="J6" i="2"/>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4" i="2" s="1"/>
  <c r="I103" i="2" s="1"/>
  <c r="I105" i="2" s="1"/>
  <c r="I106" i="2" s="1"/>
  <c r="I107" i="2" s="1"/>
  <c r="I108"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J5" i="2"/>
  <c r="I5" i="2"/>
  <c r="J112" i="2" l="1"/>
</calcChain>
</file>

<file path=xl/sharedStrings.xml><?xml version="1.0" encoding="utf-8"?>
<sst xmlns="http://schemas.openxmlformats.org/spreadsheetml/2006/main" count="420" uniqueCount="110">
  <si>
    <t xml:space="preserve">Parsanda(JMR) BLOCK-MANGRAURA </t>
  </si>
  <si>
    <t>s.no</t>
  </si>
  <si>
    <t>Start Node</t>
  </si>
  <si>
    <t>End Node</t>
  </si>
  <si>
    <t>Type of Road</t>
  </si>
  <si>
    <t>WIDTH OF EXCAVATION</t>
  </si>
  <si>
    <t>Dia of pipe(MM)</t>
  </si>
  <si>
    <t>Pipe Length (M)</t>
  </si>
  <si>
    <t>CUMMULATIVE</t>
  </si>
  <si>
    <t>Depth(M)</t>
  </si>
  <si>
    <t>REMARK</t>
  </si>
  <si>
    <t>j36</t>
  </si>
  <si>
    <t>j35</t>
  </si>
  <si>
    <t>j51</t>
  </si>
  <si>
    <t>j49</t>
  </si>
  <si>
    <t>j56A</t>
  </si>
  <si>
    <t>J56B</t>
  </si>
  <si>
    <t>j62</t>
  </si>
  <si>
    <t>j65</t>
  </si>
  <si>
    <t>j66</t>
  </si>
  <si>
    <t>j52</t>
  </si>
  <si>
    <t>j53</t>
  </si>
  <si>
    <t>B.T ROAD</t>
  </si>
  <si>
    <t>j30</t>
  </si>
  <si>
    <t>j31</t>
  </si>
  <si>
    <t>BRICK ROAD</t>
  </si>
  <si>
    <t>J30</t>
  </si>
  <si>
    <t>J31</t>
  </si>
  <si>
    <t>J29A</t>
  </si>
  <si>
    <t>J29</t>
  </si>
  <si>
    <t>J41</t>
  </si>
  <si>
    <t>J48</t>
  </si>
  <si>
    <t>J29B</t>
  </si>
  <si>
    <t>J23</t>
  </si>
  <si>
    <t>J37</t>
  </si>
  <si>
    <t>J38</t>
  </si>
  <si>
    <t>J13</t>
  </si>
  <si>
    <t>J19</t>
  </si>
  <si>
    <t>J69</t>
  </si>
  <si>
    <t>CULVERT</t>
  </si>
  <si>
    <t>J40</t>
  </si>
  <si>
    <t>J56</t>
  </si>
  <si>
    <t>J58</t>
  </si>
  <si>
    <t>J42</t>
  </si>
  <si>
    <t>J32</t>
  </si>
  <si>
    <t>J87</t>
  </si>
  <si>
    <t>J90A</t>
  </si>
  <si>
    <t>J90B</t>
  </si>
  <si>
    <t>J11</t>
  </si>
  <si>
    <t>J12</t>
  </si>
  <si>
    <t>J26</t>
  </si>
  <si>
    <t>J27</t>
  </si>
  <si>
    <t>J17</t>
  </si>
  <si>
    <t>J18</t>
  </si>
  <si>
    <t>J14</t>
  </si>
  <si>
    <t>J14A</t>
  </si>
  <si>
    <t>J78</t>
  </si>
  <si>
    <t>J77</t>
  </si>
  <si>
    <t>J80</t>
  </si>
  <si>
    <t>J77A</t>
  </si>
  <si>
    <t>J75A</t>
  </si>
  <si>
    <t>J75B</t>
  </si>
  <si>
    <t>J70</t>
  </si>
  <si>
    <t>J71</t>
  </si>
  <si>
    <t>J84A</t>
  </si>
  <si>
    <t>J84B</t>
  </si>
  <si>
    <t>J90</t>
  </si>
  <si>
    <t>J91</t>
  </si>
  <si>
    <t>J92</t>
  </si>
  <si>
    <t>J92A</t>
  </si>
  <si>
    <t>J92B</t>
  </si>
  <si>
    <t>J149</t>
  </si>
  <si>
    <t>J150</t>
  </si>
  <si>
    <t>J152A</t>
  </si>
  <si>
    <t>J152</t>
  </si>
  <si>
    <t>J152B</t>
  </si>
  <si>
    <t>J72</t>
  </si>
  <si>
    <t>INTERLOCKING</t>
  </si>
  <si>
    <t>j56</t>
  </si>
  <si>
    <t>J51</t>
  </si>
  <si>
    <t>J56A</t>
  </si>
  <si>
    <t>J62</t>
  </si>
  <si>
    <t>J24</t>
  </si>
  <si>
    <t>J20</t>
  </si>
  <si>
    <t>J21</t>
  </si>
  <si>
    <t>J43</t>
  </si>
  <si>
    <t>J46</t>
  </si>
  <si>
    <t>J45</t>
  </si>
  <si>
    <t>J44</t>
  </si>
  <si>
    <t>J22</t>
  </si>
  <si>
    <t>J67</t>
  </si>
  <si>
    <t>C.C.</t>
  </si>
  <si>
    <t>J68</t>
  </si>
  <si>
    <t>J35</t>
  </si>
  <si>
    <t>J33</t>
  </si>
  <si>
    <t>J5</t>
  </si>
  <si>
    <t>J3</t>
  </si>
  <si>
    <t>J2</t>
  </si>
  <si>
    <t>J82</t>
  </si>
  <si>
    <t>J85</t>
  </si>
  <si>
    <t>BT.ROAD</t>
  </si>
  <si>
    <t>POWER MECH PROJECT LIMITED -BRCPCL(JV).</t>
  </si>
  <si>
    <t>MEDHAJ CONSULTANCY (THIRD PARTY INS.)</t>
  </si>
  <si>
    <t>UTTAR PRADESH JAL NIGAM(RURAL)-CLIENT.</t>
  </si>
  <si>
    <t xml:space="preserve">DESIGNATION </t>
  </si>
  <si>
    <t>NAME</t>
  </si>
  <si>
    <t>SIGN.with date</t>
  </si>
  <si>
    <t>SQMETER</t>
  </si>
  <si>
    <t>DONE</t>
  </si>
  <si>
    <t xml:space="preserve">Parsanda(JMR ROAD RESTORATION) BLOCK-MANGRAURA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</si>
</sst>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2" fillId="0" borderId="1" xfId="1" applyFont="1" applyBorder="1" applyAlignment="1">
      <alignment horizontal="center"/>
    </xf>
    <xf numFmtId="0" fontId="1" fillId="0" borderId="0" xfId="1"/>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1" fillId="0" borderId="1" xfId="1" applyBorder="1" applyAlignment="1">
      <alignment horizontal="center"/>
    </xf>
    <xf numFmtId="2" fontId="1" fillId="0" borderId="1" xfId="1" applyNumberFormat="1" applyBorder="1" applyAlignment="1">
      <alignment horizontal="center"/>
    </xf>
    <xf numFmtId="0" fontId="1" fillId="2" borderId="1" xfId="1" applyFill="1" applyBorder="1" applyAlignment="1">
      <alignment horizontal="center"/>
    </xf>
    <xf numFmtId="2" fontId="1" fillId="2" borderId="1" xfId="1" applyNumberFormat="1" applyFill="1" applyBorder="1" applyAlignment="1">
      <alignment horizontal="center"/>
    </xf>
    <xf numFmtId="0" fontId="1" fillId="2" borderId="1" xfId="1" applyFill="1" applyBorder="1" applyAlignment="1">
      <alignment horizontal="center" vertical="center"/>
    </xf>
    <xf numFmtId="0" fontId="1" fillId="0" borderId="2" xfId="1" applyBorder="1" applyAlignment="1">
      <alignment horizontal="center"/>
    </xf>
    <xf numFmtId="0" fontId="1" fillId="0" borderId="1" xfId="1" applyBorder="1"/>
    <xf numFmtId="0" fontId="4" fillId="0" borderId="3" xfId="1" applyFont="1" applyBorder="1" applyAlignment="1">
      <alignment horizontal="left"/>
    </xf>
    <xf numFmtId="0" fontId="4" fillId="0" borderId="4" xfId="1" applyFont="1" applyBorder="1" applyAlignment="1">
      <alignment horizontal="left"/>
    </xf>
    <xf numFmtId="0" fontId="4" fillId="0" borderId="5" xfId="1" applyFont="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xf>
    <xf numFmtId="0" fontId="1" fillId="0" borderId="1" xfId="1" applyBorder="1" applyAlignment="1">
      <alignment horizontal="center"/>
    </xf>
    <xf numFmtId="0" fontId="4" fillId="0" borderId="1" xfId="1" applyFont="1" applyBorder="1"/>
    <xf numFmtId="0" fontId="1" fillId="0" borderId="3" xfId="1" applyBorder="1" applyAlignment="1"/>
    <xf numFmtId="0" fontId="1" fillId="0" borderId="4" xfId="1" applyBorder="1" applyAlignment="1"/>
    <xf numFmtId="0" fontId="1" fillId="0" borderId="5" xfId="1" applyBorder="1" applyAlignment="1"/>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Q116"/>
  <sheetViews>
    <sheetView tabSelected="1" workbookViewId="0">
      <selection activeCell="L38" sqref="L38"/>
    </sheetView>
  </sheetViews>
  <sheetFormatPr defaultColWidth="9" defaultRowHeight="15"/>
  <cols>
    <col min="1" max="1" width="9" style="2"/>
    <col min="2" max="2" width="8.140625" style="2" customWidth="1"/>
    <col min="3" max="3" width="13.7109375" style="2" customWidth="1"/>
    <col min="4" max="4" width="12.140625" style="2" customWidth="1"/>
    <col min="5" max="5" width="16" style="2" customWidth="1"/>
    <col min="6" max="6" width="15" style="2" customWidth="1"/>
    <col min="7" max="7" width="20.28515625" style="2" customWidth="1"/>
    <col min="8" max="8" width="19.5703125" style="2" customWidth="1"/>
    <col min="9" max="9" width="18.7109375" style="2" customWidth="1"/>
    <col min="10" max="10" width="13.42578125" style="2" customWidth="1"/>
    <col min="11" max="11" width="11.42578125" style="2" customWidth="1"/>
    <col min="12" max="16384" width="9" style="2"/>
  </cols>
  <sheetData>
    <row r="3" spans="2:11" ht="18.75">
      <c r="B3" s="1" t="s">
        <v>0</v>
      </c>
      <c r="C3" s="1"/>
      <c r="D3" s="1"/>
      <c r="E3" s="1"/>
      <c r="F3" s="1"/>
      <c r="G3" s="1"/>
      <c r="H3" s="1"/>
      <c r="I3" s="1"/>
      <c r="J3" s="1"/>
      <c r="K3" s="1"/>
    </row>
    <row r="4" spans="2:11" ht="47.25">
      <c r="B4" s="3" t="s">
        <v>1</v>
      </c>
      <c r="C4" s="3" t="s">
        <v>2</v>
      </c>
      <c r="D4" s="3" t="s">
        <v>3</v>
      </c>
      <c r="E4" s="3" t="s">
        <v>4</v>
      </c>
      <c r="F4" s="4" t="s">
        <v>5</v>
      </c>
      <c r="G4" s="3" t="s">
        <v>6</v>
      </c>
      <c r="H4" s="5" t="s">
        <v>7</v>
      </c>
      <c r="I4" s="6" t="s">
        <v>8</v>
      </c>
      <c r="J4" s="6" t="s">
        <v>9</v>
      </c>
      <c r="K4" s="6" t="s">
        <v>10</v>
      </c>
    </row>
    <row r="5" spans="2:11" hidden="1">
      <c r="B5" s="7">
        <v>1</v>
      </c>
      <c r="C5" s="7" t="s">
        <v>11</v>
      </c>
      <c r="D5" s="7" t="s">
        <v>12</v>
      </c>
      <c r="E5" s="7"/>
      <c r="F5" s="7"/>
      <c r="G5" s="7">
        <v>63</v>
      </c>
      <c r="H5" s="7">
        <v>305.5</v>
      </c>
      <c r="I5" s="7">
        <f>+H5</f>
        <v>305.5</v>
      </c>
      <c r="J5" s="8">
        <f t="shared" ref="J5:J25" si="0">(1000+G5)/1000</f>
        <v>1.0629999999999999</v>
      </c>
      <c r="K5" s="7"/>
    </row>
    <row r="6" spans="2:11" hidden="1">
      <c r="B6" s="7">
        <f t="shared" ref="B6:B69" si="1">1+B5</f>
        <v>2</v>
      </c>
      <c r="C6" s="7" t="s">
        <v>13</v>
      </c>
      <c r="D6" s="7" t="s">
        <v>14</v>
      </c>
      <c r="E6" s="7"/>
      <c r="F6" s="7"/>
      <c r="G6" s="7">
        <v>63</v>
      </c>
      <c r="H6" s="7">
        <v>23.7</v>
      </c>
      <c r="I6" s="7">
        <f t="shared" ref="I6:I69" si="2">+I5+H6</f>
        <v>329.2</v>
      </c>
      <c r="J6" s="8">
        <f t="shared" si="0"/>
        <v>1.0629999999999999</v>
      </c>
      <c r="K6" s="7"/>
    </row>
    <row r="7" spans="2:11" hidden="1">
      <c r="B7" s="7">
        <f t="shared" si="1"/>
        <v>3</v>
      </c>
      <c r="C7" s="7" t="s">
        <v>15</v>
      </c>
      <c r="D7" s="7" t="s">
        <v>16</v>
      </c>
      <c r="E7" s="7"/>
      <c r="F7" s="7"/>
      <c r="G7" s="7">
        <v>63</v>
      </c>
      <c r="H7" s="7">
        <v>79.5</v>
      </c>
      <c r="I7" s="7">
        <f t="shared" si="2"/>
        <v>408.7</v>
      </c>
      <c r="J7" s="8">
        <f t="shared" si="0"/>
        <v>1.0629999999999999</v>
      </c>
      <c r="K7" s="7"/>
    </row>
    <row r="8" spans="2:11" hidden="1">
      <c r="B8" s="7">
        <f t="shared" si="1"/>
        <v>4</v>
      </c>
      <c r="C8" s="7" t="s">
        <v>17</v>
      </c>
      <c r="D8" s="7" t="s">
        <v>18</v>
      </c>
      <c r="E8" s="7"/>
      <c r="F8" s="7"/>
      <c r="G8" s="7">
        <v>63</v>
      </c>
      <c r="H8" s="7">
        <v>47.3</v>
      </c>
      <c r="I8" s="7">
        <f t="shared" si="2"/>
        <v>456</v>
      </c>
      <c r="J8" s="8">
        <f t="shared" si="0"/>
        <v>1.0629999999999999</v>
      </c>
      <c r="K8" s="7"/>
    </row>
    <row r="9" spans="2:11" hidden="1">
      <c r="B9" s="7">
        <f t="shared" si="1"/>
        <v>5</v>
      </c>
      <c r="C9" s="7" t="s">
        <v>17</v>
      </c>
      <c r="D9" s="7" t="s">
        <v>19</v>
      </c>
      <c r="E9" s="7"/>
      <c r="F9" s="7"/>
      <c r="G9" s="7">
        <v>63</v>
      </c>
      <c r="H9" s="7">
        <v>116.9</v>
      </c>
      <c r="I9" s="7">
        <f t="shared" si="2"/>
        <v>572.9</v>
      </c>
      <c r="J9" s="8">
        <f t="shared" si="0"/>
        <v>1.0629999999999999</v>
      </c>
      <c r="K9" s="7"/>
    </row>
    <row r="10" spans="2:11">
      <c r="B10" s="7">
        <f t="shared" si="1"/>
        <v>6</v>
      </c>
      <c r="C10" s="7" t="s">
        <v>20</v>
      </c>
      <c r="D10" s="7" t="s">
        <v>21</v>
      </c>
      <c r="E10" s="7" t="s">
        <v>22</v>
      </c>
      <c r="F10" s="8">
        <f>(300+G10)/1000</f>
        <v>0.36299999999999999</v>
      </c>
      <c r="G10" s="7">
        <v>63</v>
      </c>
      <c r="H10" s="7">
        <v>3</v>
      </c>
      <c r="I10" s="7">
        <f t="shared" si="2"/>
        <v>575.9</v>
      </c>
      <c r="J10" s="8">
        <f t="shared" si="0"/>
        <v>1.0629999999999999</v>
      </c>
      <c r="K10" s="7"/>
    </row>
    <row r="11" spans="2:11" hidden="1">
      <c r="B11" s="7">
        <f t="shared" si="1"/>
        <v>7</v>
      </c>
      <c r="C11" s="7" t="s">
        <v>20</v>
      </c>
      <c r="D11" s="7" t="s">
        <v>21</v>
      </c>
      <c r="E11" s="7"/>
      <c r="F11" s="7">
        <v>0.36</v>
      </c>
      <c r="G11" s="7">
        <v>63</v>
      </c>
      <c r="H11" s="7">
        <v>20.9</v>
      </c>
      <c r="I11" s="7">
        <f t="shared" si="2"/>
        <v>596.79999999999995</v>
      </c>
      <c r="J11" s="8">
        <f t="shared" si="0"/>
        <v>1.0629999999999999</v>
      </c>
      <c r="K11" s="7"/>
    </row>
    <row r="12" spans="2:11">
      <c r="B12" s="7">
        <f t="shared" si="1"/>
        <v>8</v>
      </c>
      <c r="C12" s="7" t="s">
        <v>23</v>
      </c>
      <c r="D12" s="7" t="s">
        <v>24</v>
      </c>
      <c r="E12" s="7" t="s">
        <v>25</v>
      </c>
      <c r="F12" s="8">
        <f>(300+G12)/1000</f>
        <v>0.36299999999999999</v>
      </c>
      <c r="G12" s="7">
        <v>63</v>
      </c>
      <c r="H12" s="7">
        <v>53.6</v>
      </c>
      <c r="I12" s="7">
        <f t="shared" si="2"/>
        <v>650.4</v>
      </c>
      <c r="J12" s="8">
        <f t="shared" si="0"/>
        <v>1.0629999999999999</v>
      </c>
      <c r="K12" s="7"/>
    </row>
    <row r="13" spans="2:11" hidden="1">
      <c r="B13" s="7">
        <f t="shared" si="1"/>
        <v>9</v>
      </c>
      <c r="C13" s="9" t="s">
        <v>26</v>
      </c>
      <c r="D13" s="9" t="s">
        <v>27</v>
      </c>
      <c r="E13" s="9"/>
      <c r="F13" s="9"/>
      <c r="G13" s="9">
        <v>63</v>
      </c>
      <c r="H13" s="9">
        <v>28.2</v>
      </c>
      <c r="I13" s="7">
        <f t="shared" si="2"/>
        <v>678.6</v>
      </c>
      <c r="J13" s="8">
        <f t="shared" si="0"/>
        <v>1.0629999999999999</v>
      </c>
      <c r="K13" s="7"/>
    </row>
    <row r="14" spans="2:11">
      <c r="B14" s="7">
        <f t="shared" si="1"/>
        <v>10</v>
      </c>
      <c r="C14" s="9" t="s">
        <v>28</v>
      </c>
      <c r="D14" s="9" t="s">
        <v>29</v>
      </c>
      <c r="E14" s="9" t="s">
        <v>25</v>
      </c>
      <c r="F14" s="10">
        <f>(300+G14)/1000</f>
        <v>0.36299999999999999</v>
      </c>
      <c r="G14" s="9">
        <v>63</v>
      </c>
      <c r="H14" s="9">
        <v>22.3</v>
      </c>
      <c r="I14" s="7">
        <f t="shared" si="2"/>
        <v>700.9</v>
      </c>
      <c r="J14" s="8">
        <f t="shared" si="0"/>
        <v>1.0629999999999999</v>
      </c>
      <c r="K14" s="7"/>
    </row>
    <row r="15" spans="2:11" hidden="1">
      <c r="B15" s="7">
        <f t="shared" si="1"/>
        <v>11</v>
      </c>
      <c r="C15" s="9" t="s">
        <v>30</v>
      </c>
      <c r="D15" s="9" t="s">
        <v>31</v>
      </c>
      <c r="E15" s="9"/>
      <c r="F15" s="9"/>
      <c r="G15" s="9">
        <v>63</v>
      </c>
      <c r="H15" s="9">
        <v>43.9</v>
      </c>
      <c r="I15" s="7">
        <f t="shared" si="2"/>
        <v>744.8</v>
      </c>
      <c r="J15" s="8">
        <f t="shared" si="0"/>
        <v>1.0629999999999999</v>
      </c>
      <c r="K15" s="7"/>
    </row>
    <row r="16" spans="2:11">
      <c r="B16" s="7">
        <f t="shared" si="1"/>
        <v>12</v>
      </c>
      <c r="C16" s="9" t="s">
        <v>26</v>
      </c>
      <c r="D16" s="9" t="s">
        <v>28</v>
      </c>
      <c r="E16" s="9" t="s">
        <v>25</v>
      </c>
      <c r="F16" s="10">
        <f>(300+G16)/1000</f>
        <v>0.36299999999999999</v>
      </c>
      <c r="G16" s="9">
        <v>63</v>
      </c>
      <c r="H16" s="9">
        <v>30.3</v>
      </c>
      <c r="I16" s="7">
        <f t="shared" si="2"/>
        <v>775.09999999999991</v>
      </c>
      <c r="J16" s="8">
        <f t="shared" si="0"/>
        <v>1.0629999999999999</v>
      </c>
      <c r="K16" s="7"/>
    </row>
    <row r="17" spans="2:11">
      <c r="B17" s="7">
        <f t="shared" si="1"/>
        <v>13</v>
      </c>
      <c r="C17" s="9" t="s">
        <v>28</v>
      </c>
      <c r="D17" s="9" t="s">
        <v>32</v>
      </c>
      <c r="E17" s="9" t="s">
        <v>25</v>
      </c>
      <c r="F17" s="10">
        <f>(300+G17)/1000</f>
        <v>0.36299999999999999</v>
      </c>
      <c r="G17" s="9">
        <v>63</v>
      </c>
      <c r="H17" s="9">
        <v>2.8</v>
      </c>
      <c r="I17" s="7">
        <f t="shared" si="2"/>
        <v>777.89999999999986</v>
      </c>
      <c r="J17" s="8">
        <f t="shared" si="0"/>
        <v>1.0629999999999999</v>
      </c>
      <c r="K17" s="7"/>
    </row>
    <row r="18" spans="2:11" hidden="1">
      <c r="B18" s="7">
        <f t="shared" si="1"/>
        <v>14</v>
      </c>
      <c r="C18" s="9" t="s">
        <v>28</v>
      </c>
      <c r="D18" s="9" t="s">
        <v>32</v>
      </c>
      <c r="E18" s="9"/>
      <c r="F18" s="9"/>
      <c r="G18" s="9">
        <v>63</v>
      </c>
      <c r="H18" s="9">
        <v>34.4</v>
      </c>
      <c r="I18" s="7">
        <f t="shared" si="2"/>
        <v>812.29999999999984</v>
      </c>
      <c r="J18" s="8">
        <f t="shared" si="0"/>
        <v>1.0629999999999999</v>
      </c>
      <c r="K18" s="7"/>
    </row>
    <row r="19" spans="2:11">
      <c r="B19" s="7">
        <f t="shared" si="1"/>
        <v>15</v>
      </c>
      <c r="C19" s="9" t="s">
        <v>29</v>
      </c>
      <c r="D19" s="9" t="s">
        <v>33</v>
      </c>
      <c r="E19" s="9" t="s">
        <v>25</v>
      </c>
      <c r="F19" s="10">
        <f>(300+G19)/1000</f>
        <v>0.36299999999999999</v>
      </c>
      <c r="G19" s="9">
        <v>63</v>
      </c>
      <c r="H19" s="9">
        <v>2.6</v>
      </c>
      <c r="I19" s="7">
        <f t="shared" si="2"/>
        <v>814.89999999999986</v>
      </c>
      <c r="J19" s="8">
        <f t="shared" si="0"/>
        <v>1.0629999999999999</v>
      </c>
      <c r="K19" s="7"/>
    </row>
    <row r="20" spans="2:11" hidden="1">
      <c r="B20" s="7">
        <f t="shared" si="1"/>
        <v>16</v>
      </c>
      <c r="C20" s="9" t="s">
        <v>29</v>
      </c>
      <c r="D20" s="9" t="s">
        <v>33</v>
      </c>
      <c r="E20" s="9"/>
      <c r="F20" s="9"/>
      <c r="G20" s="9">
        <v>63</v>
      </c>
      <c r="H20" s="9">
        <v>21.5</v>
      </c>
      <c r="I20" s="7">
        <f t="shared" si="2"/>
        <v>836.39999999999986</v>
      </c>
      <c r="J20" s="8">
        <f t="shared" si="0"/>
        <v>1.0629999999999999</v>
      </c>
      <c r="K20" s="7"/>
    </row>
    <row r="21" spans="2:11" hidden="1">
      <c r="B21" s="7">
        <f t="shared" si="1"/>
        <v>17</v>
      </c>
      <c r="C21" s="9" t="s">
        <v>33</v>
      </c>
      <c r="D21" s="9" t="s">
        <v>29</v>
      </c>
      <c r="E21" s="9"/>
      <c r="F21" s="9"/>
      <c r="G21" s="9">
        <v>90</v>
      </c>
      <c r="H21" s="9">
        <v>37</v>
      </c>
      <c r="I21" s="7">
        <f t="shared" si="2"/>
        <v>873.39999999999986</v>
      </c>
      <c r="J21" s="8">
        <f t="shared" si="0"/>
        <v>1.0900000000000001</v>
      </c>
      <c r="K21" s="7"/>
    </row>
    <row r="22" spans="2:11" hidden="1">
      <c r="B22" s="7">
        <f t="shared" si="1"/>
        <v>18</v>
      </c>
      <c r="C22" s="9" t="s">
        <v>34</v>
      </c>
      <c r="D22" s="9" t="s">
        <v>35</v>
      </c>
      <c r="E22" s="9"/>
      <c r="F22" s="9"/>
      <c r="G22" s="9">
        <v>63</v>
      </c>
      <c r="H22" s="9">
        <v>81</v>
      </c>
      <c r="I22" s="7">
        <f t="shared" si="2"/>
        <v>954.39999999999986</v>
      </c>
      <c r="J22" s="8">
        <f t="shared" si="0"/>
        <v>1.0629999999999999</v>
      </c>
      <c r="K22" s="7"/>
    </row>
    <row r="23" spans="2:11" hidden="1">
      <c r="B23" s="7">
        <f t="shared" si="1"/>
        <v>19</v>
      </c>
      <c r="C23" s="9" t="s">
        <v>36</v>
      </c>
      <c r="D23" s="9" t="s">
        <v>37</v>
      </c>
      <c r="E23" s="9"/>
      <c r="F23" s="9"/>
      <c r="G23" s="9">
        <v>63</v>
      </c>
      <c r="H23" s="9">
        <v>264.39999999999998</v>
      </c>
      <c r="I23" s="7">
        <f t="shared" si="2"/>
        <v>1218.7999999999997</v>
      </c>
      <c r="J23" s="8">
        <f t="shared" si="0"/>
        <v>1.0629999999999999</v>
      </c>
      <c r="K23" s="7"/>
    </row>
    <row r="24" spans="2:11">
      <c r="B24" s="7">
        <f t="shared" si="1"/>
        <v>20</v>
      </c>
      <c r="C24" s="9" t="s">
        <v>36</v>
      </c>
      <c r="D24" s="9" t="s">
        <v>37</v>
      </c>
      <c r="E24" s="9" t="s">
        <v>22</v>
      </c>
      <c r="F24" s="10">
        <f>(300+G24)/1000</f>
        <v>0.36299999999999999</v>
      </c>
      <c r="G24" s="9">
        <v>63</v>
      </c>
      <c r="H24" s="9">
        <v>7.3</v>
      </c>
      <c r="I24" s="7">
        <f t="shared" si="2"/>
        <v>1226.0999999999997</v>
      </c>
      <c r="J24" s="8">
        <f t="shared" si="0"/>
        <v>1.0629999999999999</v>
      </c>
      <c r="K24" s="7"/>
    </row>
    <row r="25" spans="2:11" hidden="1">
      <c r="B25" s="7">
        <f t="shared" si="1"/>
        <v>21</v>
      </c>
      <c r="C25" s="9" t="s">
        <v>37</v>
      </c>
      <c r="D25" s="9" t="s">
        <v>38</v>
      </c>
      <c r="E25" s="9"/>
      <c r="F25" s="9"/>
      <c r="G25" s="9">
        <v>63</v>
      </c>
      <c r="H25" s="11">
        <v>248.4</v>
      </c>
      <c r="I25" s="7">
        <f t="shared" si="2"/>
        <v>1474.4999999999998</v>
      </c>
      <c r="J25" s="8">
        <f t="shared" si="0"/>
        <v>1.0629999999999999</v>
      </c>
      <c r="K25" s="7"/>
    </row>
    <row r="26" spans="2:11" hidden="1">
      <c r="B26" s="7">
        <f t="shared" si="1"/>
        <v>22</v>
      </c>
      <c r="C26" s="9" t="s">
        <v>37</v>
      </c>
      <c r="D26" s="9" t="s">
        <v>38</v>
      </c>
      <c r="E26" s="9" t="s">
        <v>39</v>
      </c>
      <c r="F26" s="9"/>
      <c r="G26" s="9">
        <v>63</v>
      </c>
      <c r="H26" s="11">
        <v>2.4</v>
      </c>
      <c r="I26" s="7">
        <f t="shared" si="2"/>
        <v>1476.8999999999999</v>
      </c>
      <c r="J26" s="8"/>
      <c r="K26" s="7" t="s">
        <v>39</v>
      </c>
    </row>
    <row r="27" spans="2:11" hidden="1">
      <c r="B27" s="7">
        <f t="shared" si="1"/>
        <v>23</v>
      </c>
      <c r="C27" s="9" t="s">
        <v>35</v>
      </c>
      <c r="D27" s="9" t="s">
        <v>40</v>
      </c>
      <c r="E27" s="9"/>
      <c r="F27" s="9"/>
      <c r="G27" s="9">
        <v>63</v>
      </c>
      <c r="H27" s="11">
        <v>56.4</v>
      </c>
      <c r="I27" s="7">
        <f t="shared" si="2"/>
        <v>1533.3</v>
      </c>
      <c r="J27" s="8">
        <f t="shared" ref="J27:J80" si="3">(1000+G27)/1000</f>
        <v>1.0629999999999999</v>
      </c>
      <c r="K27" s="7"/>
    </row>
    <row r="28" spans="2:11" hidden="1">
      <c r="B28" s="7">
        <f t="shared" si="1"/>
        <v>24</v>
      </c>
      <c r="C28" s="9" t="s">
        <v>41</v>
      </c>
      <c r="D28" s="9" t="s">
        <v>42</v>
      </c>
      <c r="E28" s="9"/>
      <c r="F28" s="9"/>
      <c r="G28" s="9">
        <v>63</v>
      </c>
      <c r="H28" s="11">
        <v>66.8</v>
      </c>
      <c r="I28" s="7">
        <f t="shared" si="2"/>
        <v>1600.1</v>
      </c>
      <c r="J28" s="8">
        <f t="shared" si="3"/>
        <v>1.0629999999999999</v>
      </c>
      <c r="K28" s="7"/>
    </row>
    <row r="29" spans="2:11" hidden="1">
      <c r="B29" s="7">
        <f t="shared" si="1"/>
        <v>25</v>
      </c>
      <c r="C29" s="9" t="s">
        <v>30</v>
      </c>
      <c r="D29" s="9" t="s">
        <v>43</v>
      </c>
      <c r="E29" s="9"/>
      <c r="F29" s="9"/>
      <c r="G29" s="9">
        <v>63</v>
      </c>
      <c r="H29" s="11">
        <v>29.5</v>
      </c>
      <c r="I29" s="7">
        <f t="shared" si="2"/>
        <v>1629.6</v>
      </c>
      <c r="J29" s="8">
        <f t="shared" si="3"/>
        <v>1.0629999999999999</v>
      </c>
      <c r="K29" s="7"/>
    </row>
    <row r="30" spans="2:11">
      <c r="B30" s="7">
        <f t="shared" si="1"/>
        <v>26</v>
      </c>
      <c r="C30" s="9" t="s">
        <v>44</v>
      </c>
      <c r="D30" s="9" t="s">
        <v>26</v>
      </c>
      <c r="E30" s="9" t="s">
        <v>25</v>
      </c>
      <c r="F30" s="10">
        <f>(300+G30)/1000</f>
        <v>0.36299999999999999</v>
      </c>
      <c r="G30" s="9">
        <v>63</v>
      </c>
      <c r="H30" s="11">
        <v>62.7</v>
      </c>
      <c r="I30" s="7">
        <f t="shared" si="2"/>
        <v>1692.3</v>
      </c>
      <c r="J30" s="8">
        <f t="shared" si="3"/>
        <v>1.0629999999999999</v>
      </c>
      <c r="K30" s="7"/>
    </row>
    <row r="31" spans="2:11">
      <c r="B31" s="7">
        <f t="shared" si="1"/>
        <v>27</v>
      </c>
      <c r="C31" s="9" t="s">
        <v>45</v>
      </c>
      <c r="D31" s="9" t="s">
        <v>46</v>
      </c>
      <c r="E31" s="9" t="s">
        <v>25</v>
      </c>
      <c r="F31" s="10">
        <f>(300+G31)/1000</f>
        <v>0.39</v>
      </c>
      <c r="G31" s="9">
        <v>90</v>
      </c>
      <c r="H31" s="11">
        <v>78.900000000000006</v>
      </c>
      <c r="I31" s="7">
        <f t="shared" si="2"/>
        <v>1771.2</v>
      </c>
      <c r="J31" s="8">
        <f t="shared" si="3"/>
        <v>1.0900000000000001</v>
      </c>
      <c r="K31" s="7"/>
    </row>
    <row r="32" spans="2:11" hidden="1">
      <c r="B32" s="7">
        <f t="shared" si="1"/>
        <v>28</v>
      </c>
      <c r="C32" s="9" t="s">
        <v>46</v>
      </c>
      <c r="D32" s="9" t="s">
        <v>47</v>
      </c>
      <c r="E32" s="9"/>
      <c r="F32" s="9"/>
      <c r="G32" s="9">
        <v>63</v>
      </c>
      <c r="H32" s="11">
        <v>43.5</v>
      </c>
      <c r="I32" s="7">
        <f t="shared" si="2"/>
        <v>1814.7</v>
      </c>
      <c r="J32" s="8">
        <f t="shared" si="3"/>
        <v>1.0629999999999999</v>
      </c>
      <c r="K32" s="7"/>
    </row>
    <row r="33" spans="2:11" hidden="1">
      <c r="B33" s="7">
        <f t="shared" si="1"/>
        <v>29</v>
      </c>
      <c r="C33" s="9" t="s">
        <v>48</v>
      </c>
      <c r="D33" s="9" t="s">
        <v>49</v>
      </c>
      <c r="E33" s="9"/>
      <c r="F33" s="9"/>
      <c r="G33" s="9">
        <v>75</v>
      </c>
      <c r="H33" s="11">
        <v>19.7</v>
      </c>
      <c r="I33" s="7">
        <f t="shared" si="2"/>
        <v>1834.4</v>
      </c>
      <c r="J33" s="8">
        <f t="shared" si="3"/>
        <v>1.075</v>
      </c>
      <c r="K33" s="7"/>
    </row>
    <row r="34" spans="2:11">
      <c r="B34" s="7">
        <f t="shared" si="1"/>
        <v>30</v>
      </c>
      <c r="C34" s="9" t="s">
        <v>48</v>
      </c>
      <c r="D34" s="9" t="s">
        <v>49</v>
      </c>
      <c r="E34" s="9" t="s">
        <v>22</v>
      </c>
      <c r="F34" s="10">
        <f>(300+G34)/1000</f>
        <v>0.375</v>
      </c>
      <c r="G34" s="9">
        <v>75</v>
      </c>
      <c r="H34" s="11">
        <v>4.5</v>
      </c>
      <c r="I34" s="7">
        <f t="shared" si="2"/>
        <v>1838.9</v>
      </c>
      <c r="J34" s="8">
        <f t="shared" si="3"/>
        <v>1.075</v>
      </c>
      <c r="K34" s="7"/>
    </row>
    <row r="35" spans="2:11" hidden="1">
      <c r="B35" s="7">
        <f t="shared" si="1"/>
        <v>31</v>
      </c>
      <c r="C35" s="9" t="s">
        <v>50</v>
      </c>
      <c r="D35" s="9" t="s">
        <v>51</v>
      </c>
      <c r="E35" s="9"/>
      <c r="F35" s="9"/>
      <c r="G35" s="9">
        <v>63</v>
      </c>
      <c r="H35" s="9">
        <v>31.3</v>
      </c>
      <c r="I35" s="7">
        <f t="shared" si="2"/>
        <v>1870.2</v>
      </c>
      <c r="J35" s="8">
        <f t="shared" si="3"/>
        <v>1.0629999999999999</v>
      </c>
      <c r="K35" s="7"/>
    </row>
    <row r="36" spans="2:11" hidden="1">
      <c r="B36" s="7">
        <f t="shared" si="1"/>
        <v>32</v>
      </c>
      <c r="C36" s="9" t="s">
        <v>52</v>
      </c>
      <c r="D36" s="9" t="s">
        <v>53</v>
      </c>
      <c r="E36" s="9"/>
      <c r="F36" s="9"/>
      <c r="G36" s="9">
        <v>63</v>
      </c>
      <c r="H36" s="9">
        <v>48.8</v>
      </c>
      <c r="I36" s="7">
        <f t="shared" si="2"/>
        <v>1919</v>
      </c>
      <c r="J36" s="8">
        <f t="shared" si="3"/>
        <v>1.0629999999999999</v>
      </c>
      <c r="K36" s="7"/>
    </row>
    <row r="37" spans="2:11" hidden="1">
      <c r="B37" s="7">
        <f t="shared" si="1"/>
        <v>33</v>
      </c>
      <c r="C37" s="9" t="s">
        <v>54</v>
      </c>
      <c r="D37" s="9" t="s">
        <v>55</v>
      </c>
      <c r="E37" s="9"/>
      <c r="F37" s="9"/>
      <c r="G37" s="9">
        <v>63</v>
      </c>
      <c r="H37" s="9">
        <v>60.4</v>
      </c>
      <c r="I37" s="7">
        <f t="shared" si="2"/>
        <v>1979.4</v>
      </c>
      <c r="J37" s="8">
        <f t="shared" si="3"/>
        <v>1.0629999999999999</v>
      </c>
      <c r="K37" s="7"/>
    </row>
    <row r="38" spans="2:11">
      <c r="B38" s="7">
        <f t="shared" si="1"/>
        <v>34</v>
      </c>
      <c r="C38" s="9" t="s">
        <v>56</v>
      </c>
      <c r="D38" s="9" t="s">
        <v>57</v>
      </c>
      <c r="E38" s="9" t="s">
        <v>25</v>
      </c>
      <c r="F38" s="10">
        <f>(300+G38)/1000</f>
        <v>0.36299999999999999</v>
      </c>
      <c r="G38" s="9">
        <v>63</v>
      </c>
      <c r="H38" s="9">
        <v>3.5</v>
      </c>
      <c r="I38" s="7">
        <f t="shared" si="2"/>
        <v>1982.9</v>
      </c>
      <c r="J38" s="8">
        <f t="shared" si="3"/>
        <v>1.0629999999999999</v>
      </c>
      <c r="K38" s="7"/>
    </row>
    <row r="39" spans="2:11" hidden="1">
      <c r="B39" s="7">
        <f t="shared" si="1"/>
        <v>35</v>
      </c>
      <c r="C39" s="9" t="s">
        <v>56</v>
      </c>
      <c r="D39" s="9" t="s">
        <v>57</v>
      </c>
      <c r="E39" s="9"/>
      <c r="F39" s="9"/>
      <c r="G39" s="9">
        <v>63</v>
      </c>
      <c r="H39" s="9">
        <v>62.9</v>
      </c>
      <c r="I39" s="7">
        <f t="shared" si="2"/>
        <v>2045.8000000000002</v>
      </c>
      <c r="J39" s="8">
        <f t="shared" si="3"/>
        <v>1.0629999999999999</v>
      </c>
      <c r="K39" s="7"/>
    </row>
    <row r="40" spans="2:11" hidden="1">
      <c r="B40" s="7">
        <f t="shared" si="1"/>
        <v>36</v>
      </c>
      <c r="C40" s="9" t="s">
        <v>57</v>
      </c>
      <c r="D40" s="9" t="s">
        <v>58</v>
      </c>
      <c r="E40" s="9"/>
      <c r="F40" s="9"/>
      <c r="G40" s="9">
        <v>63</v>
      </c>
      <c r="H40" s="9">
        <v>31.4</v>
      </c>
      <c r="I40" s="7">
        <f t="shared" si="2"/>
        <v>2077.2000000000003</v>
      </c>
      <c r="J40" s="8">
        <f t="shared" si="3"/>
        <v>1.0629999999999999</v>
      </c>
      <c r="K40" s="7"/>
    </row>
    <row r="41" spans="2:11" hidden="1">
      <c r="B41" s="7">
        <f t="shared" si="1"/>
        <v>37</v>
      </c>
      <c r="C41" s="9" t="s">
        <v>57</v>
      </c>
      <c r="D41" s="9" t="s">
        <v>59</v>
      </c>
      <c r="E41" s="9"/>
      <c r="F41" s="9"/>
      <c r="G41" s="9">
        <v>63</v>
      </c>
      <c r="H41" s="9">
        <v>25.4</v>
      </c>
      <c r="I41" s="7">
        <f t="shared" si="2"/>
        <v>2102.6000000000004</v>
      </c>
      <c r="J41" s="8">
        <f t="shared" si="3"/>
        <v>1.0629999999999999</v>
      </c>
      <c r="K41" s="7"/>
    </row>
    <row r="42" spans="2:11" hidden="1">
      <c r="B42" s="7">
        <f t="shared" si="1"/>
        <v>38</v>
      </c>
      <c r="C42" s="9" t="s">
        <v>59</v>
      </c>
      <c r="D42" s="9" t="s">
        <v>60</v>
      </c>
      <c r="E42" s="9"/>
      <c r="F42" s="9"/>
      <c r="G42" s="9">
        <v>63</v>
      </c>
      <c r="H42" s="9">
        <v>38.299999999999997</v>
      </c>
      <c r="I42" s="7">
        <f t="shared" si="2"/>
        <v>2140.9000000000005</v>
      </c>
      <c r="J42" s="8">
        <f t="shared" si="3"/>
        <v>1.0629999999999999</v>
      </c>
      <c r="K42" s="7"/>
    </row>
    <row r="43" spans="2:11" hidden="1">
      <c r="B43" s="7">
        <f t="shared" si="1"/>
        <v>39</v>
      </c>
      <c r="C43" s="9" t="s">
        <v>60</v>
      </c>
      <c r="D43" s="9" t="s">
        <v>61</v>
      </c>
      <c r="E43" s="9"/>
      <c r="F43" s="9"/>
      <c r="G43" s="9">
        <v>63</v>
      </c>
      <c r="H43" s="9">
        <v>36</v>
      </c>
      <c r="I43" s="7">
        <f t="shared" si="2"/>
        <v>2176.9000000000005</v>
      </c>
      <c r="J43" s="8">
        <f t="shared" si="3"/>
        <v>1.0629999999999999</v>
      </c>
      <c r="K43" s="7"/>
    </row>
    <row r="44" spans="2:11" hidden="1">
      <c r="B44" s="7">
        <f t="shared" si="1"/>
        <v>40</v>
      </c>
      <c r="C44" s="9" t="s">
        <v>60</v>
      </c>
      <c r="D44" s="9" t="s">
        <v>62</v>
      </c>
      <c r="E44" s="9"/>
      <c r="F44" s="9"/>
      <c r="G44" s="9">
        <v>63</v>
      </c>
      <c r="H44" s="9">
        <v>134.19999999999999</v>
      </c>
      <c r="I44" s="7">
        <f t="shared" si="2"/>
        <v>2311.1000000000004</v>
      </c>
      <c r="J44" s="8">
        <f t="shared" si="3"/>
        <v>1.0629999999999999</v>
      </c>
      <c r="K44" s="7"/>
    </row>
    <row r="45" spans="2:11" hidden="1">
      <c r="B45" s="7">
        <f t="shared" si="1"/>
        <v>41</v>
      </c>
      <c r="C45" s="9" t="s">
        <v>62</v>
      </c>
      <c r="D45" s="9" t="s">
        <v>63</v>
      </c>
      <c r="E45" s="9"/>
      <c r="F45" s="9"/>
      <c r="G45" s="9">
        <v>63</v>
      </c>
      <c r="H45" s="9">
        <v>53.7</v>
      </c>
      <c r="I45" s="7">
        <f t="shared" si="2"/>
        <v>2364.8000000000002</v>
      </c>
      <c r="J45" s="8">
        <f t="shared" si="3"/>
        <v>1.0629999999999999</v>
      </c>
      <c r="K45" s="7"/>
    </row>
    <row r="46" spans="2:11" hidden="1">
      <c r="B46" s="7">
        <f t="shared" si="1"/>
        <v>42</v>
      </c>
      <c r="C46" s="9" t="s">
        <v>64</v>
      </c>
      <c r="D46" s="9" t="s">
        <v>65</v>
      </c>
      <c r="E46" s="9"/>
      <c r="F46" s="9"/>
      <c r="G46" s="9">
        <v>63</v>
      </c>
      <c r="H46" s="9">
        <v>62.1</v>
      </c>
      <c r="I46" s="7">
        <f t="shared" si="2"/>
        <v>2426.9</v>
      </c>
      <c r="J46" s="8">
        <f t="shared" si="3"/>
        <v>1.0629999999999999</v>
      </c>
      <c r="K46" s="7"/>
    </row>
    <row r="47" spans="2:11" hidden="1">
      <c r="B47" s="7">
        <f t="shared" si="1"/>
        <v>43</v>
      </c>
      <c r="C47" s="9" t="s">
        <v>66</v>
      </c>
      <c r="D47" s="9" t="s">
        <v>67</v>
      </c>
      <c r="E47" s="9"/>
      <c r="F47" s="9"/>
      <c r="G47" s="9">
        <v>63</v>
      </c>
      <c r="H47" s="9">
        <v>22.9</v>
      </c>
      <c r="I47" s="7">
        <f t="shared" si="2"/>
        <v>2449.8000000000002</v>
      </c>
      <c r="J47" s="8">
        <f t="shared" si="3"/>
        <v>1.0629999999999999</v>
      </c>
      <c r="K47" s="7"/>
    </row>
    <row r="48" spans="2:11" hidden="1">
      <c r="B48" s="7">
        <f t="shared" si="1"/>
        <v>44</v>
      </c>
      <c r="C48" s="9" t="s">
        <v>46</v>
      </c>
      <c r="D48" s="9" t="s">
        <v>68</v>
      </c>
      <c r="E48" s="9"/>
      <c r="F48" s="9"/>
      <c r="G48" s="9">
        <v>63</v>
      </c>
      <c r="H48" s="9">
        <v>245.2</v>
      </c>
      <c r="I48" s="7">
        <f t="shared" si="2"/>
        <v>2695</v>
      </c>
      <c r="J48" s="8">
        <f t="shared" si="3"/>
        <v>1.0629999999999999</v>
      </c>
      <c r="K48" s="7"/>
    </row>
    <row r="49" spans="2:11" hidden="1">
      <c r="B49" s="7">
        <f t="shared" si="1"/>
        <v>45</v>
      </c>
      <c r="C49" s="9" t="s">
        <v>66</v>
      </c>
      <c r="D49" s="9" t="s">
        <v>46</v>
      </c>
      <c r="E49" s="9"/>
      <c r="F49" s="9"/>
      <c r="G49" s="9">
        <v>63</v>
      </c>
      <c r="H49" s="9">
        <v>37.9</v>
      </c>
      <c r="I49" s="7">
        <f t="shared" si="2"/>
        <v>2732.9</v>
      </c>
      <c r="J49" s="8">
        <f t="shared" si="3"/>
        <v>1.0629999999999999</v>
      </c>
      <c r="K49" s="7"/>
    </row>
    <row r="50" spans="2:11" hidden="1">
      <c r="B50" s="7">
        <f t="shared" si="1"/>
        <v>46</v>
      </c>
      <c r="C50" s="9" t="s">
        <v>68</v>
      </c>
      <c r="D50" s="9" t="s">
        <v>69</v>
      </c>
      <c r="E50" s="9"/>
      <c r="F50" s="9"/>
      <c r="G50" s="9">
        <v>63</v>
      </c>
      <c r="H50" s="9">
        <v>26.3</v>
      </c>
      <c r="I50" s="7">
        <f t="shared" si="2"/>
        <v>2759.2000000000003</v>
      </c>
      <c r="J50" s="8">
        <f t="shared" si="3"/>
        <v>1.0629999999999999</v>
      </c>
      <c r="K50" s="7"/>
    </row>
    <row r="51" spans="2:11">
      <c r="B51" s="7">
        <f t="shared" si="1"/>
        <v>47</v>
      </c>
      <c r="C51" s="9" t="s">
        <v>68</v>
      </c>
      <c r="D51" s="9" t="s">
        <v>69</v>
      </c>
      <c r="E51" s="9" t="s">
        <v>25</v>
      </c>
      <c r="F51" s="10">
        <f>(300+G51)/1000</f>
        <v>0.36299999999999999</v>
      </c>
      <c r="G51" s="9">
        <v>63</v>
      </c>
      <c r="H51" s="9">
        <v>10.1</v>
      </c>
      <c r="I51" s="7">
        <f t="shared" si="2"/>
        <v>2769.3</v>
      </c>
      <c r="J51" s="8">
        <f t="shared" si="3"/>
        <v>1.0629999999999999</v>
      </c>
      <c r="K51" s="7"/>
    </row>
    <row r="52" spans="2:11">
      <c r="B52" s="7">
        <f t="shared" si="1"/>
        <v>48</v>
      </c>
      <c r="C52" s="9" t="s">
        <v>68</v>
      </c>
      <c r="D52" s="9" t="s">
        <v>70</v>
      </c>
      <c r="E52" s="9" t="s">
        <v>25</v>
      </c>
      <c r="F52" s="10">
        <f>(300+G52)/1000</f>
        <v>0.36299999999999999</v>
      </c>
      <c r="G52" s="9">
        <v>63</v>
      </c>
      <c r="H52" s="9">
        <v>38.1</v>
      </c>
      <c r="I52" s="7">
        <f t="shared" si="2"/>
        <v>2807.4</v>
      </c>
      <c r="J52" s="8">
        <f t="shared" si="3"/>
        <v>1.0629999999999999</v>
      </c>
      <c r="K52" s="7"/>
    </row>
    <row r="53" spans="2:11" hidden="1">
      <c r="B53" s="7">
        <f t="shared" si="1"/>
        <v>49</v>
      </c>
      <c r="C53" s="9" t="s">
        <v>71</v>
      </c>
      <c r="D53" s="9" t="s">
        <v>72</v>
      </c>
      <c r="E53" s="9"/>
      <c r="F53" s="9"/>
      <c r="G53" s="9">
        <v>63</v>
      </c>
      <c r="H53" s="9">
        <v>58</v>
      </c>
      <c r="I53" s="7">
        <f t="shared" si="2"/>
        <v>2865.4</v>
      </c>
      <c r="J53" s="8">
        <f t="shared" si="3"/>
        <v>1.0629999999999999</v>
      </c>
      <c r="K53" s="7"/>
    </row>
    <row r="54" spans="2:11" hidden="1">
      <c r="B54" s="7">
        <f t="shared" si="1"/>
        <v>50</v>
      </c>
      <c r="C54" s="9" t="s">
        <v>72</v>
      </c>
      <c r="D54" s="9" t="s">
        <v>73</v>
      </c>
      <c r="E54" s="9"/>
      <c r="F54" s="9"/>
      <c r="G54" s="9">
        <v>63</v>
      </c>
      <c r="H54" s="9">
        <v>52.1</v>
      </c>
      <c r="I54" s="7">
        <f t="shared" si="2"/>
        <v>2917.5</v>
      </c>
      <c r="J54" s="8">
        <f t="shared" si="3"/>
        <v>1.0629999999999999</v>
      </c>
      <c r="K54" s="7"/>
    </row>
    <row r="55" spans="2:11" hidden="1">
      <c r="B55" s="7">
        <f t="shared" si="1"/>
        <v>51</v>
      </c>
      <c r="C55" s="9" t="s">
        <v>73</v>
      </c>
      <c r="D55" s="9" t="s">
        <v>74</v>
      </c>
      <c r="E55" s="9"/>
      <c r="F55" s="9"/>
      <c r="G55" s="9">
        <v>63</v>
      </c>
      <c r="H55" s="9">
        <v>25.8</v>
      </c>
      <c r="I55" s="7">
        <f t="shared" si="2"/>
        <v>2943.3</v>
      </c>
      <c r="J55" s="8">
        <f t="shared" si="3"/>
        <v>1.0629999999999999</v>
      </c>
      <c r="K55" s="7"/>
    </row>
    <row r="56" spans="2:11" hidden="1">
      <c r="B56" s="7">
        <f t="shared" si="1"/>
        <v>52</v>
      </c>
      <c r="C56" s="9" t="s">
        <v>73</v>
      </c>
      <c r="D56" s="9" t="s">
        <v>75</v>
      </c>
      <c r="E56" s="9"/>
      <c r="F56" s="9"/>
      <c r="G56" s="9">
        <v>63</v>
      </c>
      <c r="H56" s="9">
        <v>17.2</v>
      </c>
      <c r="I56" s="7">
        <f t="shared" si="2"/>
        <v>2960.5</v>
      </c>
      <c r="J56" s="8">
        <f t="shared" si="3"/>
        <v>1.0629999999999999</v>
      </c>
      <c r="K56" s="7"/>
    </row>
    <row r="57" spans="2:11" hidden="1">
      <c r="B57" s="7">
        <f t="shared" si="1"/>
        <v>53</v>
      </c>
      <c r="C57" s="9" t="s">
        <v>38</v>
      </c>
      <c r="D57" s="9" t="s">
        <v>76</v>
      </c>
      <c r="E57" s="9"/>
      <c r="F57" s="9"/>
      <c r="G57" s="9">
        <v>63</v>
      </c>
      <c r="H57" s="9">
        <v>232.7</v>
      </c>
      <c r="I57" s="7">
        <f t="shared" si="2"/>
        <v>3193.2</v>
      </c>
      <c r="J57" s="8">
        <f t="shared" si="3"/>
        <v>1.0629999999999999</v>
      </c>
      <c r="K57" s="7"/>
    </row>
    <row r="58" spans="2:11">
      <c r="B58" s="7">
        <f t="shared" si="1"/>
        <v>54</v>
      </c>
      <c r="C58" s="9" t="s">
        <v>38</v>
      </c>
      <c r="D58" s="9" t="s">
        <v>76</v>
      </c>
      <c r="E58" s="9" t="s">
        <v>77</v>
      </c>
      <c r="F58" s="10">
        <f>(300+G58)/1000</f>
        <v>0.36299999999999999</v>
      </c>
      <c r="G58" s="9">
        <v>63</v>
      </c>
      <c r="H58" s="9">
        <v>67.8</v>
      </c>
      <c r="I58" s="7">
        <f t="shared" si="2"/>
        <v>3261</v>
      </c>
      <c r="J58" s="8">
        <f t="shared" si="3"/>
        <v>1.0629999999999999</v>
      </c>
      <c r="K58" s="7"/>
    </row>
    <row r="59" spans="2:11" hidden="1">
      <c r="B59" s="7">
        <f t="shared" si="1"/>
        <v>55</v>
      </c>
      <c r="C59" s="9" t="s">
        <v>38</v>
      </c>
      <c r="D59" s="9" t="s">
        <v>76</v>
      </c>
      <c r="E59" s="9"/>
      <c r="F59" s="9"/>
      <c r="G59" s="9">
        <v>63</v>
      </c>
      <c r="H59" s="9">
        <v>37.200000000000003</v>
      </c>
      <c r="I59" s="7">
        <f t="shared" si="2"/>
        <v>3298.2</v>
      </c>
      <c r="J59" s="8">
        <f t="shared" si="3"/>
        <v>1.0629999999999999</v>
      </c>
      <c r="K59" s="7"/>
    </row>
    <row r="60" spans="2:11" hidden="1">
      <c r="B60" s="7">
        <f t="shared" si="1"/>
        <v>56</v>
      </c>
      <c r="C60" s="9" t="s">
        <v>78</v>
      </c>
      <c r="D60" s="9" t="s">
        <v>79</v>
      </c>
      <c r="E60" s="9"/>
      <c r="F60" s="9"/>
      <c r="G60" s="9">
        <v>75</v>
      </c>
      <c r="H60" s="9">
        <v>54.7</v>
      </c>
      <c r="I60" s="7">
        <f t="shared" si="2"/>
        <v>3352.8999999999996</v>
      </c>
      <c r="J60" s="8">
        <f t="shared" si="3"/>
        <v>1.075</v>
      </c>
      <c r="K60" s="7"/>
    </row>
    <row r="61" spans="2:11" hidden="1">
      <c r="B61" s="7">
        <f t="shared" si="1"/>
        <v>57</v>
      </c>
      <c r="C61" s="9" t="s">
        <v>80</v>
      </c>
      <c r="D61" s="9" t="s">
        <v>41</v>
      </c>
      <c r="E61" s="9"/>
      <c r="F61" s="9"/>
      <c r="G61" s="9">
        <v>75</v>
      </c>
      <c r="H61" s="9">
        <v>11.4</v>
      </c>
      <c r="I61" s="7">
        <f t="shared" si="2"/>
        <v>3364.2999999999997</v>
      </c>
      <c r="J61" s="8">
        <f t="shared" si="3"/>
        <v>1.075</v>
      </c>
      <c r="K61" s="7"/>
    </row>
    <row r="62" spans="2:11" hidden="1">
      <c r="B62" s="7">
        <f t="shared" si="1"/>
        <v>58</v>
      </c>
      <c r="C62" s="9" t="s">
        <v>81</v>
      </c>
      <c r="D62" s="9" t="s">
        <v>80</v>
      </c>
      <c r="E62" s="9"/>
      <c r="F62" s="9"/>
      <c r="G62" s="9">
        <v>75</v>
      </c>
      <c r="H62" s="9">
        <v>54.7</v>
      </c>
      <c r="I62" s="7">
        <f t="shared" si="2"/>
        <v>3418.9999999999995</v>
      </c>
      <c r="J62" s="8">
        <f t="shared" si="3"/>
        <v>1.075</v>
      </c>
      <c r="K62" s="7"/>
    </row>
    <row r="63" spans="2:11" hidden="1">
      <c r="B63" s="7">
        <f t="shared" si="1"/>
        <v>59</v>
      </c>
      <c r="C63" s="9" t="s">
        <v>33</v>
      </c>
      <c r="D63" s="9" t="s">
        <v>82</v>
      </c>
      <c r="E63" s="9"/>
      <c r="F63" s="9"/>
      <c r="G63" s="9">
        <v>75</v>
      </c>
      <c r="H63" s="9">
        <v>22.8</v>
      </c>
      <c r="I63" s="7">
        <f t="shared" si="2"/>
        <v>3441.7999999999997</v>
      </c>
      <c r="J63" s="8">
        <f t="shared" si="3"/>
        <v>1.075</v>
      </c>
      <c r="K63" s="7"/>
    </row>
    <row r="64" spans="2:11" hidden="1">
      <c r="B64" s="7">
        <f t="shared" si="1"/>
        <v>60</v>
      </c>
      <c r="C64" s="9" t="s">
        <v>83</v>
      </c>
      <c r="D64" s="9" t="s">
        <v>84</v>
      </c>
      <c r="E64" s="9"/>
      <c r="F64" s="9"/>
      <c r="G64" s="9">
        <v>75</v>
      </c>
      <c r="H64" s="9">
        <v>24.3</v>
      </c>
      <c r="I64" s="7">
        <f t="shared" si="2"/>
        <v>3466.1</v>
      </c>
      <c r="J64" s="8">
        <f t="shared" si="3"/>
        <v>1.075</v>
      </c>
      <c r="K64" s="7"/>
    </row>
    <row r="65" spans="2:11">
      <c r="B65" s="7">
        <f t="shared" si="1"/>
        <v>61</v>
      </c>
      <c r="C65" s="9" t="s">
        <v>46</v>
      </c>
      <c r="D65" s="9" t="s">
        <v>66</v>
      </c>
      <c r="E65" s="9" t="s">
        <v>25</v>
      </c>
      <c r="F65" s="10">
        <f>(300+G65)/1000</f>
        <v>0.375</v>
      </c>
      <c r="G65" s="9">
        <v>75</v>
      </c>
      <c r="H65" s="9">
        <v>55.6</v>
      </c>
      <c r="I65" s="7">
        <f t="shared" si="2"/>
        <v>3521.7</v>
      </c>
      <c r="J65" s="8">
        <f t="shared" si="3"/>
        <v>1.075</v>
      </c>
      <c r="K65" s="7"/>
    </row>
    <row r="66" spans="2:11" hidden="1">
      <c r="B66" s="7">
        <f t="shared" si="1"/>
        <v>62</v>
      </c>
      <c r="C66" s="9" t="s">
        <v>34</v>
      </c>
      <c r="D66" s="9" t="s">
        <v>85</v>
      </c>
      <c r="E66" s="9"/>
      <c r="F66" s="9"/>
      <c r="G66" s="9">
        <v>90</v>
      </c>
      <c r="H66" s="9">
        <v>21.9</v>
      </c>
      <c r="I66" s="7">
        <f t="shared" si="2"/>
        <v>3543.6</v>
      </c>
      <c r="J66" s="8">
        <f t="shared" si="3"/>
        <v>1.0900000000000001</v>
      </c>
      <c r="K66" s="7"/>
    </row>
    <row r="67" spans="2:11" hidden="1">
      <c r="B67" s="7">
        <f t="shared" si="1"/>
        <v>63</v>
      </c>
      <c r="C67" s="9" t="s">
        <v>85</v>
      </c>
      <c r="D67" s="9" t="s">
        <v>86</v>
      </c>
      <c r="E67" s="9"/>
      <c r="F67" s="9"/>
      <c r="G67" s="9">
        <v>90</v>
      </c>
      <c r="H67" s="9">
        <v>20.2</v>
      </c>
      <c r="I67" s="7">
        <f t="shared" si="2"/>
        <v>3563.7999999999997</v>
      </c>
      <c r="J67" s="8">
        <f t="shared" si="3"/>
        <v>1.0900000000000001</v>
      </c>
      <c r="K67" s="7"/>
    </row>
    <row r="68" spans="2:11" hidden="1">
      <c r="B68" s="7">
        <f t="shared" si="1"/>
        <v>64</v>
      </c>
      <c r="C68" s="9" t="s">
        <v>86</v>
      </c>
      <c r="D68" s="9" t="s">
        <v>79</v>
      </c>
      <c r="E68" s="9"/>
      <c r="F68" s="9"/>
      <c r="G68" s="9">
        <v>90</v>
      </c>
      <c r="H68" s="9">
        <v>26.6</v>
      </c>
      <c r="I68" s="7">
        <f t="shared" si="2"/>
        <v>3590.3999999999996</v>
      </c>
      <c r="J68" s="8">
        <f t="shared" si="3"/>
        <v>1.0900000000000001</v>
      </c>
      <c r="K68" s="7"/>
    </row>
    <row r="69" spans="2:11" hidden="1">
      <c r="B69" s="7">
        <f t="shared" si="1"/>
        <v>65</v>
      </c>
      <c r="C69" s="9" t="s">
        <v>85</v>
      </c>
      <c r="D69" s="9" t="s">
        <v>87</v>
      </c>
      <c r="E69" s="9"/>
      <c r="F69" s="9"/>
      <c r="G69" s="9">
        <v>90</v>
      </c>
      <c r="H69" s="9">
        <v>7.1</v>
      </c>
      <c r="I69" s="7">
        <f t="shared" si="2"/>
        <v>3597.4999999999995</v>
      </c>
      <c r="J69" s="8">
        <f t="shared" si="3"/>
        <v>1.0900000000000001</v>
      </c>
      <c r="K69" s="7"/>
    </row>
    <row r="70" spans="2:11" hidden="1">
      <c r="B70" s="7">
        <f t="shared" ref="B70:B72" si="4">1+B69</f>
        <v>66</v>
      </c>
      <c r="C70" s="9" t="s">
        <v>87</v>
      </c>
      <c r="D70" s="9" t="s">
        <v>86</v>
      </c>
      <c r="E70" s="9"/>
      <c r="F70" s="9"/>
      <c r="G70" s="9">
        <v>90</v>
      </c>
      <c r="H70" s="9">
        <v>16.7</v>
      </c>
      <c r="I70" s="7">
        <f t="shared" ref="I70:I101" si="5">+I69+H70</f>
        <v>3614.1999999999994</v>
      </c>
      <c r="J70" s="8">
        <f t="shared" si="3"/>
        <v>1.0900000000000001</v>
      </c>
      <c r="K70" s="7"/>
    </row>
    <row r="71" spans="2:11" hidden="1">
      <c r="B71" s="7">
        <f t="shared" si="4"/>
        <v>67</v>
      </c>
      <c r="C71" s="9" t="s">
        <v>87</v>
      </c>
      <c r="D71" s="9" t="s">
        <v>88</v>
      </c>
      <c r="E71" s="9"/>
      <c r="F71" s="9"/>
      <c r="G71" s="9">
        <v>90</v>
      </c>
      <c r="H71" s="9">
        <v>42.3</v>
      </c>
      <c r="I71" s="7">
        <f t="shared" si="5"/>
        <v>3656.4999999999995</v>
      </c>
      <c r="J71" s="8">
        <f t="shared" si="3"/>
        <v>1.0900000000000001</v>
      </c>
      <c r="K71" s="7"/>
    </row>
    <row r="72" spans="2:11" hidden="1">
      <c r="B72" s="7">
        <f t="shared" si="4"/>
        <v>68</v>
      </c>
      <c r="C72" s="9" t="s">
        <v>30</v>
      </c>
      <c r="D72" s="9" t="s">
        <v>34</v>
      </c>
      <c r="E72" s="9"/>
      <c r="F72" s="9"/>
      <c r="G72" s="9">
        <v>90</v>
      </c>
      <c r="H72" s="9">
        <v>41.9</v>
      </c>
      <c r="I72" s="7">
        <f t="shared" si="5"/>
        <v>3698.3999999999996</v>
      </c>
      <c r="J72" s="8">
        <f t="shared" si="3"/>
        <v>1.0900000000000001</v>
      </c>
      <c r="K72" s="7"/>
    </row>
    <row r="73" spans="2:11" hidden="1">
      <c r="B73" s="7"/>
      <c r="C73" s="9" t="s">
        <v>89</v>
      </c>
      <c r="D73" s="9" t="s">
        <v>33</v>
      </c>
      <c r="E73" s="9"/>
      <c r="F73" s="9"/>
      <c r="G73" s="9">
        <v>90</v>
      </c>
      <c r="H73" s="9">
        <v>17.8</v>
      </c>
      <c r="I73" s="7">
        <f t="shared" si="5"/>
        <v>3716.2</v>
      </c>
      <c r="J73" s="8">
        <f t="shared" si="3"/>
        <v>1.0900000000000001</v>
      </c>
      <c r="K73" s="9"/>
    </row>
    <row r="74" spans="2:11" hidden="1">
      <c r="B74" s="7">
        <f>1+B72</f>
        <v>69</v>
      </c>
      <c r="C74" s="9" t="s">
        <v>62</v>
      </c>
      <c r="D74" s="9" t="s">
        <v>90</v>
      </c>
      <c r="E74" s="9"/>
      <c r="F74" s="9"/>
      <c r="G74" s="9">
        <v>90</v>
      </c>
      <c r="H74" s="9">
        <v>120.3</v>
      </c>
      <c r="I74" s="7">
        <f t="shared" si="5"/>
        <v>3836.5</v>
      </c>
      <c r="J74" s="8">
        <f t="shared" si="3"/>
        <v>1.0900000000000001</v>
      </c>
      <c r="K74" s="9"/>
    </row>
    <row r="75" spans="2:11">
      <c r="B75" s="7">
        <f t="shared" ref="B75:B108" si="6">1+B74</f>
        <v>70</v>
      </c>
      <c r="C75" s="9" t="s">
        <v>62</v>
      </c>
      <c r="D75" s="9" t="s">
        <v>90</v>
      </c>
      <c r="E75" s="9" t="s">
        <v>91</v>
      </c>
      <c r="F75" s="10">
        <f>(300+G75)/1000</f>
        <v>0.39</v>
      </c>
      <c r="G75" s="9">
        <v>90</v>
      </c>
      <c r="H75" s="9">
        <v>200.1</v>
      </c>
      <c r="I75" s="7">
        <f t="shared" si="5"/>
        <v>4036.6</v>
      </c>
      <c r="J75" s="8">
        <f t="shared" si="3"/>
        <v>1.0900000000000001</v>
      </c>
      <c r="K75" s="9"/>
    </row>
    <row r="76" spans="2:11">
      <c r="B76" s="7">
        <f t="shared" si="6"/>
        <v>71</v>
      </c>
      <c r="C76" s="9" t="s">
        <v>62</v>
      </c>
      <c r="D76" s="9" t="s">
        <v>90</v>
      </c>
      <c r="E76" s="9" t="s">
        <v>25</v>
      </c>
      <c r="F76" s="10">
        <f>(300+G76)/1000</f>
        <v>0.39</v>
      </c>
      <c r="G76" s="9">
        <v>90</v>
      </c>
      <c r="H76" s="9">
        <v>41.8</v>
      </c>
      <c r="I76" s="7">
        <f t="shared" si="5"/>
        <v>4078.4</v>
      </c>
      <c r="J76" s="8">
        <f t="shared" si="3"/>
        <v>1.0900000000000001</v>
      </c>
      <c r="K76" s="9"/>
    </row>
    <row r="77" spans="2:11" hidden="1">
      <c r="B77" s="7">
        <f t="shared" si="6"/>
        <v>72</v>
      </c>
      <c r="C77" s="9" t="s">
        <v>92</v>
      </c>
      <c r="D77" s="9" t="s">
        <v>38</v>
      </c>
      <c r="E77" s="9"/>
      <c r="F77" s="9"/>
      <c r="G77" s="9">
        <v>90</v>
      </c>
      <c r="H77" s="9">
        <v>217.1</v>
      </c>
      <c r="I77" s="7">
        <f t="shared" si="5"/>
        <v>4295.5</v>
      </c>
      <c r="J77" s="8">
        <f t="shared" si="3"/>
        <v>1.0900000000000001</v>
      </c>
      <c r="K77" s="9"/>
    </row>
    <row r="78" spans="2:11">
      <c r="B78" s="7">
        <f t="shared" si="6"/>
        <v>73</v>
      </c>
      <c r="C78" s="9" t="s">
        <v>92</v>
      </c>
      <c r="D78" s="9" t="s">
        <v>38</v>
      </c>
      <c r="E78" s="9" t="s">
        <v>22</v>
      </c>
      <c r="F78" s="10">
        <f>(300+G78)/1000</f>
        <v>0.39</v>
      </c>
      <c r="G78" s="9">
        <v>90</v>
      </c>
      <c r="H78" s="9">
        <v>5.3</v>
      </c>
      <c r="I78" s="7">
        <f t="shared" si="5"/>
        <v>4300.8</v>
      </c>
      <c r="J78" s="8">
        <f t="shared" si="3"/>
        <v>1.0900000000000001</v>
      </c>
      <c r="K78" s="9"/>
    </row>
    <row r="79" spans="2:11">
      <c r="B79" s="7">
        <f t="shared" si="6"/>
        <v>74</v>
      </c>
      <c r="C79" s="9" t="s">
        <v>34</v>
      </c>
      <c r="D79" s="9" t="s">
        <v>93</v>
      </c>
      <c r="E79" s="9" t="s">
        <v>22</v>
      </c>
      <c r="F79" s="10">
        <f>(300+G79)/1000</f>
        <v>0.41</v>
      </c>
      <c r="G79" s="9">
        <v>110</v>
      </c>
      <c r="H79" s="9">
        <v>4.3</v>
      </c>
      <c r="I79" s="7">
        <f t="shared" si="5"/>
        <v>4305.1000000000004</v>
      </c>
      <c r="J79" s="8">
        <f t="shared" si="3"/>
        <v>1.1100000000000001</v>
      </c>
      <c r="K79" s="7"/>
    </row>
    <row r="80" spans="2:11" hidden="1">
      <c r="B80" s="7">
        <f t="shared" si="6"/>
        <v>75</v>
      </c>
      <c r="C80" s="9" t="s">
        <v>34</v>
      </c>
      <c r="D80" s="9" t="s">
        <v>93</v>
      </c>
      <c r="E80" s="9"/>
      <c r="F80" s="9"/>
      <c r="G80" s="9">
        <v>110</v>
      </c>
      <c r="H80" s="9">
        <v>5.5</v>
      </c>
      <c r="I80" s="7">
        <f t="shared" si="5"/>
        <v>4310.6000000000004</v>
      </c>
      <c r="J80" s="8">
        <f t="shared" si="3"/>
        <v>1.1100000000000001</v>
      </c>
      <c r="K80" s="7"/>
    </row>
    <row r="81" spans="2:17" hidden="1">
      <c r="B81" s="7">
        <f t="shared" si="6"/>
        <v>76</v>
      </c>
      <c r="C81" s="9" t="s">
        <v>34</v>
      </c>
      <c r="D81" s="9" t="s">
        <v>93</v>
      </c>
      <c r="E81" s="9" t="s">
        <v>39</v>
      </c>
      <c r="F81" s="9"/>
      <c r="G81" s="9">
        <v>110</v>
      </c>
      <c r="H81" s="9">
        <v>22.2</v>
      </c>
      <c r="I81" s="7">
        <f t="shared" si="5"/>
        <v>4332.8</v>
      </c>
      <c r="J81" s="8"/>
      <c r="K81" s="7" t="s">
        <v>39</v>
      </c>
    </row>
    <row r="82" spans="2:17">
      <c r="B82" s="7">
        <f t="shared" si="6"/>
        <v>77</v>
      </c>
      <c r="C82" s="9" t="s">
        <v>34</v>
      </c>
      <c r="D82" s="9" t="s">
        <v>35</v>
      </c>
      <c r="E82" s="9" t="s">
        <v>22</v>
      </c>
      <c r="F82" s="10">
        <f>(300+G82)/1000</f>
        <v>0.41</v>
      </c>
      <c r="G82" s="9">
        <v>110</v>
      </c>
      <c r="H82" s="9">
        <v>6.3</v>
      </c>
      <c r="I82" s="7">
        <f t="shared" si="5"/>
        <v>4339.1000000000004</v>
      </c>
      <c r="J82" s="8">
        <f t="shared" ref="J82:J108" si="7">(1000+G82)/1000</f>
        <v>1.1100000000000001</v>
      </c>
      <c r="K82" s="7"/>
    </row>
    <row r="83" spans="2:17" hidden="1">
      <c r="B83" s="7">
        <f t="shared" si="6"/>
        <v>78</v>
      </c>
      <c r="C83" s="9" t="s">
        <v>93</v>
      </c>
      <c r="D83" s="9" t="s">
        <v>94</v>
      </c>
      <c r="E83" s="9"/>
      <c r="F83" s="9"/>
      <c r="G83" s="9">
        <v>110</v>
      </c>
      <c r="H83" s="9">
        <v>381.5</v>
      </c>
      <c r="I83" s="7">
        <f t="shared" si="5"/>
        <v>4720.6000000000004</v>
      </c>
      <c r="J83" s="8">
        <f t="shared" si="7"/>
        <v>1.1100000000000001</v>
      </c>
      <c r="K83" s="7"/>
    </row>
    <row r="84" spans="2:17" hidden="1">
      <c r="B84" s="7">
        <f t="shared" si="6"/>
        <v>79</v>
      </c>
      <c r="C84" s="9" t="s">
        <v>44</v>
      </c>
      <c r="D84" s="9" t="s">
        <v>89</v>
      </c>
      <c r="E84" s="9"/>
      <c r="F84" s="9"/>
      <c r="G84" s="9">
        <v>110</v>
      </c>
      <c r="H84" s="9">
        <v>120.5</v>
      </c>
      <c r="I84" s="7">
        <f t="shared" si="5"/>
        <v>4841.1000000000004</v>
      </c>
      <c r="J84" s="8">
        <f t="shared" si="7"/>
        <v>1.1100000000000001</v>
      </c>
      <c r="K84" s="7"/>
    </row>
    <row r="85" spans="2:17" hidden="1">
      <c r="B85" s="7">
        <f t="shared" si="6"/>
        <v>80</v>
      </c>
      <c r="C85" s="9" t="s">
        <v>83</v>
      </c>
      <c r="D85" s="9" t="s">
        <v>89</v>
      </c>
      <c r="E85" s="9"/>
      <c r="F85" s="9"/>
      <c r="G85" s="9">
        <v>110</v>
      </c>
      <c r="H85" s="9">
        <v>14.1</v>
      </c>
      <c r="I85" s="7">
        <f t="shared" si="5"/>
        <v>4855.2000000000007</v>
      </c>
      <c r="J85" s="8">
        <f t="shared" si="7"/>
        <v>1.1100000000000001</v>
      </c>
      <c r="K85" s="7"/>
    </row>
    <row r="86" spans="2:17" hidden="1">
      <c r="B86" s="7">
        <f t="shared" si="6"/>
        <v>81</v>
      </c>
      <c r="C86" s="9" t="s">
        <v>83</v>
      </c>
      <c r="D86" s="9" t="s">
        <v>36</v>
      </c>
      <c r="E86" s="9"/>
      <c r="F86" s="9"/>
      <c r="G86" s="9">
        <v>125</v>
      </c>
      <c r="H86" s="9">
        <f>156-14.1</f>
        <v>141.9</v>
      </c>
      <c r="I86" s="7">
        <f t="shared" si="5"/>
        <v>4997.1000000000004</v>
      </c>
      <c r="J86" s="8">
        <f t="shared" si="7"/>
        <v>1.125</v>
      </c>
      <c r="K86" s="7"/>
    </row>
    <row r="87" spans="2:17">
      <c r="B87" s="7">
        <f t="shared" si="6"/>
        <v>82</v>
      </c>
      <c r="C87" s="9" t="s">
        <v>83</v>
      </c>
      <c r="D87" s="9" t="s">
        <v>36</v>
      </c>
      <c r="E87" s="9" t="s">
        <v>22</v>
      </c>
      <c r="F87" s="10">
        <f>(300+G87)/1000</f>
        <v>0.42499999999999999</v>
      </c>
      <c r="G87" s="9">
        <v>125</v>
      </c>
      <c r="H87" s="9">
        <v>6</v>
      </c>
      <c r="I87" s="7">
        <f t="shared" si="5"/>
        <v>5003.1000000000004</v>
      </c>
      <c r="J87" s="8">
        <f t="shared" si="7"/>
        <v>1.125</v>
      </c>
      <c r="K87" s="7"/>
    </row>
    <row r="88" spans="2:17" hidden="1">
      <c r="B88" s="7">
        <f t="shared" si="6"/>
        <v>83</v>
      </c>
      <c r="C88" s="9" t="s">
        <v>48</v>
      </c>
      <c r="D88" s="9" t="s">
        <v>95</v>
      </c>
      <c r="E88" s="9"/>
      <c r="F88" s="9"/>
      <c r="G88" s="9">
        <v>125</v>
      </c>
      <c r="H88" s="9">
        <v>106.9</v>
      </c>
      <c r="I88" s="7">
        <f t="shared" si="5"/>
        <v>5110</v>
      </c>
      <c r="J88" s="8">
        <f t="shared" si="7"/>
        <v>1.125</v>
      </c>
      <c r="K88" s="7"/>
    </row>
    <row r="89" spans="2:17">
      <c r="B89" s="7">
        <f t="shared" si="6"/>
        <v>84</v>
      </c>
      <c r="C89" s="9" t="s">
        <v>48</v>
      </c>
      <c r="D89" s="9" t="s">
        <v>95</v>
      </c>
      <c r="E89" s="9" t="s">
        <v>25</v>
      </c>
      <c r="F89" s="10">
        <f>(300+G89)/1000</f>
        <v>0.42499999999999999</v>
      </c>
      <c r="G89" s="9">
        <v>125</v>
      </c>
      <c r="H89" s="9">
        <v>45.9</v>
      </c>
      <c r="I89" s="7">
        <f t="shared" si="5"/>
        <v>5155.8999999999996</v>
      </c>
      <c r="J89" s="8">
        <f t="shared" si="7"/>
        <v>1.125</v>
      </c>
      <c r="K89" s="7"/>
    </row>
    <row r="90" spans="2:17" hidden="1">
      <c r="B90" s="7">
        <f t="shared" si="6"/>
        <v>85</v>
      </c>
      <c r="C90" s="9" t="s">
        <v>36</v>
      </c>
      <c r="D90" s="9" t="s">
        <v>48</v>
      </c>
      <c r="E90" s="9"/>
      <c r="F90" s="9"/>
      <c r="G90" s="9">
        <v>125</v>
      </c>
      <c r="H90" s="9">
        <v>174.6</v>
      </c>
      <c r="I90" s="7">
        <f t="shared" si="5"/>
        <v>5330.5</v>
      </c>
      <c r="J90" s="8">
        <f t="shared" si="7"/>
        <v>1.125</v>
      </c>
      <c r="K90" s="7"/>
    </row>
    <row r="91" spans="2:17" hidden="1">
      <c r="B91" s="7">
        <f t="shared" si="6"/>
        <v>86</v>
      </c>
      <c r="C91" s="9" t="s">
        <v>96</v>
      </c>
      <c r="D91" s="9" t="s">
        <v>97</v>
      </c>
      <c r="E91" s="9"/>
      <c r="F91" s="9"/>
      <c r="G91" s="9">
        <v>125</v>
      </c>
      <c r="H91" s="9">
        <v>24.1</v>
      </c>
      <c r="I91" s="7">
        <f t="shared" si="5"/>
        <v>5354.6</v>
      </c>
      <c r="J91" s="8">
        <f t="shared" si="7"/>
        <v>1.125</v>
      </c>
      <c r="K91" s="7"/>
    </row>
    <row r="92" spans="2:17" hidden="1">
      <c r="B92" s="7">
        <f t="shared" si="6"/>
        <v>87</v>
      </c>
      <c r="C92" s="9" t="s">
        <v>96</v>
      </c>
      <c r="D92" s="9" t="s">
        <v>95</v>
      </c>
      <c r="E92" s="9"/>
      <c r="F92" s="9"/>
      <c r="G92" s="9">
        <v>140</v>
      </c>
      <c r="H92" s="9">
        <v>72</v>
      </c>
      <c r="I92" s="7">
        <f t="shared" si="5"/>
        <v>5426.6</v>
      </c>
      <c r="J92" s="8">
        <f t="shared" si="7"/>
        <v>1.1399999999999999</v>
      </c>
      <c r="K92" s="9"/>
    </row>
    <row r="93" spans="2:17">
      <c r="B93" s="7">
        <f t="shared" si="6"/>
        <v>88</v>
      </c>
      <c r="C93" s="9" t="s">
        <v>98</v>
      </c>
      <c r="D93" s="9" t="s">
        <v>99</v>
      </c>
      <c r="E93" s="9" t="s">
        <v>77</v>
      </c>
      <c r="F93" s="10">
        <f>(300+G93)/1000</f>
        <v>0.46</v>
      </c>
      <c r="G93" s="9">
        <v>160</v>
      </c>
      <c r="H93" s="9">
        <v>487.1</v>
      </c>
      <c r="I93" s="7">
        <f t="shared" si="5"/>
        <v>5913.7000000000007</v>
      </c>
      <c r="J93" s="8">
        <f t="shared" si="7"/>
        <v>1.1599999999999999</v>
      </c>
      <c r="K93" s="9"/>
      <c r="L93" s="7"/>
      <c r="M93" s="7"/>
      <c r="N93" s="7"/>
      <c r="O93" s="7"/>
      <c r="P93" s="7"/>
      <c r="Q93" s="7"/>
    </row>
    <row r="94" spans="2:17">
      <c r="B94" s="7">
        <f t="shared" si="6"/>
        <v>89</v>
      </c>
      <c r="C94" s="9" t="s">
        <v>98</v>
      </c>
      <c r="D94" s="9" t="s">
        <v>99</v>
      </c>
      <c r="E94" s="9" t="s">
        <v>22</v>
      </c>
      <c r="F94" s="10">
        <f>(300+G94)/1000</f>
        <v>0.46</v>
      </c>
      <c r="G94" s="9">
        <v>160</v>
      </c>
      <c r="H94" s="9">
        <v>6</v>
      </c>
      <c r="I94" s="7">
        <f t="shared" si="5"/>
        <v>5919.7000000000007</v>
      </c>
      <c r="J94" s="8">
        <f t="shared" si="7"/>
        <v>1.1599999999999999</v>
      </c>
      <c r="K94" s="9"/>
    </row>
    <row r="95" spans="2:17">
      <c r="B95" s="7">
        <f t="shared" si="6"/>
        <v>90</v>
      </c>
      <c r="C95" s="9" t="s">
        <v>99</v>
      </c>
      <c r="D95" s="9" t="s">
        <v>45</v>
      </c>
      <c r="E95" s="9" t="s">
        <v>22</v>
      </c>
      <c r="F95" s="10">
        <f>(300+G95)/1000</f>
        <v>0.46</v>
      </c>
      <c r="G95" s="9">
        <v>160</v>
      </c>
      <c r="H95" s="9">
        <v>86.3</v>
      </c>
      <c r="I95" s="7">
        <f t="shared" si="5"/>
        <v>6006.0000000000009</v>
      </c>
      <c r="J95" s="8">
        <f t="shared" si="7"/>
        <v>1.1599999999999999</v>
      </c>
      <c r="K95" s="9"/>
    </row>
    <row r="96" spans="2:17">
      <c r="B96" s="7">
        <f t="shared" si="6"/>
        <v>91</v>
      </c>
      <c r="C96" s="9" t="s">
        <v>99</v>
      </c>
      <c r="D96" s="9" t="s">
        <v>45</v>
      </c>
      <c r="E96" s="9" t="s">
        <v>25</v>
      </c>
      <c r="F96" s="10">
        <f>(300+G96)/1000</f>
        <v>0.46</v>
      </c>
      <c r="G96" s="9">
        <v>160</v>
      </c>
      <c r="H96" s="9">
        <v>2.8</v>
      </c>
      <c r="I96" s="7">
        <f t="shared" si="5"/>
        <v>6008.8000000000011</v>
      </c>
      <c r="J96" s="8">
        <f t="shared" si="7"/>
        <v>1.1599999999999999</v>
      </c>
      <c r="K96" s="9"/>
    </row>
    <row r="97" spans="2:11" hidden="1">
      <c r="B97" s="7">
        <f t="shared" si="6"/>
        <v>92</v>
      </c>
      <c r="C97" s="9" t="s">
        <v>92</v>
      </c>
      <c r="D97" s="9" t="s">
        <v>90</v>
      </c>
      <c r="E97" s="9"/>
      <c r="F97" s="9"/>
      <c r="G97" s="9">
        <v>200</v>
      </c>
      <c r="H97" s="9">
        <v>13.8</v>
      </c>
      <c r="I97" s="7">
        <f t="shared" si="5"/>
        <v>6022.6000000000013</v>
      </c>
      <c r="J97" s="8">
        <f t="shared" si="7"/>
        <v>1.2</v>
      </c>
      <c r="K97" s="9"/>
    </row>
    <row r="98" spans="2:11">
      <c r="B98" s="7">
        <f t="shared" si="6"/>
        <v>93</v>
      </c>
      <c r="C98" s="9" t="s">
        <v>90</v>
      </c>
      <c r="D98" s="9" t="s">
        <v>50</v>
      </c>
      <c r="E98" s="9" t="s">
        <v>25</v>
      </c>
      <c r="F98" s="10">
        <v>0.46</v>
      </c>
      <c r="G98" s="9">
        <v>200</v>
      </c>
      <c r="H98" s="9">
        <v>186.2</v>
      </c>
      <c r="I98" s="7">
        <f t="shared" si="5"/>
        <v>6208.8000000000011</v>
      </c>
      <c r="J98" s="8">
        <f t="shared" si="7"/>
        <v>1.2</v>
      </c>
      <c r="K98" s="9"/>
    </row>
    <row r="99" spans="2:11">
      <c r="B99" s="7">
        <f t="shared" si="6"/>
        <v>94</v>
      </c>
      <c r="C99" s="9" t="s">
        <v>50</v>
      </c>
      <c r="D99" s="9" t="s">
        <v>51</v>
      </c>
      <c r="E99" s="9" t="s">
        <v>25</v>
      </c>
      <c r="F99" s="10">
        <v>0.46</v>
      </c>
      <c r="G99" s="9">
        <v>200</v>
      </c>
      <c r="H99" s="9">
        <v>38.4</v>
      </c>
      <c r="I99" s="7">
        <f t="shared" si="5"/>
        <v>6247.2000000000007</v>
      </c>
      <c r="J99" s="8">
        <f t="shared" si="7"/>
        <v>1.2</v>
      </c>
      <c r="K99" s="7"/>
    </row>
    <row r="100" spans="2:11">
      <c r="B100" s="7">
        <f t="shared" si="6"/>
        <v>95</v>
      </c>
      <c r="C100" s="9" t="s">
        <v>52</v>
      </c>
      <c r="D100" s="9" t="s">
        <v>54</v>
      </c>
      <c r="E100" s="9" t="s">
        <v>25</v>
      </c>
      <c r="F100" s="10">
        <v>0.46</v>
      </c>
      <c r="G100" s="9">
        <v>200</v>
      </c>
      <c r="H100" s="9">
        <v>12.8</v>
      </c>
      <c r="I100" s="7">
        <f t="shared" si="5"/>
        <v>6260.0000000000009</v>
      </c>
      <c r="J100" s="8">
        <f t="shared" si="7"/>
        <v>1.2</v>
      </c>
      <c r="K100" s="7"/>
    </row>
    <row r="101" spans="2:11">
      <c r="B101" s="7">
        <f t="shared" si="6"/>
        <v>96</v>
      </c>
      <c r="C101" s="9" t="s">
        <v>54</v>
      </c>
      <c r="D101" s="9" t="s">
        <v>56</v>
      </c>
      <c r="E101" s="9" t="s">
        <v>25</v>
      </c>
      <c r="F101" s="10">
        <f>(300+G101)/1000</f>
        <v>0.46</v>
      </c>
      <c r="G101" s="9">
        <v>160</v>
      </c>
      <c r="H101" s="9">
        <v>156.1</v>
      </c>
      <c r="I101" s="7">
        <f t="shared" si="5"/>
        <v>6416.1000000000013</v>
      </c>
      <c r="J101" s="8">
        <f t="shared" si="7"/>
        <v>1.1599999999999999</v>
      </c>
      <c r="K101" s="7"/>
    </row>
    <row r="102" spans="2:11">
      <c r="B102" s="7">
        <f t="shared" si="6"/>
        <v>97</v>
      </c>
      <c r="C102" s="9" t="s">
        <v>92</v>
      </c>
      <c r="D102" s="9" t="s">
        <v>98</v>
      </c>
      <c r="E102" s="9" t="s">
        <v>100</v>
      </c>
      <c r="F102" s="10">
        <f>(300+G102)/1000</f>
        <v>0.46</v>
      </c>
      <c r="G102" s="9">
        <v>160</v>
      </c>
      <c r="H102" s="9">
        <v>5.4</v>
      </c>
      <c r="I102" s="7">
        <f>+I101+H102</f>
        <v>6421.5000000000009</v>
      </c>
      <c r="J102" s="8">
        <f t="shared" si="7"/>
        <v>1.1599999999999999</v>
      </c>
      <c r="K102" s="7"/>
    </row>
    <row r="103" spans="2:11" hidden="1">
      <c r="B103" s="7">
        <f t="shared" si="6"/>
        <v>98</v>
      </c>
      <c r="C103" s="9" t="s">
        <v>92</v>
      </c>
      <c r="D103" s="9" t="s">
        <v>98</v>
      </c>
      <c r="E103" s="9"/>
      <c r="F103" s="9"/>
      <c r="G103" s="9">
        <v>160</v>
      </c>
      <c r="H103" s="9">
        <v>348.2</v>
      </c>
      <c r="I103" s="7">
        <f>+I104+H103</f>
        <v>6775.6</v>
      </c>
      <c r="J103" s="8">
        <f>(1000+G103)/1000</f>
        <v>1.1599999999999999</v>
      </c>
      <c r="K103" s="7"/>
    </row>
    <row r="104" spans="2:11">
      <c r="B104" s="7">
        <f t="shared" si="6"/>
        <v>99</v>
      </c>
      <c r="C104" s="9" t="s">
        <v>92</v>
      </c>
      <c r="D104" s="9" t="s">
        <v>98</v>
      </c>
      <c r="E104" s="9" t="s">
        <v>100</v>
      </c>
      <c r="F104" s="10">
        <f>(300+G104)/1000</f>
        <v>0.46</v>
      </c>
      <c r="G104" s="9">
        <v>160</v>
      </c>
      <c r="H104" s="9">
        <v>5.9</v>
      </c>
      <c r="I104" s="7">
        <f>+I102+H104</f>
        <v>6427.4000000000005</v>
      </c>
      <c r="J104" s="8">
        <f t="shared" si="7"/>
        <v>1.1599999999999999</v>
      </c>
      <c r="K104" s="7"/>
    </row>
    <row r="105" spans="2:11" hidden="1">
      <c r="B105" s="7">
        <f t="shared" si="6"/>
        <v>100</v>
      </c>
      <c r="C105" s="9" t="s">
        <v>92</v>
      </c>
      <c r="D105" s="9" t="s">
        <v>98</v>
      </c>
      <c r="E105" s="9"/>
      <c r="F105" s="9"/>
      <c r="G105" s="9">
        <v>160</v>
      </c>
      <c r="H105" s="9">
        <v>85.9</v>
      </c>
      <c r="I105" s="7">
        <f>+I103+H105</f>
        <v>6861.5</v>
      </c>
      <c r="J105" s="8">
        <f t="shared" si="7"/>
        <v>1.1599999999999999</v>
      </c>
      <c r="K105" s="9"/>
    </row>
    <row r="106" spans="2:11">
      <c r="B106" s="7">
        <f t="shared" si="6"/>
        <v>101</v>
      </c>
      <c r="C106" s="9" t="s">
        <v>92</v>
      </c>
      <c r="D106" s="9" t="s">
        <v>98</v>
      </c>
      <c r="E106" s="9" t="s">
        <v>77</v>
      </c>
      <c r="F106" s="10">
        <f>(300+G106)/1000</f>
        <v>0.46</v>
      </c>
      <c r="G106" s="9">
        <v>160</v>
      </c>
      <c r="H106" s="9">
        <v>179.1</v>
      </c>
      <c r="I106" s="7">
        <f t="shared" ref="I106:I108" si="8">+I105+H106</f>
        <v>7040.6</v>
      </c>
      <c r="J106" s="8">
        <f t="shared" si="7"/>
        <v>1.1599999999999999</v>
      </c>
      <c r="K106" s="9"/>
    </row>
    <row r="107" spans="2:11">
      <c r="B107" s="7">
        <f t="shared" si="6"/>
        <v>102</v>
      </c>
      <c r="C107" s="9" t="s">
        <v>96</v>
      </c>
      <c r="D107" s="9" t="s">
        <v>56</v>
      </c>
      <c r="E107" s="9" t="s">
        <v>77</v>
      </c>
      <c r="F107" s="10">
        <v>0.46</v>
      </c>
      <c r="G107" s="9">
        <v>200</v>
      </c>
      <c r="H107" s="9">
        <v>24.9</v>
      </c>
      <c r="I107" s="7">
        <f t="shared" si="8"/>
        <v>7065.5</v>
      </c>
      <c r="J107" s="8">
        <f t="shared" si="7"/>
        <v>1.2</v>
      </c>
      <c r="K107" s="9"/>
    </row>
    <row r="108" spans="2:11">
      <c r="B108" s="7">
        <f t="shared" si="6"/>
        <v>103</v>
      </c>
      <c r="C108" s="7" t="s">
        <v>96</v>
      </c>
      <c r="D108" s="7" t="s">
        <v>56</v>
      </c>
      <c r="E108" s="7" t="s">
        <v>25</v>
      </c>
      <c r="F108" s="8">
        <v>0.46</v>
      </c>
      <c r="G108" s="7">
        <v>200</v>
      </c>
      <c r="H108" s="7">
        <v>18.399999999999999</v>
      </c>
      <c r="I108" s="7">
        <f t="shared" si="8"/>
        <v>7083.9</v>
      </c>
      <c r="J108" s="8">
        <f t="shared" si="7"/>
        <v>1.2</v>
      </c>
      <c r="K108" s="9"/>
    </row>
    <row r="109" spans="2:11">
      <c r="B109" s="7"/>
      <c r="C109" s="7"/>
      <c r="D109" s="7"/>
      <c r="E109" s="7"/>
      <c r="F109" s="7"/>
      <c r="G109" s="7"/>
      <c r="H109" s="7"/>
      <c r="I109" s="7"/>
      <c r="J109" s="7"/>
      <c r="K109" s="7"/>
    </row>
    <row r="110" spans="2:11">
      <c r="B110" s="7"/>
      <c r="C110" s="7"/>
      <c r="D110" s="7"/>
      <c r="E110" s="7"/>
      <c r="F110" s="7"/>
      <c r="G110" s="7"/>
      <c r="H110" s="7"/>
      <c r="I110" s="7"/>
      <c r="J110" s="7"/>
      <c r="K110" s="7"/>
    </row>
    <row r="111" spans="2:11">
      <c r="B111" s="7">
        <v>63</v>
      </c>
      <c r="C111" s="7">
        <v>75</v>
      </c>
      <c r="D111" s="7">
        <v>90</v>
      </c>
      <c r="E111" s="7">
        <v>110</v>
      </c>
      <c r="F111" s="7">
        <v>125</v>
      </c>
      <c r="G111" s="12">
        <v>140</v>
      </c>
      <c r="H111" s="7">
        <v>160</v>
      </c>
      <c r="I111" s="7">
        <v>200</v>
      </c>
      <c r="J111" s="13"/>
      <c r="K111" s="13"/>
    </row>
    <row r="112" spans="2:11">
      <c r="B112" s="7">
        <f t="shared" ref="B112:I112" si="9">+SUMIF($G$5:$G$108,B111,$H$5:$H$108)</f>
        <v>3158.0999999999995</v>
      </c>
      <c r="C112" s="7">
        <f t="shared" si="9"/>
        <v>247.70000000000002</v>
      </c>
      <c r="D112" s="7">
        <f t="shared" si="9"/>
        <v>894.99999999999989</v>
      </c>
      <c r="E112" s="7">
        <f t="shared" si="9"/>
        <v>554.4</v>
      </c>
      <c r="F112" s="7">
        <f t="shared" si="9"/>
        <v>499.4</v>
      </c>
      <c r="G112" s="7">
        <f t="shared" si="9"/>
        <v>72</v>
      </c>
      <c r="H112" s="7">
        <f t="shared" si="9"/>
        <v>1362.8</v>
      </c>
      <c r="I112" s="7">
        <f t="shared" si="9"/>
        <v>294.5</v>
      </c>
      <c r="J112" s="13">
        <f>+B112+C112+D112+E112+F112+H112+I112+G112</f>
        <v>7083.8999999999987</v>
      </c>
      <c r="K112" s="13"/>
    </row>
    <row r="113" spans="2:11" ht="15.75">
      <c r="B113" s="14" t="s">
        <v>101</v>
      </c>
      <c r="C113" s="15"/>
      <c r="D113" s="15"/>
      <c r="E113" s="16"/>
      <c r="F113" s="17" t="s">
        <v>102</v>
      </c>
      <c r="G113" s="18"/>
      <c r="H113" s="19"/>
      <c r="I113" s="20" t="s">
        <v>103</v>
      </c>
      <c r="J113" s="20"/>
      <c r="K113" s="20"/>
    </row>
    <row r="114" spans="2:11" ht="15.75">
      <c r="B114" s="21" t="s">
        <v>104</v>
      </c>
      <c r="C114" s="22"/>
      <c r="D114" s="23"/>
      <c r="E114" s="24"/>
      <c r="F114" s="13" t="s">
        <v>104</v>
      </c>
      <c r="G114" s="20"/>
      <c r="H114" s="20"/>
      <c r="I114" s="13" t="s">
        <v>104</v>
      </c>
      <c r="J114" s="20"/>
      <c r="K114" s="20"/>
    </row>
    <row r="115" spans="2:11" ht="15.75">
      <c r="B115" s="21" t="s">
        <v>105</v>
      </c>
      <c r="C115" s="20"/>
      <c r="D115" s="20"/>
      <c r="E115" s="20"/>
      <c r="F115" s="13" t="s">
        <v>105</v>
      </c>
      <c r="G115" s="20"/>
      <c r="H115" s="20"/>
      <c r="I115" s="13" t="s">
        <v>105</v>
      </c>
      <c r="J115" s="20"/>
      <c r="K115" s="20"/>
    </row>
    <row r="116" spans="2:11" ht="15.75">
      <c r="B116" s="21" t="s">
        <v>106</v>
      </c>
      <c r="C116" s="22"/>
      <c r="D116" s="23"/>
      <c r="E116" s="24"/>
      <c r="F116" s="13" t="s">
        <v>106</v>
      </c>
      <c r="G116" s="20"/>
      <c r="H116" s="20"/>
      <c r="I116" s="13" t="s">
        <v>106</v>
      </c>
      <c r="J116" s="20"/>
      <c r="K116" s="20"/>
    </row>
  </sheetData>
  <autoFilter ref="B4:H108">
    <filterColumn colId="3">
      <filters>
        <filter val="B.T ROAD"/>
        <filter val="BRICK ROAD"/>
        <filter val="BT.ROAD"/>
        <filter val="C.C."/>
        <filter val="INTERLOCKING"/>
      </filters>
    </filterColumn>
  </autoFilter>
  <mergeCells count="11">
    <mergeCell ref="C115:E115"/>
    <mergeCell ref="G115:H115"/>
    <mergeCell ref="J115:K115"/>
    <mergeCell ref="G116:H116"/>
    <mergeCell ref="J116:K116"/>
    <mergeCell ref="B3:K3"/>
    <mergeCell ref="B113:E113"/>
    <mergeCell ref="F113:H113"/>
    <mergeCell ref="I113:K113"/>
    <mergeCell ref="G114:H114"/>
    <mergeCell ref="J114:K1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39"/>
  <sheetViews>
    <sheetView topLeftCell="A10" workbookViewId="0">
      <selection activeCell="P12" sqref="P12"/>
    </sheetView>
  </sheetViews>
  <sheetFormatPr defaultRowHeight="15"/>
  <cols>
    <col min="4" max="4" width="13.7109375" customWidth="1"/>
    <col min="5" max="5" width="20.7109375" customWidth="1"/>
    <col min="6" max="6" width="18.28515625" customWidth="1"/>
    <col min="7" max="7" width="17.7109375" customWidth="1"/>
    <col min="8" max="8" width="23.85546875" customWidth="1"/>
    <col min="9" max="9" width="18.5703125" customWidth="1"/>
    <col min="10" max="10" width="16" customWidth="1"/>
    <col min="11" max="11" width="16.28515625" customWidth="1"/>
  </cols>
  <sheetData>
    <row r="3" spans="3:11" ht="18.75">
      <c r="C3" s="1" t="s">
        <v>109</v>
      </c>
      <c r="D3" s="1"/>
      <c r="E3" s="1"/>
      <c r="F3" s="1"/>
      <c r="G3" s="1"/>
      <c r="H3" s="1"/>
      <c r="I3" s="1"/>
      <c r="J3" s="1"/>
      <c r="K3" s="1"/>
    </row>
    <row r="4" spans="3:11" ht="31.5">
      <c r="C4" s="3" t="s">
        <v>1</v>
      </c>
      <c r="D4" s="3" t="s">
        <v>2</v>
      </c>
      <c r="E4" s="3" t="s">
        <v>3</v>
      </c>
      <c r="F4" s="3" t="s">
        <v>4</v>
      </c>
      <c r="G4" s="4" t="s">
        <v>5</v>
      </c>
      <c r="H4" s="3" t="s">
        <v>6</v>
      </c>
      <c r="I4" s="5" t="s">
        <v>7</v>
      </c>
      <c r="J4" s="6" t="s">
        <v>107</v>
      </c>
      <c r="K4" s="6" t="s">
        <v>10</v>
      </c>
    </row>
    <row r="5" spans="3:11">
      <c r="C5" s="25">
        <v>1</v>
      </c>
      <c r="D5" s="7" t="s">
        <v>20</v>
      </c>
      <c r="E5" s="7" t="s">
        <v>21</v>
      </c>
      <c r="F5" s="7" t="s">
        <v>22</v>
      </c>
      <c r="G5" s="8">
        <v>0.36299999999999999</v>
      </c>
      <c r="H5" s="7">
        <v>63</v>
      </c>
      <c r="I5" s="7">
        <v>3</v>
      </c>
      <c r="J5" s="7">
        <f>+I5*G5</f>
        <v>1.089</v>
      </c>
      <c r="K5" s="25" t="s">
        <v>108</v>
      </c>
    </row>
    <row r="6" spans="3:11">
      <c r="C6" s="25">
        <v>2</v>
      </c>
      <c r="D6" s="7" t="s">
        <v>23</v>
      </c>
      <c r="E6" s="7" t="s">
        <v>24</v>
      </c>
      <c r="F6" s="7" t="s">
        <v>25</v>
      </c>
      <c r="G6" s="8">
        <v>0.36299999999999999</v>
      </c>
      <c r="H6" s="7">
        <v>63</v>
      </c>
      <c r="I6" s="7">
        <v>53.6</v>
      </c>
      <c r="J6" s="7">
        <f t="shared" ref="J6:J39" si="0">+I6*G6</f>
        <v>19.456800000000001</v>
      </c>
      <c r="K6" s="25" t="s">
        <v>108</v>
      </c>
    </row>
    <row r="7" spans="3:11">
      <c r="C7" s="25">
        <v>3</v>
      </c>
      <c r="D7" s="9" t="s">
        <v>28</v>
      </c>
      <c r="E7" s="9" t="s">
        <v>29</v>
      </c>
      <c r="F7" s="9" t="s">
        <v>25</v>
      </c>
      <c r="G7" s="10">
        <v>0.36299999999999999</v>
      </c>
      <c r="H7" s="9">
        <v>63</v>
      </c>
      <c r="I7" s="9">
        <v>22.3</v>
      </c>
      <c r="J7" s="7">
        <f t="shared" si="0"/>
        <v>8.0949000000000009</v>
      </c>
      <c r="K7" s="25" t="s">
        <v>108</v>
      </c>
    </row>
    <row r="8" spans="3:11">
      <c r="C8" s="25">
        <v>4</v>
      </c>
      <c r="D8" s="9" t="s">
        <v>26</v>
      </c>
      <c r="E8" s="9" t="s">
        <v>28</v>
      </c>
      <c r="F8" s="9" t="s">
        <v>25</v>
      </c>
      <c r="G8" s="10">
        <v>0.36299999999999999</v>
      </c>
      <c r="H8" s="9">
        <v>63</v>
      </c>
      <c r="I8" s="9">
        <v>30.3</v>
      </c>
      <c r="J8" s="7">
        <f t="shared" si="0"/>
        <v>10.998900000000001</v>
      </c>
      <c r="K8" s="25" t="s">
        <v>108</v>
      </c>
    </row>
    <row r="9" spans="3:11">
      <c r="C9" s="25">
        <v>5</v>
      </c>
      <c r="D9" s="9" t="s">
        <v>28</v>
      </c>
      <c r="E9" s="9" t="s">
        <v>32</v>
      </c>
      <c r="F9" s="9" t="s">
        <v>25</v>
      </c>
      <c r="G9" s="10">
        <v>0.36299999999999999</v>
      </c>
      <c r="H9" s="9">
        <v>63</v>
      </c>
      <c r="I9" s="9">
        <v>2.8</v>
      </c>
      <c r="J9" s="7">
        <f t="shared" si="0"/>
        <v>1.0164</v>
      </c>
      <c r="K9" s="25" t="s">
        <v>108</v>
      </c>
    </row>
    <row r="10" spans="3:11">
      <c r="C10" s="25">
        <v>6</v>
      </c>
      <c r="D10" s="9" t="s">
        <v>29</v>
      </c>
      <c r="E10" s="9" t="s">
        <v>33</v>
      </c>
      <c r="F10" s="9" t="s">
        <v>25</v>
      </c>
      <c r="G10" s="10">
        <v>0.36299999999999999</v>
      </c>
      <c r="H10" s="9">
        <v>63</v>
      </c>
      <c r="I10" s="9">
        <v>2.6</v>
      </c>
      <c r="J10" s="7">
        <f t="shared" si="0"/>
        <v>0.94379999999999997</v>
      </c>
      <c r="K10" s="25" t="s">
        <v>108</v>
      </c>
    </row>
    <row r="11" spans="3:11">
      <c r="C11" s="25">
        <v>7</v>
      </c>
      <c r="D11" s="9" t="s">
        <v>36</v>
      </c>
      <c r="E11" s="9" t="s">
        <v>37</v>
      </c>
      <c r="F11" s="9" t="s">
        <v>22</v>
      </c>
      <c r="G11" s="10">
        <v>0.36299999999999999</v>
      </c>
      <c r="H11" s="9">
        <v>63</v>
      </c>
      <c r="I11" s="9">
        <v>7.3</v>
      </c>
      <c r="J11" s="7">
        <f t="shared" si="0"/>
        <v>2.6498999999999997</v>
      </c>
      <c r="K11" s="25" t="s">
        <v>108</v>
      </c>
    </row>
    <row r="12" spans="3:11">
      <c r="C12" s="25">
        <v>8</v>
      </c>
      <c r="D12" s="9" t="s">
        <v>44</v>
      </c>
      <c r="E12" s="9" t="s">
        <v>26</v>
      </c>
      <c r="F12" s="9" t="s">
        <v>25</v>
      </c>
      <c r="G12" s="10">
        <v>0.36299999999999999</v>
      </c>
      <c r="H12" s="9">
        <v>63</v>
      </c>
      <c r="I12" s="11">
        <v>62.7</v>
      </c>
      <c r="J12" s="7">
        <f t="shared" si="0"/>
        <v>22.760100000000001</v>
      </c>
      <c r="K12" s="25" t="s">
        <v>108</v>
      </c>
    </row>
    <row r="13" spans="3:11">
      <c r="C13" s="25">
        <v>9</v>
      </c>
      <c r="D13" s="9" t="s">
        <v>45</v>
      </c>
      <c r="E13" s="9" t="s">
        <v>46</v>
      </c>
      <c r="F13" s="9" t="s">
        <v>25</v>
      </c>
      <c r="G13" s="10">
        <v>0.39</v>
      </c>
      <c r="H13" s="9">
        <v>90</v>
      </c>
      <c r="I13" s="11">
        <v>78.900000000000006</v>
      </c>
      <c r="J13" s="7">
        <f t="shared" si="0"/>
        <v>30.771000000000004</v>
      </c>
      <c r="K13" s="25" t="s">
        <v>108</v>
      </c>
    </row>
    <row r="14" spans="3:11">
      <c r="C14" s="25">
        <v>10</v>
      </c>
      <c r="D14" s="9" t="s">
        <v>48</v>
      </c>
      <c r="E14" s="9" t="s">
        <v>49</v>
      </c>
      <c r="F14" s="9" t="s">
        <v>22</v>
      </c>
      <c r="G14" s="10">
        <v>0.375</v>
      </c>
      <c r="H14" s="9">
        <v>75</v>
      </c>
      <c r="I14" s="11">
        <v>4.5</v>
      </c>
      <c r="J14" s="7">
        <f t="shared" si="0"/>
        <v>1.6875</v>
      </c>
      <c r="K14" s="25" t="s">
        <v>108</v>
      </c>
    </row>
    <row r="15" spans="3:11">
      <c r="C15" s="25">
        <v>11</v>
      </c>
      <c r="D15" s="9" t="s">
        <v>56</v>
      </c>
      <c r="E15" s="9" t="s">
        <v>57</v>
      </c>
      <c r="F15" s="9" t="s">
        <v>25</v>
      </c>
      <c r="G15" s="10">
        <v>0.36299999999999999</v>
      </c>
      <c r="H15" s="9">
        <v>63</v>
      </c>
      <c r="I15" s="9">
        <v>3.5</v>
      </c>
      <c r="J15" s="7">
        <f t="shared" si="0"/>
        <v>1.2705</v>
      </c>
      <c r="K15" s="25" t="s">
        <v>108</v>
      </c>
    </row>
    <row r="16" spans="3:11">
      <c r="C16" s="25">
        <v>12</v>
      </c>
      <c r="D16" s="9" t="s">
        <v>68</v>
      </c>
      <c r="E16" s="9" t="s">
        <v>69</v>
      </c>
      <c r="F16" s="9" t="s">
        <v>25</v>
      </c>
      <c r="G16" s="10">
        <v>0.36299999999999999</v>
      </c>
      <c r="H16" s="9">
        <v>63</v>
      </c>
      <c r="I16" s="9">
        <v>10.1</v>
      </c>
      <c r="J16" s="7">
        <f t="shared" si="0"/>
        <v>3.6662999999999997</v>
      </c>
      <c r="K16" s="25" t="s">
        <v>108</v>
      </c>
    </row>
    <row r="17" spans="3:11">
      <c r="C17" s="25">
        <v>13</v>
      </c>
      <c r="D17" s="9" t="s">
        <v>68</v>
      </c>
      <c r="E17" s="9" t="s">
        <v>70</v>
      </c>
      <c r="F17" s="9" t="s">
        <v>25</v>
      </c>
      <c r="G17" s="10">
        <v>0.36299999999999999</v>
      </c>
      <c r="H17" s="9">
        <v>63</v>
      </c>
      <c r="I17" s="9">
        <v>38.1</v>
      </c>
      <c r="J17" s="7">
        <f t="shared" si="0"/>
        <v>13.830299999999999</v>
      </c>
      <c r="K17" s="25" t="s">
        <v>108</v>
      </c>
    </row>
    <row r="18" spans="3:11">
      <c r="C18" s="25">
        <v>14</v>
      </c>
      <c r="D18" s="9" t="s">
        <v>38</v>
      </c>
      <c r="E18" s="9" t="s">
        <v>76</v>
      </c>
      <c r="F18" s="9" t="s">
        <v>77</v>
      </c>
      <c r="G18" s="10">
        <v>0.36299999999999999</v>
      </c>
      <c r="H18" s="9">
        <v>63</v>
      </c>
      <c r="I18" s="9">
        <v>67.8</v>
      </c>
      <c r="J18" s="7">
        <f t="shared" si="0"/>
        <v>24.6114</v>
      </c>
      <c r="K18" s="25" t="s">
        <v>108</v>
      </c>
    </row>
    <row r="19" spans="3:11">
      <c r="C19" s="25">
        <v>15</v>
      </c>
      <c r="D19" s="9" t="s">
        <v>46</v>
      </c>
      <c r="E19" s="9" t="s">
        <v>66</v>
      </c>
      <c r="F19" s="9" t="s">
        <v>25</v>
      </c>
      <c r="G19" s="10">
        <v>0.375</v>
      </c>
      <c r="H19" s="9">
        <v>75</v>
      </c>
      <c r="I19" s="9">
        <v>55.6</v>
      </c>
      <c r="J19" s="7">
        <f t="shared" si="0"/>
        <v>20.85</v>
      </c>
      <c r="K19" s="25" t="s">
        <v>108</v>
      </c>
    </row>
    <row r="20" spans="3:11">
      <c r="C20" s="25">
        <v>16</v>
      </c>
      <c r="D20" s="9" t="s">
        <v>62</v>
      </c>
      <c r="E20" s="9" t="s">
        <v>90</v>
      </c>
      <c r="F20" s="9" t="s">
        <v>91</v>
      </c>
      <c r="G20" s="10">
        <v>0.39</v>
      </c>
      <c r="H20" s="9">
        <v>90</v>
      </c>
      <c r="I20" s="9">
        <v>200.1</v>
      </c>
      <c r="J20" s="7">
        <f t="shared" si="0"/>
        <v>78.039000000000001</v>
      </c>
      <c r="K20" s="25" t="s">
        <v>108</v>
      </c>
    </row>
    <row r="21" spans="3:11">
      <c r="C21" s="25">
        <v>17</v>
      </c>
      <c r="D21" s="9" t="s">
        <v>62</v>
      </c>
      <c r="E21" s="9" t="s">
        <v>90</v>
      </c>
      <c r="F21" s="9" t="s">
        <v>25</v>
      </c>
      <c r="G21" s="10">
        <v>0.39</v>
      </c>
      <c r="H21" s="9">
        <v>90</v>
      </c>
      <c r="I21" s="9">
        <v>41.8</v>
      </c>
      <c r="J21" s="7">
        <f t="shared" si="0"/>
        <v>16.302</v>
      </c>
      <c r="K21" s="25" t="s">
        <v>108</v>
      </c>
    </row>
    <row r="22" spans="3:11">
      <c r="C22" s="25">
        <v>18</v>
      </c>
      <c r="D22" s="9" t="s">
        <v>92</v>
      </c>
      <c r="E22" s="9" t="s">
        <v>38</v>
      </c>
      <c r="F22" s="9" t="s">
        <v>22</v>
      </c>
      <c r="G22" s="10">
        <v>0.39</v>
      </c>
      <c r="H22" s="9">
        <v>90</v>
      </c>
      <c r="I22" s="9">
        <v>5.3</v>
      </c>
      <c r="J22" s="7">
        <f t="shared" si="0"/>
        <v>2.0670000000000002</v>
      </c>
      <c r="K22" s="25" t="s">
        <v>108</v>
      </c>
    </row>
    <row r="23" spans="3:11">
      <c r="C23" s="25">
        <v>19</v>
      </c>
      <c r="D23" s="9" t="s">
        <v>34</v>
      </c>
      <c r="E23" s="9" t="s">
        <v>93</v>
      </c>
      <c r="F23" s="9" t="s">
        <v>22</v>
      </c>
      <c r="G23" s="10">
        <v>0.41</v>
      </c>
      <c r="H23" s="9">
        <v>110</v>
      </c>
      <c r="I23" s="9">
        <v>4.3</v>
      </c>
      <c r="J23" s="7">
        <f t="shared" si="0"/>
        <v>1.7629999999999999</v>
      </c>
      <c r="K23" s="25" t="s">
        <v>108</v>
      </c>
    </row>
    <row r="24" spans="3:11">
      <c r="C24" s="25">
        <v>20</v>
      </c>
      <c r="D24" s="9" t="s">
        <v>34</v>
      </c>
      <c r="E24" s="9" t="s">
        <v>35</v>
      </c>
      <c r="F24" s="9" t="s">
        <v>22</v>
      </c>
      <c r="G24" s="10">
        <v>0.41</v>
      </c>
      <c r="H24" s="9">
        <v>110</v>
      </c>
      <c r="I24" s="9">
        <v>6.3</v>
      </c>
      <c r="J24" s="7">
        <f t="shared" si="0"/>
        <v>2.5829999999999997</v>
      </c>
      <c r="K24" s="25" t="s">
        <v>108</v>
      </c>
    </row>
    <row r="25" spans="3:11">
      <c r="C25" s="25">
        <v>21</v>
      </c>
      <c r="D25" s="9" t="s">
        <v>83</v>
      </c>
      <c r="E25" s="9" t="s">
        <v>36</v>
      </c>
      <c r="F25" s="9" t="s">
        <v>22</v>
      </c>
      <c r="G25" s="10">
        <v>0.42499999999999999</v>
      </c>
      <c r="H25" s="9">
        <v>125</v>
      </c>
      <c r="I25" s="9">
        <v>6</v>
      </c>
      <c r="J25" s="7">
        <f t="shared" si="0"/>
        <v>2.5499999999999998</v>
      </c>
      <c r="K25" s="25" t="s">
        <v>108</v>
      </c>
    </row>
    <row r="26" spans="3:11">
      <c r="C26" s="25">
        <v>22</v>
      </c>
      <c r="D26" s="9" t="s">
        <v>48</v>
      </c>
      <c r="E26" s="9" t="s">
        <v>95</v>
      </c>
      <c r="F26" s="9" t="s">
        <v>25</v>
      </c>
      <c r="G26" s="10">
        <v>0.42499999999999999</v>
      </c>
      <c r="H26" s="9">
        <v>125</v>
      </c>
      <c r="I26" s="9">
        <v>45.9</v>
      </c>
      <c r="J26" s="7">
        <f t="shared" si="0"/>
        <v>19.5075</v>
      </c>
      <c r="K26" s="25" t="s">
        <v>108</v>
      </c>
    </row>
    <row r="27" spans="3:11">
      <c r="C27" s="25">
        <v>23</v>
      </c>
      <c r="D27" s="9" t="s">
        <v>98</v>
      </c>
      <c r="E27" s="9" t="s">
        <v>99</v>
      </c>
      <c r="F27" s="9" t="s">
        <v>77</v>
      </c>
      <c r="G27" s="10">
        <v>0.46</v>
      </c>
      <c r="H27" s="9">
        <v>160</v>
      </c>
      <c r="I27" s="9">
        <v>487.1</v>
      </c>
      <c r="J27" s="7">
        <f t="shared" si="0"/>
        <v>224.06600000000003</v>
      </c>
      <c r="K27" s="25" t="s">
        <v>108</v>
      </c>
    </row>
    <row r="28" spans="3:11">
      <c r="C28" s="25">
        <v>24</v>
      </c>
      <c r="D28" s="9" t="s">
        <v>98</v>
      </c>
      <c r="E28" s="9" t="s">
        <v>99</v>
      </c>
      <c r="F28" s="9" t="s">
        <v>22</v>
      </c>
      <c r="G28" s="10">
        <v>0.46</v>
      </c>
      <c r="H28" s="9">
        <v>160</v>
      </c>
      <c r="I28" s="9">
        <v>6</v>
      </c>
      <c r="J28" s="7">
        <f t="shared" si="0"/>
        <v>2.7600000000000002</v>
      </c>
      <c r="K28" s="25" t="s">
        <v>108</v>
      </c>
    </row>
    <row r="29" spans="3:11">
      <c r="C29" s="25">
        <v>25</v>
      </c>
      <c r="D29" s="9" t="s">
        <v>99</v>
      </c>
      <c r="E29" s="9" t="s">
        <v>45</v>
      </c>
      <c r="F29" s="9" t="s">
        <v>22</v>
      </c>
      <c r="G29" s="10">
        <v>0.46</v>
      </c>
      <c r="H29" s="9">
        <v>160</v>
      </c>
      <c r="I29" s="9">
        <v>86.3</v>
      </c>
      <c r="J29" s="7">
        <f t="shared" si="0"/>
        <v>39.698</v>
      </c>
      <c r="K29" s="25" t="s">
        <v>108</v>
      </c>
    </row>
    <row r="30" spans="3:11">
      <c r="C30" s="25">
        <v>26</v>
      </c>
      <c r="D30" s="9" t="s">
        <v>99</v>
      </c>
      <c r="E30" s="9" t="s">
        <v>45</v>
      </c>
      <c r="F30" s="9" t="s">
        <v>25</v>
      </c>
      <c r="G30" s="10">
        <v>0.46</v>
      </c>
      <c r="H30" s="9">
        <v>160</v>
      </c>
      <c r="I30" s="9">
        <v>2.8</v>
      </c>
      <c r="J30" s="7">
        <f t="shared" si="0"/>
        <v>1.288</v>
      </c>
      <c r="K30" s="25" t="s">
        <v>108</v>
      </c>
    </row>
    <row r="31" spans="3:11">
      <c r="C31" s="25">
        <v>27</v>
      </c>
      <c r="D31" s="9" t="s">
        <v>90</v>
      </c>
      <c r="E31" s="9" t="s">
        <v>50</v>
      </c>
      <c r="F31" s="9" t="s">
        <v>25</v>
      </c>
      <c r="G31" s="10">
        <v>0.46</v>
      </c>
      <c r="H31" s="9">
        <v>200</v>
      </c>
      <c r="I31" s="9">
        <v>186.2</v>
      </c>
      <c r="J31" s="7">
        <f t="shared" si="0"/>
        <v>85.652000000000001</v>
      </c>
      <c r="K31" s="25" t="s">
        <v>108</v>
      </c>
    </row>
    <row r="32" spans="3:11">
      <c r="C32" s="25">
        <v>28</v>
      </c>
      <c r="D32" s="9" t="s">
        <v>50</v>
      </c>
      <c r="E32" s="9" t="s">
        <v>51</v>
      </c>
      <c r="F32" s="9" t="s">
        <v>25</v>
      </c>
      <c r="G32" s="10">
        <v>0.46</v>
      </c>
      <c r="H32" s="9">
        <v>200</v>
      </c>
      <c r="I32" s="9">
        <v>38.4</v>
      </c>
      <c r="J32" s="7">
        <f t="shared" si="0"/>
        <v>17.664000000000001</v>
      </c>
      <c r="K32" s="25" t="s">
        <v>108</v>
      </c>
    </row>
    <row r="33" spans="3:11">
      <c r="C33" s="25">
        <v>29</v>
      </c>
      <c r="D33" s="9" t="s">
        <v>52</v>
      </c>
      <c r="E33" s="9" t="s">
        <v>54</v>
      </c>
      <c r="F33" s="9" t="s">
        <v>25</v>
      </c>
      <c r="G33" s="10">
        <v>0.46</v>
      </c>
      <c r="H33" s="9">
        <v>200</v>
      </c>
      <c r="I33" s="9">
        <v>12.8</v>
      </c>
      <c r="J33" s="7">
        <f t="shared" si="0"/>
        <v>5.8880000000000008</v>
      </c>
      <c r="K33" s="25" t="s">
        <v>108</v>
      </c>
    </row>
    <row r="34" spans="3:11">
      <c r="C34" s="25">
        <v>30</v>
      </c>
      <c r="D34" s="9" t="s">
        <v>54</v>
      </c>
      <c r="E34" s="9" t="s">
        <v>56</v>
      </c>
      <c r="F34" s="9" t="s">
        <v>25</v>
      </c>
      <c r="G34" s="10">
        <v>0.46</v>
      </c>
      <c r="H34" s="9">
        <v>160</v>
      </c>
      <c r="I34" s="9">
        <v>156.1</v>
      </c>
      <c r="J34" s="7">
        <f t="shared" si="0"/>
        <v>71.805999999999997</v>
      </c>
      <c r="K34" s="25" t="s">
        <v>108</v>
      </c>
    </row>
    <row r="35" spans="3:11">
      <c r="C35" s="25">
        <v>31</v>
      </c>
      <c r="D35" s="9" t="s">
        <v>92</v>
      </c>
      <c r="E35" s="9" t="s">
        <v>98</v>
      </c>
      <c r="F35" s="9" t="s">
        <v>100</v>
      </c>
      <c r="G35" s="10">
        <v>0.46</v>
      </c>
      <c r="H35" s="9">
        <v>160</v>
      </c>
      <c r="I35" s="9">
        <v>5.4</v>
      </c>
      <c r="J35" s="7">
        <f t="shared" si="0"/>
        <v>2.4840000000000004</v>
      </c>
      <c r="K35" s="25" t="s">
        <v>108</v>
      </c>
    </row>
    <row r="36" spans="3:11">
      <c r="C36" s="25">
        <v>32</v>
      </c>
      <c r="D36" s="9" t="s">
        <v>92</v>
      </c>
      <c r="E36" s="9" t="s">
        <v>98</v>
      </c>
      <c r="F36" s="9" t="s">
        <v>100</v>
      </c>
      <c r="G36" s="10">
        <v>0.46</v>
      </c>
      <c r="H36" s="9">
        <v>160</v>
      </c>
      <c r="I36" s="9">
        <v>5.9</v>
      </c>
      <c r="J36" s="7">
        <f t="shared" si="0"/>
        <v>2.7140000000000004</v>
      </c>
      <c r="K36" s="25" t="s">
        <v>108</v>
      </c>
    </row>
    <row r="37" spans="3:11">
      <c r="C37" s="25">
        <v>33</v>
      </c>
      <c r="D37" s="9" t="s">
        <v>92</v>
      </c>
      <c r="E37" s="9" t="s">
        <v>98</v>
      </c>
      <c r="F37" s="9" t="s">
        <v>77</v>
      </c>
      <c r="G37" s="10">
        <v>0.46</v>
      </c>
      <c r="H37" s="9">
        <v>160</v>
      </c>
      <c r="I37" s="9">
        <v>179.1</v>
      </c>
      <c r="J37" s="7">
        <f t="shared" si="0"/>
        <v>82.385999999999996</v>
      </c>
      <c r="K37" s="25" t="s">
        <v>108</v>
      </c>
    </row>
    <row r="38" spans="3:11">
      <c r="C38" s="25">
        <v>34</v>
      </c>
      <c r="D38" s="9" t="s">
        <v>96</v>
      </c>
      <c r="E38" s="9" t="s">
        <v>56</v>
      </c>
      <c r="F38" s="9" t="s">
        <v>77</v>
      </c>
      <c r="G38" s="10">
        <v>0.46</v>
      </c>
      <c r="H38" s="9">
        <v>200</v>
      </c>
      <c r="I38" s="9">
        <v>24.9</v>
      </c>
      <c r="J38" s="7">
        <f t="shared" si="0"/>
        <v>11.454000000000001</v>
      </c>
      <c r="K38" s="25" t="s">
        <v>108</v>
      </c>
    </row>
    <row r="39" spans="3:11">
      <c r="C39" s="25">
        <v>35</v>
      </c>
      <c r="D39" s="7" t="s">
        <v>96</v>
      </c>
      <c r="E39" s="7" t="s">
        <v>56</v>
      </c>
      <c r="F39" s="7" t="s">
        <v>25</v>
      </c>
      <c r="G39" s="8">
        <v>0.46</v>
      </c>
      <c r="H39" s="7">
        <v>200</v>
      </c>
      <c r="I39" s="7">
        <v>18.399999999999999</v>
      </c>
      <c r="J39" s="7">
        <f t="shared" si="0"/>
        <v>8.4640000000000004</v>
      </c>
      <c r="K39" s="25" t="s">
        <v>108</v>
      </c>
    </row>
  </sheetData>
  <mergeCells count="1">
    <mergeCell ref="C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PERSANDA (3)</vt:lpstr>
      <vt:lpstr>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2024-12-09T12:47:31Z</dcterms:modified>
</cp:coreProperties>
</file>