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MALAAK"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AS85" i="2" l="1"/>
  <c r="BF73" i="2"/>
  <c r="BF48" i="2"/>
  <c r="S47" i="2"/>
  <c r="S46" i="2"/>
  <c r="S72" i="2" s="1"/>
  <c r="AF45" i="2"/>
  <c r="AF73" i="2" s="1"/>
  <c r="F34" i="2"/>
  <c r="F28" i="2"/>
  <c r="AN17" i="2"/>
  <c r="AN18" i="2" s="1"/>
  <c r="AN19" i="2" s="1"/>
  <c r="AN20" i="2" s="1"/>
  <c r="AN21" i="2" s="1"/>
  <c r="AN22" i="2" s="1"/>
  <c r="AN23" i="2" s="1"/>
  <c r="AN24" i="2" s="1"/>
  <c r="AN25" i="2" s="1"/>
  <c r="AN26" i="2" s="1"/>
  <c r="AN27" i="2" s="1"/>
  <c r="AN28" i="2" s="1"/>
  <c r="AN29" i="2" s="1"/>
  <c r="AN30" i="2" s="1"/>
  <c r="AN31" i="2" s="1"/>
  <c r="AN32" i="2" s="1"/>
  <c r="AN33" i="2" s="1"/>
  <c r="AN34" i="2" s="1"/>
  <c r="AN35" i="2" s="1"/>
  <c r="AN36" i="2" s="1"/>
  <c r="AN37" i="2" s="1"/>
  <c r="AN38" i="2" s="1"/>
  <c r="AN39" i="2" s="1"/>
  <c r="AN40" i="2" s="1"/>
  <c r="AN41" i="2" s="1"/>
  <c r="AN42" i="2" s="1"/>
  <c r="AN43" i="2" s="1"/>
  <c r="AN44" i="2" s="1"/>
  <c r="AN45" i="2" s="1"/>
  <c r="AN46" i="2" s="1"/>
  <c r="AN47" i="2" s="1"/>
  <c r="AN48" i="2" s="1"/>
  <c r="AN49" i="2" s="1"/>
  <c r="AN50" i="2" s="1"/>
  <c r="AN51" i="2" s="1"/>
  <c r="AN52" i="2" s="1"/>
  <c r="AN53" i="2" s="1"/>
  <c r="AN54" i="2" s="1"/>
  <c r="AN55" i="2" s="1"/>
  <c r="AN56" i="2" s="1"/>
  <c r="AN57" i="2" s="1"/>
  <c r="AN58" i="2" s="1"/>
  <c r="AN59" i="2" s="1"/>
  <c r="AN60" i="2" s="1"/>
  <c r="AN61" i="2" s="1"/>
  <c r="AN62" i="2" s="1"/>
  <c r="AN63" i="2" s="1"/>
  <c r="AN64" i="2" s="1"/>
  <c r="AN65" i="2" s="1"/>
  <c r="AN66" i="2" s="1"/>
  <c r="AN67" i="2" s="1"/>
  <c r="AN68" i="2" s="1"/>
  <c r="AN69" i="2" s="1"/>
  <c r="AN70" i="2" s="1"/>
  <c r="AN71" i="2" s="1"/>
  <c r="AN72" i="2" s="1"/>
  <c r="AN73" i="2" s="1"/>
  <c r="AN74" i="2" s="1"/>
  <c r="AN75" i="2" s="1"/>
  <c r="AN76" i="2" s="1"/>
  <c r="AN77" i="2" s="1"/>
  <c r="AN78" i="2" s="1"/>
  <c r="AA17" i="2"/>
  <c r="AA18" i="2" s="1"/>
  <c r="AA19" i="2" s="1"/>
  <c r="AA20" i="2" s="1"/>
  <c r="AA21" i="2" s="1"/>
  <c r="AA22" i="2" s="1"/>
  <c r="AA23" i="2" s="1"/>
  <c r="AA24" i="2" s="1"/>
  <c r="AA25" i="2" s="1"/>
  <c r="AA26" i="2" s="1"/>
  <c r="AA27" i="2" s="1"/>
  <c r="AA28" i="2" s="1"/>
  <c r="AA29" i="2" s="1"/>
  <c r="AA30" i="2" s="1"/>
  <c r="AA31" i="2" s="1"/>
  <c r="AA32" i="2" s="1"/>
  <c r="AA33" i="2" s="1"/>
  <c r="AA34" i="2" s="1"/>
  <c r="AA35" i="2" s="1"/>
  <c r="AA36" i="2" s="1"/>
  <c r="AA37" i="2" s="1"/>
  <c r="AA38" i="2" s="1"/>
  <c r="AA39" i="2" s="1"/>
  <c r="AA40" i="2" s="1"/>
  <c r="AA41" i="2" s="1"/>
  <c r="AA42" i="2" s="1"/>
  <c r="AA43" i="2" s="1"/>
  <c r="AA44" i="2" s="1"/>
  <c r="AA45" i="2" s="1"/>
  <c r="AA46" i="2" s="1"/>
  <c r="AA47" i="2" s="1"/>
  <c r="AA48" i="2" s="1"/>
  <c r="AA49" i="2" s="1"/>
  <c r="AA50" i="2" s="1"/>
  <c r="AA51" i="2" s="1"/>
  <c r="AA52" i="2" s="1"/>
  <c r="AA53" i="2" s="1"/>
  <c r="AA54" i="2" s="1"/>
  <c r="AA55" i="2" s="1"/>
  <c r="AA56" i="2" s="1"/>
  <c r="AA57" i="2" s="1"/>
  <c r="AA58" i="2" s="1"/>
  <c r="AA59" i="2" s="1"/>
  <c r="AA60" i="2" s="1"/>
  <c r="AA61" i="2" s="1"/>
  <c r="AA62" i="2" s="1"/>
  <c r="AA63" i="2" s="1"/>
  <c r="AA64" i="2" s="1"/>
  <c r="AA65" i="2" s="1"/>
  <c r="AA66" i="2" s="1"/>
  <c r="N17" i="2"/>
  <c r="N18" i="2" s="1"/>
  <c r="N19" i="2" s="1"/>
  <c r="N20" i="2" s="1"/>
  <c r="N21" i="2" s="1"/>
  <c r="N22" i="2" s="1"/>
  <c r="N23" i="2" s="1"/>
  <c r="N24" i="2" s="1"/>
  <c r="N25" i="2" s="1"/>
  <c r="N26" i="2" s="1"/>
  <c r="N27" i="2" s="1"/>
  <c r="N28" i="2" s="1"/>
  <c r="N29" i="2" s="1"/>
  <c r="N30" i="2" s="1"/>
  <c r="N31" i="2" s="1"/>
  <c r="N32" i="2" s="1"/>
  <c r="N33" i="2" s="1"/>
  <c r="N34" i="2" s="1"/>
  <c r="N35" i="2" s="1"/>
  <c r="N36" i="2" s="1"/>
  <c r="N37" i="2" s="1"/>
  <c r="N38" i="2" s="1"/>
  <c r="N39" i="2" s="1"/>
  <c r="N40" i="2" s="1"/>
  <c r="N41" i="2" s="1"/>
  <c r="N42" i="2" s="1"/>
  <c r="N43" i="2" s="1"/>
  <c r="N44" i="2" s="1"/>
  <c r="N45" i="2" s="1"/>
  <c r="N46" i="2" s="1"/>
  <c r="N47" i="2" s="1"/>
  <c r="N48" i="2" s="1"/>
  <c r="N49" i="2" s="1"/>
  <c r="N50" i="2" s="1"/>
  <c r="N51" i="2" s="1"/>
  <c r="N52" i="2" s="1"/>
  <c r="N53" i="2" s="1"/>
  <c r="N54" i="2" s="1"/>
  <c r="N55" i="2" s="1"/>
  <c r="N56" i="2" s="1"/>
  <c r="N57" i="2" s="1"/>
  <c r="N58" i="2" s="1"/>
  <c r="N59" i="2" s="1"/>
  <c r="N60" i="2" s="1"/>
  <c r="N61" i="2" s="1"/>
  <c r="N62" i="2" s="1"/>
  <c r="N63" i="2" s="1"/>
  <c r="N64" i="2" s="1"/>
  <c r="N65" i="2" s="1"/>
  <c r="BA16" i="2"/>
  <c r="BA17" i="2" s="1"/>
  <c r="BA18" i="2" s="1"/>
  <c r="BA19" i="2" s="1"/>
  <c r="BA20" i="2" s="1"/>
  <c r="BA21" i="2" s="1"/>
  <c r="BA22" i="2" s="1"/>
  <c r="BA23" i="2" s="1"/>
  <c r="BA24" i="2" s="1"/>
  <c r="BA25" i="2" s="1"/>
  <c r="BA26" i="2" s="1"/>
  <c r="BA27" i="2" s="1"/>
  <c r="BA28" i="2" s="1"/>
  <c r="BA29" i="2" s="1"/>
  <c r="BA30" i="2" s="1"/>
  <c r="BA31" i="2" s="1"/>
  <c r="BA32" i="2" s="1"/>
  <c r="BA33" i="2" s="1"/>
  <c r="BA34" i="2" s="1"/>
  <c r="BA35" i="2" s="1"/>
  <c r="BA36" i="2" s="1"/>
  <c r="BA37" i="2" s="1"/>
  <c r="BA38" i="2" s="1"/>
  <c r="BA39" i="2" s="1"/>
  <c r="BA40" i="2" s="1"/>
  <c r="BA41" i="2" s="1"/>
  <c r="BA42" i="2" s="1"/>
  <c r="BA43" i="2" s="1"/>
  <c r="BA44" i="2" s="1"/>
  <c r="BA45" i="2" s="1"/>
  <c r="BA46" i="2" s="1"/>
  <c r="BA47" i="2" s="1"/>
  <c r="BA48" i="2" s="1"/>
  <c r="BA49" i="2" s="1"/>
  <c r="BA50" i="2" s="1"/>
  <c r="BA51" i="2" s="1"/>
  <c r="BA52" i="2" s="1"/>
  <c r="BA53" i="2" s="1"/>
  <c r="BA54" i="2" s="1"/>
  <c r="BA55" i="2" s="1"/>
  <c r="BA56" i="2" s="1"/>
  <c r="BA57" i="2" s="1"/>
  <c r="BA58" i="2" s="1"/>
  <c r="BA59" i="2" s="1"/>
  <c r="BA60" i="2" s="1"/>
  <c r="BA61" i="2" s="1"/>
  <c r="BA62" i="2" s="1"/>
  <c r="BA63" i="2" s="1"/>
  <c r="BA64" i="2" s="1"/>
  <c r="BA65" i="2" s="1"/>
  <c r="AN16" i="2"/>
  <c r="AA16" i="2"/>
  <c r="N16" i="2"/>
  <c r="A16" i="2"/>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F15" i="2"/>
  <c r="F61" i="2" s="1"/>
  <c r="BG80" i="2" l="1"/>
</calcChain>
</file>

<file path=xl/sharedStrings.xml><?xml version="1.0" encoding="utf-8"?>
<sst xmlns="http://schemas.openxmlformats.org/spreadsheetml/2006/main" count="1459" uniqueCount="262">
  <si>
    <t>HYDROSTATIC TEST FOR PRESSURE PIPES</t>
  </si>
  <si>
    <t>Project:-</t>
  </si>
  <si>
    <t xml:space="preserve">Rural water supply project Under JJM , Pratapgarh , Utter Pradesh </t>
  </si>
  <si>
    <t>Client : -</t>
  </si>
  <si>
    <t xml:space="preserve">State Water &amp; Sanitation Mission Govt of Uttar Pradesh </t>
  </si>
  <si>
    <t>TPI :-</t>
  </si>
  <si>
    <t>Medhaj Techno Concept Pvt . Ltd.</t>
  </si>
  <si>
    <t>Contractor :-</t>
  </si>
  <si>
    <t xml:space="preserve">  Power Mech Project Ltd.</t>
  </si>
  <si>
    <t>Block: MANGRAURA, G.P-MALAK</t>
  </si>
  <si>
    <t>Dail Log Ref. ………………….</t>
  </si>
  <si>
    <t>Tested as per CPHEEO ……………………..</t>
  </si>
  <si>
    <t xml:space="preserve">Date </t>
  </si>
  <si>
    <t xml:space="preserve">Date of Testing  </t>
  </si>
  <si>
    <t>SL. No.</t>
  </si>
  <si>
    <t>Material of Pipe</t>
  </si>
  <si>
    <t>OD (MM)</t>
  </si>
  <si>
    <t>Start Node</t>
  </si>
  <si>
    <t>End Node</t>
  </si>
  <si>
    <t>Length</t>
  </si>
  <si>
    <t>Applied test pressure (kg/cm'2)</t>
  </si>
  <si>
    <t>Time in Hrs</t>
  </si>
  <si>
    <t>Observation</t>
  </si>
  <si>
    <t>Remark</t>
  </si>
  <si>
    <t>Pressure rising time  (Hrs)</t>
  </si>
  <si>
    <t>Pressure  Released time (Hrs)</t>
  </si>
  <si>
    <t>Total Duration Hrs</t>
  </si>
  <si>
    <t>HDPE</t>
  </si>
  <si>
    <t>J92</t>
  </si>
  <si>
    <t>J55</t>
  </si>
  <si>
    <t>6kg/cm2</t>
  </si>
  <si>
    <t>NO</t>
  </si>
  <si>
    <t>j130</t>
  </si>
  <si>
    <t>j124</t>
  </si>
  <si>
    <t>5.5KG/CM2</t>
  </si>
  <si>
    <t>j139</t>
  </si>
  <si>
    <t>j116</t>
  </si>
  <si>
    <t>j35</t>
  </si>
  <si>
    <t>j91</t>
  </si>
  <si>
    <t>5KG/CM2</t>
  </si>
  <si>
    <t>j136</t>
  </si>
  <si>
    <t>j126</t>
  </si>
  <si>
    <t>J97</t>
  </si>
  <si>
    <t>j118</t>
  </si>
  <si>
    <t>j113</t>
  </si>
  <si>
    <t>j92</t>
  </si>
  <si>
    <t>j232</t>
  </si>
  <si>
    <t>j229</t>
  </si>
  <si>
    <t>j57</t>
  </si>
  <si>
    <t>j67</t>
  </si>
  <si>
    <t>j80</t>
  </si>
  <si>
    <t>j86</t>
  </si>
  <si>
    <t>j94</t>
  </si>
  <si>
    <t>j221</t>
  </si>
  <si>
    <t>j83</t>
  </si>
  <si>
    <t>j104</t>
  </si>
  <si>
    <t>j97</t>
  </si>
  <si>
    <t>j235</t>
  </si>
  <si>
    <t>j88</t>
  </si>
  <si>
    <t>j233</t>
  </si>
  <si>
    <t>j161</t>
  </si>
  <si>
    <t>j128</t>
  </si>
  <si>
    <t>j123</t>
  </si>
  <si>
    <t>j241</t>
  </si>
  <si>
    <t>j73</t>
  </si>
  <si>
    <t>j210</t>
  </si>
  <si>
    <t>j160</t>
  </si>
  <si>
    <t>j156</t>
  </si>
  <si>
    <t>j58</t>
  </si>
  <si>
    <t>j77</t>
  </si>
  <si>
    <t>j96</t>
  </si>
  <si>
    <t>j134</t>
  </si>
  <si>
    <t>j243</t>
  </si>
  <si>
    <t>j196</t>
  </si>
  <si>
    <t>j169</t>
  </si>
  <si>
    <t>j53</t>
  </si>
  <si>
    <t>j229a</t>
  </si>
  <si>
    <t>j241a</t>
  </si>
  <si>
    <t>j47</t>
  </si>
  <si>
    <t>j30</t>
  </si>
  <si>
    <t>j219</t>
  </si>
  <si>
    <t>j208</t>
  </si>
  <si>
    <t>j71</t>
  </si>
  <si>
    <t>j234</t>
  </si>
  <si>
    <t>j36</t>
  </si>
  <si>
    <t>j240</t>
  </si>
  <si>
    <t>j125</t>
  </si>
  <si>
    <t>j72</t>
  </si>
  <si>
    <t>j64</t>
  </si>
  <si>
    <t>j138</t>
  </si>
  <si>
    <t>j239</t>
  </si>
  <si>
    <t>j46</t>
  </si>
  <si>
    <t>j177</t>
  </si>
  <si>
    <t>j120</t>
  </si>
  <si>
    <t>j242</t>
  </si>
  <si>
    <t>j183</t>
  </si>
  <si>
    <t>j27</t>
  </si>
  <si>
    <t>j29</t>
  </si>
  <si>
    <t>j187</t>
  </si>
  <si>
    <t>j11</t>
  </si>
  <si>
    <t>j142</t>
  </si>
  <si>
    <t>j127</t>
  </si>
  <si>
    <t>j20</t>
  </si>
  <si>
    <t>j98</t>
  </si>
  <si>
    <t>j14</t>
  </si>
  <si>
    <t>j131</t>
  </si>
  <si>
    <t>j40</t>
  </si>
  <si>
    <t>j10</t>
  </si>
  <si>
    <t>j197</t>
  </si>
  <si>
    <t>j170</t>
  </si>
  <si>
    <t>j2</t>
  </si>
  <si>
    <t>j74</t>
  </si>
  <si>
    <t>j5</t>
  </si>
  <si>
    <t>j111</t>
  </si>
  <si>
    <t>j111a</t>
  </si>
  <si>
    <t>j135</t>
  </si>
  <si>
    <t>j75</t>
  </si>
  <si>
    <t>j9</t>
  </si>
  <si>
    <t>j230</t>
  </si>
  <si>
    <t>j230a</t>
  </si>
  <si>
    <t>j1</t>
  </si>
  <si>
    <t>j179</t>
  </si>
  <si>
    <t>J63</t>
  </si>
  <si>
    <t>j89</t>
  </si>
  <si>
    <t>j89a</t>
  </si>
  <si>
    <t>j81a</t>
  </si>
  <si>
    <t>j81b</t>
  </si>
  <si>
    <t>j24</t>
  </si>
  <si>
    <t>j190</t>
  </si>
  <si>
    <t>j63</t>
  </si>
  <si>
    <t>j93</t>
  </si>
  <si>
    <t>j236</t>
  </si>
  <si>
    <t>j110a</t>
  </si>
  <si>
    <t>j110b</t>
  </si>
  <si>
    <t>j223</t>
  </si>
  <si>
    <t>j238</t>
  </si>
  <si>
    <t>j100</t>
  </si>
  <si>
    <t>j100b</t>
  </si>
  <si>
    <t>j70</t>
  </si>
  <si>
    <t>j106</t>
  </si>
  <si>
    <t>j133</t>
  </si>
  <si>
    <t>j201</t>
  </si>
  <si>
    <t>j152</t>
  </si>
  <si>
    <t>j99</t>
  </si>
  <si>
    <t>j44</t>
  </si>
  <si>
    <t>j165</t>
  </si>
  <si>
    <t>j108</t>
  </si>
  <si>
    <t>j217</t>
  </si>
  <si>
    <t>j188</t>
  </si>
  <si>
    <t>j167</t>
  </si>
  <si>
    <t>j213</t>
  </si>
  <si>
    <t>j200</t>
  </si>
  <si>
    <t>j37</t>
  </si>
  <si>
    <t>j54</t>
  </si>
  <si>
    <t>j65</t>
  </si>
  <si>
    <t>j220</t>
  </si>
  <si>
    <t>j216</t>
  </si>
  <si>
    <t>j207</t>
  </si>
  <si>
    <t>j19</t>
  </si>
  <si>
    <t>j55</t>
  </si>
  <si>
    <t>j43</t>
  </si>
  <si>
    <t>j198</t>
  </si>
  <si>
    <t>j150</t>
  </si>
  <si>
    <t>j178</t>
  </si>
  <si>
    <t>j41</t>
  </si>
  <si>
    <t>j211</t>
  </si>
  <si>
    <t>j31</t>
  </si>
  <si>
    <t>j18</t>
  </si>
  <si>
    <t>j203</t>
  </si>
  <si>
    <t>j122</t>
  </si>
  <si>
    <t>j147</t>
  </si>
  <si>
    <t>j204</t>
  </si>
  <si>
    <t>j192</t>
  </si>
  <si>
    <t>j26</t>
  </si>
  <si>
    <t>j56</t>
  </si>
  <si>
    <t>j119</t>
  </si>
  <si>
    <t>j193</t>
  </si>
  <si>
    <t>j168</t>
  </si>
  <si>
    <t>j34</t>
  </si>
  <si>
    <t>j32</t>
  </si>
  <si>
    <t>j146</t>
  </si>
  <si>
    <t>j164</t>
  </si>
  <si>
    <t>j42</t>
  </si>
  <si>
    <t>j61</t>
  </si>
  <si>
    <t>j117</t>
  </si>
  <si>
    <t>j191</t>
  </si>
  <si>
    <t>j185</t>
  </si>
  <si>
    <t>j112</t>
  </si>
  <si>
    <t>j68</t>
  </si>
  <si>
    <t>j181</t>
  </si>
  <si>
    <t>j225</t>
  </si>
  <si>
    <t>j224</t>
  </si>
  <si>
    <t>j116a</t>
  </si>
  <si>
    <t>j223a</t>
  </si>
  <si>
    <t>j132</t>
  </si>
  <si>
    <t>j212</t>
  </si>
  <si>
    <t>j189</t>
  </si>
  <si>
    <t>j206</t>
  </si>
  <si>
    <t>j82</t>
  </si>
  <si>
    <t>j122a</t>
  </si>
  <si>
    <t>j154</t>
  </si>
  <si>
    <t>j107</t>
  </si>
  <si>
    <t>j172</t>
  </si>
  <si>
    <t>j81</t>
  </si>
  <si>
    <t>j21</t>
  </si>
  <si>
    <t>j236a</t>
  </si>
  <si>
    <t>j236b</t>
  </si>
  <si>
    <t>j150a</t>
  </si>
  <si>
    <t>j150b</t>
  </si>
  <si>
    <t>j182</t>
  </si>
  <si>
    <t>j150c</t>
  </si>
  <si>
    <t>j150d</t>
  </si>
  <si>
    <t>j175</t>
  </si>
  <si>
    <t>j95</t>
  </si>
  <si>
    <t>j173</t>
  </si>
  <si>
    <t>j162</t>
  </si>
  <si>
    <t>j228</t>
  </si>
  <si>
    <t>j237</t>
  </si>
  <si>
    <t xml:space="preserve">POWER MECH </t>
  </si>
  <si>
    <t xml:space="preserve">MEDHAJ </t>
  </si>
  <si>
    <t>JAL NIGAM U.P.</t>
  </si>
  <si>
    <t>j231</t>
  </si>
  <si>
    <t>j184</t>
  </si>
  <si>
    <t>j195</t>
  </si>
  <si>
    <t>Name:</t>
  </si>
  <si>
    <t>j62</t>
  </si>
  <si>
    <t>Designation:</t>
  </si>
  <si>
    <t>j186</t>
  </si>
  <si>
    <t>J131A</t>
  </si>
  <si>
    <t>J131B</t>
  </si>
  <si>
    <t>Signature:</t>
  </si>
  <si>
    <t>j114</t>
  </si>
  <si>
    <t>j222</t>
  </si>
  <si>
    <t>j245</t>
  </si>
  <si>
    <t>Date:</t>
  </si>
  <si>
    <t>j48</t>
  </si>
  <si>
    <t>J125</t>
  </si>
  <si>
    <t>J142</t>
  </si>
  <si>
    <t>j227</t>
  </si>
  <si>
    <t>j110</t>
  </si>
  <si>
    <t>j151</t>
  </si>
  <si>
    <t>J186</t>
  </si>
  <si>
    <t>J231</t>
  </si>
  <si>
    <t>j145</t>
  </si>
  <si>
    <t>j140</t>
  </si>
  <si>
    <t>J80</t>
  </si>
  <si>
    <t>J79</t>
  </si>
  <si>
    <t>j174</t>
  </si>
  <si>
    <t>j79</t>
  </si>
  <si>
    <t>j103</t>
  </si>
  <si>
    <t>j226</t>
  </si>
  <si>
    <t>j141</t>
  </si>
  <si>
    <t>j90</t>
  </si>
  <si>
    <t>j87</t>
  </si>
  <si>
    <t>j148</t>
  </si>
  <si>
    <t>j163</t>
  </si>
  <si>
    <t>j143</t>
  </si>
  <si>
    <t>j149</t>
  </si>
  <si>
    <t>j153</t>
  </si>
  <si>
    <t>j155</t>
  </si>
  <si>
    <t>j109</t>
  </si>
  <si>
    <t>j129</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</si>
</sst>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b/>
      <sz val="11"/>
      <name val="Adani Regular"/>
    </font>
    <font>
      <b/>
      <sz val="12"/>
      <name val="Book Antiqua"/>
      <family val="1"/>
    </font>
    <font>
      <b/>
      <sz val="12"/>
      <color theme="1"/>
      <name val="Calibri"/>
      <family val="2"/>
      <scheme val="minor"/>
    </font>
    <font>
      <sz val="12"/>
      <name val="Arial"/>
      <family val="2"/>
    </font>
    <font>
      <b/>
      <sz val="10"/>
      <name val="Arial"/>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3" fillId="0" borderId="0"/>
    <xf numFmtId="0" fontId="7" fillId="0" borderId="0"/>
  </cellStyleXfs>
  <cellXfs count="61">
    <xf numFmtId="0" fontId="0" fillId="0" borderId="0" xfId="0"/>
    <xf numFmtId="0" fontId="0" fillId="0" borderId="1" xfId="0"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xf numFmtId="0" fontId="0" fillId="0" borderId="4" xfId="0" applyBorder="1"/>
    <xf numFmtId="0" fontId="0" fillId="0" borderId="5" xfId="0" applyBorder="1" applyAlignment="1">
      <alignment horizontal="center"/>
    </xf>
    <xf numFmtId="0" fontId="2" fillId="0" borderId="6" xfId="0" applyFont="1" applyBorder="1" applyAlignment="1">
      <alignment horizontal="center" vertical="center"/>
    </xf>
    <xf numFmtId="0" fontId="2" fillId="0" borderId="0" xfId="0" applyFont="1" applyAlignment="1">
      <alignment horizontal="center" vertical="center"/>
    </xf>
    <xf numFmtId="0" fontId="0" fillId="0" borderId="7" xfId="0" applyBorder="1"/>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4" fillId="0" borderId="15" xfId="1" applyFont="1" applyBorder="1" applyAlignment="1">
      <alignment horizontal="left" vertical="center" wrapText="1"/>
    </xf>
    <xf numFmtId="0" fontId="4" fillId="0" borderId="16" xfId="1" applyFont="1" applyBorder="1" applyAlignment="1">
      <alignment horizontal="left" vertical="center" wrapText="1"/>
    </xf>
    <xf numFmtId="0" fontId="6" fillId="0" borderId="15"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1" fillId="0" borderId="10" xfId="0" applyFont="1" applyBorder="1" applyAlignment="1">
      <alignment vertical="top"/>
    </xf>
    <xf numFmtId="0" fontId="6" fillId="0" borderId="13"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6" fillId="0" borderId="14" xfId="0" applyFont="1" applyBorder="1" applyAlignment="1">
      <alignment vertical="center"/>
    </xf>
    <xf numFmtId="0" fontId="1" fillId="0" borderId="15" xfId="0" applyFont="1" applyBorder="1" applyAlignment="1">
      <alignment horizontal="center" vertical="top"/>
    </xf>
    <xf numFmtId="0" fontId="1" fillId="0" borderId="13" xfId="0" applyFont="1" applyBorder="1" applyAlignment="1">
      <alignment horizontal="center" vertical="top"/>
    </xf>
    <xf numFmtId="0" fontId="1" fillId="0" borderId="14" xfId="0" applyFont="1" applyBorder="1" applyAlignment="1">
      <alignment horizontal="center" vertical="top"/>
    </xf>
    <xf numFmtId="0" fontId="1" fillId="0" borderId="10" xfId="0" applyFont="1" applyBorder="1" applyAlignment="1">
      <alignment horizontal="center" vertical="center"/>
    </xf>
    <xf numFmtId="14" fontId="6" fillId="0" borderId="12" xfId="0" applyNumberFormat="1" applyFont="1" applyBorder="1" applyAlignment="1">
      <alignment horizontal="center" vertical="center"/>
    </xf>
    <xf numFmtId="14" fontId="6" fillId="0" borderId="13" xfId="0" applyNumberFormat="1" applyFont="1" applyBorder="1" applyAlignment="1">
      <alignment horizontal="center" vertical="center"/>
    </xf>
    <xf numFmtId="14" fontId="6" fillId="0" borderId="16" xfId="0" applyNumberFormat="1" applyFont="1" applyBorder="1" applyAlignment="1">
      <alignment horizontal="center" vertical="center"/>
    </xf>
    <xf numFmtId="0" fontId="1" fillId="0" borderId="17" xfId="0" applyFont="1" applyBorder="1" applyAlignment="1">
      <alignment horizontal="center" vertical="center"/>
    </xf>
    <xf numFmtId="14" fontId="6" fillId="0" borderId="14" xfId="0" applyNumberFormat="1"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16" xfId="0" applyFont="1" applyBorder="1" applyAlignment="1">
      <alignment horizontal="center" wrapText="1"/>
    </xf>
    <xf numFmtId="0" fontId="1" fillId="0" borderId="1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lignment horizont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1" xfId="0" applyFont="1" applyBorder="1" applyAlignment="1">
      <alignment horizontal="center" wrapText="1"/>
    </xf>
    <xf numFmtId="0" fontId="1" fillId="0" borderId="22" xfId="0" applyFont="1" applyBorder="1" applyAlignment="1">
      <alignment horizontal="center" vertical="center" wrapText="1"/>
    </xf>
    <xf numFmtId="0" fontId="0" fillId="0" borderId="11" xfId="0" applyBorder="1"/>
    <xf numFmtId="0" fontId="0" fillId="0" borderId="11" xfId="0" applyBorder="1" applyAlignment="1">
      <alignment horizontal="center"/>
    </xf>
    <xf numFmtId="0" fontId="0" fillId="2" borderId="11" xfId="0" applyFill="1" applyBorder="1" applyAlignment="1">
      <alignment horizontal="center"/>
    </xf>
    <xf numFmtId="0" fontId="0" fillId="0" borderId="11" xfId="0" applyBorder="1" applyAlignment="1">
      <alignment horizontal="center" vertical="center"/>
    </xf>
    <xf numFmtId="0" fontId="1" fillId="2" borderId="11" xfId="0" applyFont="1" applyFill="1" applyBorder="1" applyAlignment="1">
      <alignment horizontal="center"/>
    </xf>
    <xf numFmtId="0" fontId="1" fillId="2" borderId="11" xfId="0" applyFont="1" applyFill="1" applyBorder="1" applyAlignment="1">
      <alignment horizontal="center" vertical="center"/>
    </xf>
    <xf numFmtId="0" fontId="1" fillId="0" borderId="0" xfId="0" applyFont="1" applyAlignment="1">
      <alignment horizontal="center" vertical="center"/>
    </xf>
    <xf numFmtId="0" fontId="8" fillId="2" borderId="11" xfId="2" applyFont="1" applyFill="1" applyBorder="1" applyAlignment="1">
      <alignment horizontal="center" vertical="center"/>
    </xf>
    <xf numFmtId="0" fontId="0" fillId="2" borderId="11" xfId="0" applyFill="1" applyBorder="1"/>
    <xf numFmtId="14" fontId="0" fillId="2" borderId="11" xfId="0" applyNumberFormat="1" applyFill="1" applyBorder="1" applyAlignment="1">
      <alignment horizontal="left" vertical="center"/>
    </xf>
    <xf numFmtId="0" fontId="0" fillId="2" borderId="11" xfId="0" applyFill="1" applyBorder="1" applyAlignment="1">
      <alignment horizontal="left" vertical="center"/>
    </xf>
    <xf numFmtId="0" fontId="0" fillId="0" borderId="0" xfId="0" applyAlignment="1">
      <alignment horizontal="center"/>
    </xf>
  </cellXfs>
  <cellStyles count="3">
    <cellStyle name="Normal" xfId="0" builtinId="0"/>
    <cellStyle name="Normal 2 2" xfId="1"/>
    <cellStyle name="Normal_Pol07 - QAQC Plan lab forms"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495300</xdr:colOff>
      <xdr:row>3</xdr:row>
      <xdr:rowOff>142875</xdr:rowOff>
    </xdr:to>
    <xdr:pic>
      <xdr:nvPicPr>
        <xdr:cNvPr id="2" name="Picture 1">
          <a:extLst>
            <a:ext uri="{FF2B5EF4-FFF2-40B4-BE49-F238E27FC236}">
              <a16:creationId xmlns:a16="http://schemas.microsoft.com/office/drawing/2014/main" xmlns="" id="{00000000-0008-0000-0D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0"/>
          <a:ext cx="390525" cy="714375"/>
        </a:xfrm>
        <a:prstGeom prst="rect">
          <a:avLst/>
        </a:prstGeom>
        <a:noFill/>
      </xdr:spPr>
    </xdr:pic>
    <xdr:clientData/>
  </xdr:twoCellAnchor>
  <xdr:twoCellAnchor editAs="oneCell">
    <xdr:from>
      <xdr:col>11</xdr:col>
      <xdr:colOff>384174</xdr:colOff>
      <xdr:row>0</xdr:row>
      <xdr:rowOff>28575</xdr:rowOff>
    </xdr:from>
    <xdr:to>
      <xdr:col>11</xdr:col>
      <xdr:colOff>809625</xdr:colOff>
      <xdr:row>3</xdr:row>
      <xdr:rowOff>190450</xdr:rowOff>
    </xdr:to>
    <xdr:pic>
      <xdr:nvPicPr>
        <xdr:cNvPr id="3" name="Picture 2" descr="Image result for jal jeevan mission logo">
          <a:extLst>
            <a:ext uri="{FF2B5EF4-FFF2-40B4-BE49-F238E27FC236}">
              <a16:creationId xmlns:a16="http://schemas.microsoft.com/office/drawing/2014/main" xmlns="" id="{00000000-0008-0000-0D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5849" y="28575"/>
          <a:ext cx="425451" cy="7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76200</xdr:colOff>
      <xdr:row>0</xdr:row>
      <xdr:rowOff>1</xdr:rowOff>
    </xdr:from>
    <xdr:to>
      <xdr:col>9</xdr:col>
      <xdr:colOff>447675</xdr:colOff>
      <xdr:row>3</xdr:row>
      <xdr:rowOff>129271</xdr:rowOff>
    </xdr:to>
    <xdr:pic>
      <xdr:nvPicPr>
        <xdr:cNvPr id="4" name="Picture 3" descr="Image result for MEDHAJ LOGO">
          <a:extLst>
            <a:ext uri="{FF2B5EF4-FFF2-40B4-BE49-F238E27FC236}">
              <a16:creationId xmlns:a16="http://schemas.microsoft.com/office/drawing/2014/main" xmlns="" id="{00000000-0008-0000-0D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91425" y="1"/>
          <a:ext cx="371475" cy="70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171450</xdr:colOff>
      <xdr:row>0</xdr:row>
      <xdr:rowOff>0</xdr:rowOff>
    </xdr:from>
    <xdr:to>
      <xdr:col>10</xdr:col>
      <xdr:colOff>533400</xdr:colOff>
      <xdr:row>3</xdr:row>
      <xdr:rowOff>76200</xdr:rowOff>
    </xdr:to>
    <xdr:pic>
      <xdr:nvPicPr>
        <xdr:cNvPr id="5" name="Picture 4">
          <a:extLst>
            <a:ext uri="{FF2B5EF4-FFF2-40B4-BE49-F238E27FC236}">
              <a16:creationId xmlns:a16="http://schemas.microsoft.com/office/drawing/2014/main" xmlns="" id="{00000000-0008-0000-0D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458200" y="0"/>
          <a:ext cx="3619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13</xdr:col>
      <xdr:colOff>142875</xdr:colOff>
      <xdr:row>0</xdr:row>
      <xdr:rowOff>19050</xdr:rowOff>
    </xdr:from>
    <xdr:ext cx="390525" cy="714375"/>
    <xdr:pic>
      <xdr:nvPicPr>
        <xdr:cNvPr id="6" name="Picture 5">
          <a:extLst>
            <a:ext uri="{FF2B5EF4-FFF2-40B4-BE49-F238E27FC236}">
              <a16:creationId xmlns:a16="http://schemas.microsoft.com/office/drawing/2014/main" xmlns="" id="{00000000-0008-0000-0D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63375" y="19050"/>
          <a:ext cx="390525" cy="714375"/>
        </a:xfrm>
        <a:prstGeom prst="rect">
          <a:avLst/>
        </a:prstGeom>
        <a:noFill/>
      </xdr:spPr>
    </xdr:pic>
    <xdr:clientData/>
  </xdr:oneCellAnchor>
  <xdr:oneCellAnchor>
    <xdr:from>
      <xdr:col>24</xdr:col>
      <xdr:colOff>384174</xdr:colOff>
      <xdr:row>0</xdr:row>
      <xdr:rowOff>28575</xdr:rowOff>
    </xdr:from>
    <xdr:ext cx="425451" cy="733375"/>
    <xdr:pic>
      <xdr:nvPicPr>
        <xdr:cNvPr id="7" name="Picture 6" descr="Image result for jal jeevan mission logo">
          <a:extLst>
            <a:ext uri="{FF2B5EF4-FFF2-40B4-BE49-F238E27FC236}">
              <a16:creationId xmlns:a16="http://schemas.microsoft.com/office/drawing/2014/main" xmlns="" id="{00000000-0008-0000-0D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653374" y="28575"/>
          <a:ext cx="425451" cy="7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22</xdr:col>
      <xdr:colOff>76200</xdr:colOff>
      <xdr:row>0</xdr:row>
      <xdr:rowOff>1</xdr:rowOff>
    </xdr:from>
    <xdr:ext cx="371475" cy="700770"/>
    <xdr:pic>
      <xdr:nvPicPr>
        <xdr:cNvPr id="8" name="Picture 7" descr="Image result for MEDHAJ LOGO">
          <a:extLst>
            <a:ext uri="{FF2B5EF4-FFF2-40B4-BE49-F238E27FC236}">
              <a16:creationId xmlns:a16="http://schemas.microsoft.com/office/drawing/2014/main" xmlns="" id="{00000000-0008-0000-0D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916650" y="1"/>
          <a:ext cx="371475" cy="70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171450</xdr:colOff>
      <xdr:row>0</xdr:row>
      <xdr:rowOff>0</xdr:rowOff>
    </xdr:from>
    <xdr:ext cx="361950" cy="647700"/>
    <xdr:pic>
      <xdr:nvPicPr>
        <xdr:cNvPr id="9" name="Picture 8">
          <a:extLst>
            <a:ext uri="{FF2B5EF4-FFF2-40B4-BE49-F238E27FC236}">
              <a16:creationId xmlns:a16="http://schemas.microsoft.com/office/drawing/2014/main" xmlns="" id="{00000000-0008-0000-0D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745325" y="0"/>
          <a:ext cx="3619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26</xdr:col>
      <xdr:colOff>142875</xdr:colOff>
      <xdr:row>0</xdr:row>
      <xdr:rowOff>19050</xdr:rowOff>
    </xdr:from>
    <xdr:ext cx="390525" cy="714375"/>
    <xdr:pic>
      <xdr:nvPicPr>
        <xdr:cNvPr id="10" name="Picture 9">
          <a:extLst>
            <a:ext uri="{FF2B5EF4-FFF2-40B4-BE49-F238E27FC236}">
              <a16:creationId xmlns:a16="http://schemas.microsoft.com/office/drawing/2014/main" xmlns="" id="{00000000-0008-0000-0D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02750" y="19050"/>
          <a:ext cx="390525" cy="714375"/>
        </a:xfrm>
        <a:prstGeom prst="rect">
          <a:avLst/>
        </a:prstGeom>
        <a:noFill/>
      </xdr:spPr>
    </xdr:pic>
    <xdr:clientData/>
  </xdr:oneCellAnchor>
  <xdr:oneCellAnchor>
    <xdr:from>
      <xdr:col>37</xdr:col>
      <xdr:colOff>117474</xdr:colOff>
      <xdr:row>0</xdr:row>
      <xdr:rowOff>0</xdr:rowOff>
    </xdr:from>
    <xdr:ext cx="425451" cy="733375"/>
    <xdr:pic>
      <xdr:nvPicPr>
        <xdr:cNvPr id="11" name="Picture 10" descr="Image result for jal jeevan mission logo">
          <a:extLst>
            <a:ext uri="{FF2B5EF4-FFF2-40B4-BE49-F238E27FC236}">
              <a16:creationId xmlns:a16="http://schemas.microsoft.com/office/drawing/2014/main" xmlns="" id="{00000000-0008-0000-0D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16499" y="0"/>
          <a:ext cx="425451" cy="7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35</xdr:col>
      <xdr:colOff>76200</xdr:colOff>
      <xdr:row>0</xdr:row>
      <xdr:rowOff>1</xdr:rowOff>
    </xdr:from>
    <xdr:ext cx="371475" cy="700770"/>
    <xdr:pic>
      <xdr:nvPicPr>
        <xdr:cNvPr id="12" name="Picture 11" descr="Image result for MEDHAJ LOGO">
          <a:extLst>
            <a:ext uri="{FF2B5EF4-FFF2-40B4-BE49-F238E27FC236}">
              <a16:creationId xmlns:a16="http://schemas.microsoft.com/office/drawing/2014/main" xmlns="" id="{00000000-0008-0000-0D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156025" y="1"/>
          <a:ext cx="371475" cy="70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36</xdr:col>
      <xdr:colOff>171450</xdr:colOff>
      <xdr:row>0</xdr:row>
      <xdr:rowOff>0</xdr:rowOff>
    </xdr:from>
    <xdr:ext cx="361950" cy="647700"/>
    <xdr:pic>
      <xdr:nvPicPr>
        <xdr:cNvPr id="13" name="Picture 12">
          <a:extLst>
            <a:ext uri="{FF2B5EF4-FFF2-40B4-BE49-F238E27FC236}">
              <a16:creationId xmlns:a16="http://schemas.microsoft.com/office/drawing/2014/main" xmlns="" id="{00000000-0008-0000-0D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860875" y="0"/>
          <a:ext cx="3619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39</xdr:col>
      <xdr:colOff>142875</xdr:colOff>
      <xdr:row>0</xdr:row>
      <xdr:rowOff>19050</xdr:rowOff>
    </xdr:from>
    <xdr:ext cx="390525" cy="714375"/>
    <xdr:pic>
      <xdr:nvPicPr>
        <xdr:cNvPr id="14" name="Picture 13">
          <a:extLst>
            <a:ext uri="{FF2B5EF4-FFF2-40B4-BE49-F238E27FC236}">
              <a16:creationId xmlns:a16="http://schemas.microsoft.com/office/drawing/2014/main" xmlns="" id="{00000000-0008-0000-0D00-00000E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661100" y="19050"/>
          <a:ext cx="390525" cy="714375"/>
        </a:xfrm>
        <a:prstGeom prst="rect">
          <a:avLst/>
        </a:prstGeom>
        <a:noFill/>
      </xdr:spPr>
    </xdr:pic>
    <xdr:clientData/>
  </xdr:oneCellAnchor>
  <xdr:oneCellAnchor>
    <xdr:from>
      <xdr:col>50</xdr:col>
      <xdr:colOff>117474</xdr:colOff>
      <xdr:row>0</xdr:row>
      <xdr:rowOff>0</xdr:rowOff>
    </xdr:from>
    <xdr:ext cx="425451" cy="733375"/>
    <xdr:pic>
      <xdr:nvPicPr>
        <xdr:cNvPr id="15" name="Picture 14" descr="Image result for jal jeevan mission logo">
          <a:extLst>
            <a:ext uri="{FF2B5EF4-FFF2-40B4-BE49-F238E27FC236}">
              <a16:creationId xmlns:a16="http://schemas.microsoft.com/office/drawing/2014/main" xmlns="" id="{00000000-0008-0000-0D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74849" y="0"/>
          <a:ext cx="425451" cy="7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48</xdr:col>
      <xdr:colOff>76200</xdr:colOff>
      <xdr:row>0</xdr:row>
      <xdr:rowOff>1</xdr:rowOff>
    </xdr:from>
    <xdr:ext cx="371475" cy="700770"/>
    <xdr:pic>
      <xdr:nvPicPr>
        <xdr:cNvPr id="16" name="Picture 15" descr="Image result for MEDHAJ LOGO">
          <a:extLst>
            <a:ext uri="{FF2B5EF4-FFF2-40B4-BE49-F238E27FC236}">
              <a16:creationId xmlns:a16="http://schemas.microsoft.com/office/drawing/2014/main" xmlns="" id="{00000000-0008-0000-0D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814375" y="1"/>
          <a:ext cx="371475" cy="70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49</xdr:col>
      <xdr:colOff>171450</xdr:colOff>
      <xdr:row>0</xdr:row>
      <xdr:rowOff>0</xdr:rowOff>
    </xdr:from>
    <xdr:ext cx="361950" cy="647700"/>
    <xdr:pic>
      <xdr:nvPicPr>
        <xdr:cNvPr id="17" name="Picture 16">
          <a:extLst>
            <a:ext uri="{FF2B5EF4-FFF2-40B4-BE49-F238E27FC236}">
              <a16:creationId xmlns:a16="http://schemas.microsoft.com/office/drawing/2014/main" xmlns="" id="{00000000-0008-0000-0D00-00001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519225" y="0"/>
          <a:ext cx="3619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52</xdr:col>
      <xdr:colOff>142875</xdr:colOff>
      <xdr:row>0</xdr:row>
      <xdr:rowOff>19050</xdr:rowOff>
    </xdr:from>
    <xdr:ext cx="390525" cy="714375"/>
    <xdr:pic>
      <xdr:nvPicPr>
        <xdr:cNvPr id="18" name="Picture 17">
          <a:extLst>
            <a:ext uri="{FF2B5EF4-FFF2-40B4-BE49-F238E27FC236}">
              <a16:creationId xmlns:a16="http://schemas.microsoft.com/office/drawing/2014/main" xmlns="" id="{00000000-0008-0000-0D00-00001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319450" y="19050"/>
          <a:ext cx="390525" cy="714375"/>
        </a:xfrm>
        <a:prstGeom prst="rect">
          <a:avLst/>
        </a:prstGeom>
        <a:noFill/>
      </xdr:spPr>
    </xdr:pic>
    <xdr:clientData/>
  </xdr:oneCellAnchor>
  <xdr:oneCellAnchor>
    <xdr:from>
      <xdr:col>63</xdr:col>
      <xdr:colOff>117474</xdr:colOff>
      <xdr:row>0</xdr:row>
      <xdr:rowOff>0</xdr:rowOff>
    </xdr:from>
    <xdr:ext cx="425451" cy="733375"/>
    <xdr:pic>
      <xdr:nvPicPr>
        <xdr:cNvPr id="19" name="Picture 18" descr="Image result for jal jeevan mission logo">
          <a:extLst>
            <a:ext uri="{FF2B5EF4-FFF2-40B4-BE49-F238E27FC236}">
              <a16:creationId xmlns:a16="http://schemas.microsoft.com/office/drawing/2014/main" xmlns="" id="{00000000-0008-0000-0D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733199" y="0"/>
          <a:ext cx="425451" cy="7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61</xdr:col>
      <xdr:colOff>76200</xdr:colOff>
      <xdr:row>0</xdr:row>
      <xdr:rowOff>1</xdr:rowOff>
    </xdr:from>
    <xdr:ext cx="371475" cy="700770"/>
    <xdr:pic>
      <xdr:nvPicPr>
        <xdr:cNvPr id="20" name="Picture 19" descr="Image result for MEDHAJ LOGO">
          <a:extLst>
            <a:ext uri="{FF2B5EF4-FFF2-40B4-BE49-F238E27FC236}">
              <a16:creationId xmlns:a16="http://schemas.microsoft.com/office/drawing/2014/main" xmlns="" id="{00000000-0008-0000-0D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472725" y="1"/>
          <a:ext cx="371475" cy="700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62</xdr:col>
      <xdr:colOff>171450</xdr:colOff>
      <xdr:row>0</xdr:row>
      <xdr:rowOff>0</xdr:rowOff>
    </xdr:from>
    <xdr:ext cx="361950" cy="647700"/>
    <xdr:pic>
      <xdr:nvPicPr>
        <xdr:cNvPr id="21" name="Picture 20">
          <a:extLst>
            <a:ext uri="{FF2B5EF4-FFF2-40B4-BE49-F238E27FC236}">
              <a16:creationId xmlns:a16="http://schemas.microsoft.com/office/drawing/2014/main" xmlns="" id="{00000000-0008-0000-0D00-00001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9177575" y="0"/>
          <a:ext cx="3619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Sheet2"/>
      <sheetName val="attarsand pr"/>
      <sheetName val="PUREBHIKA AND RAIGARH"/>
      <sheetName val="attarasand khayathi "/>
      <sheetName val="MALAAK"/>
      <sheetName val="barasarai"/>
      <sheetName val="padampur"/>
      <sheetName val="shivapur khurd"/>
      <sheetName val="choumari"/>
      <sheetName val="PERSANDA 1"/>
      <sheetName val="utras"/>
      <sheetName val="hathsara"/>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58"/>
  <sheetViews>
    <sheetView tabSelected="1" topLeftCell="A4" workbookViewId="0">
      <selection activeCell="T15" sqref="T15:X15"/>
    </sheetView>
  </sheetViews>
  <sheetFormatPr defaultRowHeight="15"/>
  <cols>
    <col min="7" max="7" width="35.140625" bestFit="1" customWidth="1"/>
    <col min="8" max="8" width="11.28515625" customWidth="1"/>
    <col min="9" max="9" width="11.42578125" customWidth="1"/>
    <col min="10" max="10" width="11.5703125" customWidth="1"/>
    <col min="11" max="11" width="19.5703125" customWidth="1"/>
    <col min="12" max="12" width="21.28515625" customWidth="1"/>
    <col min="20" max="20" width="35.140625" bestFit="1" customWidth="1"/>
    <col min="23" max="23" width="11" customWidth="1"/>
    <col min="24" max="24" width="10.42578125" customWidth="1"/>
    <col min="25" max="25" width="14.7109375" customWidth="1"/>
    <col min="33" max="33" width="35.140625" bestFit="1" customWidth="1"/>
    <col min="46" max="46" width="35.140625" bestFit="1" customWidth="1"/>
    <col min="59" max="59" width="35.140625" bestFit="1" customWidth="1"/>
  </cols>
  <sheetData>
    <row r="1" spans="1:64">
      <c r="A1" s="1"/>
      <c r="B1" s="2" t="s">
        <v>0</v>
      </c>
      <c r="C1" s="3"/>
      <c r="D1" s="3"/>
      <c r="E1" s="3"/>
      <c r="F1" s="3"/>
      <c r="G1" s="3"/>
      <c r="H1" s="3"/>
      <c r="I1" s="3"/>
      <c r="J1" s="4"/>
      <c r="K1" s="4"/>
      <c r="L1" s="5"/>
      <c r="N1" s="1"/>
      <c r="O1" s="2" t="s">
        <v>0</v>
      </c>
      <c r="P1" s="3"/>
      <c r="Q1" s="3"/>
      <c r="R1" s="3"/>
      <c r="S1" s="3"/>
      <c r="T1" s="3"/>
      <c r="U1" s="3"/>
      <c r="V1" s="3"/>
      <c r="W1" s="4"/>
      <c r="X1" s="4"/>
      <c r="Y1" s="5"/>
      <c r="AA1" s="1"/>
      <c r="AB1" s="2" t="s">
        <v>0</v>
      </c>
      <c r="AC1" s="3"/>
      <c r="AD1" s="3"/>
      <c r="AE1" s="3"/>
      <c r="AF1" s="3"/>
      <c r="AG1" s="3"/>
      <c r="AH1" s="3"/>
      <c r="AI1" s="3"/>
      <c r="AJ1" s="4"/>
      <c r="AK1" s="4"/>
      <c r="AL1" s="5"/>
      <c r="AN1" s="1"/>
      <c r="AO1" s="2" t="s">
        <v>0</v>
      </c>
      <c r="AP1" s="3"/>
      <c r="AQ1" s="3"/>
      <c r="AR1" s="3"/>
      <c r="AS1" s="3"/>
      <c r="AT1" s="3"/>
      <c r="AU1" s="3"/>
      <c r="AV1" s="3"/>
      <c r="AW1" s="4"/>
      <c r="AX1" s="4"/>
      <c r="AY1" s="5"/>
      <c r="BA1" s="1"/>
      <c r="BB1" s="2" t="s">
        <v>0</v>
      </c>
      <c r="BC1" s="3"/>
      <c r="BD1" s="3"/>
      <c r="BE1" s="3"/>
      <c r="BF1" s="3"/>
      <c r="BG1" s="3"/>
      <c r="BH1" s="3"/>
      <c r="BI1" s="3"/>
      <c r="BJ1" s="4"/>
      <c r="BK1" s="4"/>
      <c r="BL1" s="5"/>
    </row>
    <row r="2" spans="1:64">
      <c r="A2" s="6"/>
      <c r="B2" s="7"/>
      <c r="C2" s="8"/>
      <c r="D2" s="8"/>
      <c r="E2" s="8"/>
      <c r="F2" s="8"/>
      <c r="G2" s="8"/>
      <c r="H2" s="8"/>
      <c r="I2" s="8"/>
      <c r="L2" s="9"/>
      <c r="N2" s="6"/>
      <c r="O2" s="7"/>
      <c r="P2" s="8"/>
      <c r="Q2" s="8"/>
      <c r="R2" s="8"/>
      <c r="S2" s="8"/>
      <c r="T2" s="8"/>
      <c r="U2" s="8"/>
      <c r="V2" s="8"/>
      <c r="Y2" s="9"/>
      <c r="AA2" s="6"/>
      <c r="AB2" s="7"/>
      <c r="AC2" s="8"/>
      <c r="AD2" s="8"/>
      <c r="AE2" s="8"/>
      <c r="AF2" s="8"/>
      <c r="AG2" s="8"/>
      <c r="AH2" s="8"/>
      <c r="AI2" s="8"/>
      <c r="AL2" s="9"/>
      <c r="AN2" s="6"/>
      <c r="AO2" s="7"/>
      <c r="AP2" s="8"/>
      <c r="AQ2" s="8"/>
      <c r="AR2" s="8"/>
      <c r="AS2" s="8"/>
      <c r="AT2" s="8"/>
      <c r="AU2" s="8"/>
      <c r="AV2" s="8"/>
      <c r="AY2" s="9"/>
      <c r="BA2" s="6"/>
      <c r="BB2" s="7"/>
      <c r="BC2" s="8"/>
      <c r="BD2" s="8"/>
      <c r="BE2" s="8"/>
      <c r="BF2" s="8"/>
      <c r="BG2" s="8"/>
      <c r="BH2" s="8"/>
      <c r="BI2" s="8"/>
      <c r="BL2" s="9"/>
    </row>
    <row r="3" spans="1:64">
      <c r="A3" s="6"/>
      <c r="B3" s="7"/>
      <c r="C3" s="8"/>
      <c r="D3" s="8"/>
      <c r="E3" s="8"/>
      <c r="F3" s="8"/>
      <c r="G3" s="8"/>
      <c r="H3" s="8"/>
      <c r="I3" s="8"/>
      <c r="L3" s="9"/>
      <c r="N3" s="6"/>
      <c r="O3" s="7"/>
      <c r="P3" s="8"/>
      <c r="Q3" s="8"/>
      <c r="R3" s="8"/>
      <c r="S3" s="8"/>
      <c r="T3" s="8"/>
      <c r="U3" s="8"/>
      <c r="V3" s="8"/>
      <c r="Y3" s="9"/>
      <c r="AA3" s="6"/>
      <c r="AB3" s="7"/>
      <c r="AC3" s="8"/>
      <c r="AD3" s="8"/>
      <c r="AE3" s="8"/>
      <c r="AF3" s="8"/>
      <c r="AG3" s="8"/>
      <c r="AH3" s="8"/>
      <c r="AI3" s="8"/>
      <c r="AL3" s="9"/>
      <c r="AN3" s="6"/>
      <c r="AO3" s="7"/>
      <c r="AP3" s="8"/>
      <c r="AQ3" s="8"/>
      <c r="AR3" s="8"/>
      <c r="AS3" s="8"/>
      <c r="AT3" s="8"/>
      <c r="AU3" s="8"/>
      <c r="AV3" s="8"/>
      <c r="AY3" s="9"/>
      <c r="BA3" s="6"/>
      <c r="BB3" s="7"/>
      <c r="BC3" s="8"/>
      <c r="BD3" s="8"/>
      <c r="BE3" s="8"/>
      <c r="BF3" s="8"/>
      <c r="BG3" s="8"/>
      <c r="BH3" s="8"/>
      <c r="BI3" s="8"/>
      <c r="BL3" s="9"/>
    </row>
    <row r="4" spans="1:64">
      <c r="A4" s="6"/>
      <c r="B4" s="10"/>
      <c r="C4" s="11"/>
      <c r="D4" s="11"/>
      <c r="E4" s="11"/>
      <c r="F4" s="11"/>
      <c r="G4" s="11"/>
      <c r="H4" s="11"/>
      <c r="I4" s="11"/>
      <c r="L4" s="9"/>
      <c r="N4" s="6"/>
      <c r="O4" s="10"/>
      <c r="P4" s="11"/>
      <c r="Q4" s="11"/>
      <c r="R4" s="11"/>
      <c r="S4" s="11"/>
      <c r="T4" s="11"/>
      <c r="U4" s="11"/>
      <c r="V4" s="11"/>
      <c r="Y4" s="9"/>
      <c r="AA4" s="6"/>
      <c r="AB4" s="10"/>
      <c r="AC4" s="11"/>
      <c r="AD4" s="11"/>
      <c r="AE4" s="11"/>
      <c r="AF4" s="11"/>
      <c r="AG4" s="11"/>
      <c r="AH4" s="11"/>
      <c r="AI4" s="11"/>
      <c r="AL4" s="9"/>
      <c r="AN4" s="6"/>
      <c r="AO4" s="10"/>
      <c r="AP4" s="11"/>
      <c r="AQ4" s="11"/>
      <c r="AR4" s="11"/>
      <c r="AS4" s="11"/>
      <c r="AT4" s="11"/>
      <c r="AU4" s="11"/>
      <c r="AV4" s="11"/>
      <c r="AY4" s="9"/>
      <c r="BA4" s="6"/>
      <c r="BB4" s="10"/>
      <c r="BC4" s="11"/>
      <c r="BD4" s="11"/>
      <c r="BE4" s="11"/>
      <c r="BF4" s="11"/>
      <c r="BG4" s="11"/>
      <c r="BH4" s="11"/>
      <c r="BI4" s="11"/>
      <c r="BL4" s="9"/>
    </row>
    <row r="5" spans="1:64" ht="16.5">
      <c r="A5" s="12" t="s">
        <v>1</v>
      </c>
      <c r="B5" s="13"/>
      <c r="C5" s="14" t="s">
        <v>2</v>
      </c>
      <c r="D5" s="15"/>
      <c r="E5" s="15"/>
      <c r="F5" s="15"/>
      <c r="G5" s="15"/>
      <c r="H5" s="15"/>
      <c r="I5" s="15"/>
      <c r="J5" s="15"/>
      <c r="K5" s="15"/>
      <c r="L5" s="16"/>
      <c r="N5" s="12" t="s">
        <v>1</v>
      </c>
      <c r="O5" s="13"/>
      <c r="P5" s="14" t="s">
        <v>2</v>
      </c>
      <c r="Q5" s="15"/>
      <c r="R5" s="15"/>
      <c r="S5" s="15"/>
      <c r="T5" s="15"/>
      <c r="U5" s="15"/>
      <c r="V5" s="15"/>
      <c r="W5" s="15"/>
      <c r="X5" s="15"/>
      <c r="Y5" s="16"/>
      <c r="AA5" s="12" t="s">
        <v>1</v>
      </c>
      <c r="AB5" s="13"/>
      <c r="AC5" s="14" t="s">
        <v>2</v>
      </c>
      <c r="AD5" s="15"/>
      <c r="AE5" s="15"/>
      <c r="AF5" s="15"/>
      <c r="AG5" s="15"/>
      <c r="AH5" s="15"/>
      <c r="AI5" s="15"/>
      <c r="AJ5" s="15"/>
      <c r="AK5" s="15"/>
      <c r="AL5" s="16"/>
      <c r="AN5" s="12" t="s">
        <v>1</v>
      </c>
      <c r="AO5" s="13"/>
      <c r="AP5" s="14" t="s">
        <v>2</v>
      </c>
      <c r="AQ5" s="15"/>
      <c r="AR5" s="15"/>
      <c r="AS5" s="15"/>
      <c r="AT5" s="15"/>
      <c r="AU5" s="15"/>
      <c r="AV5" s="15"/>
      <c r="AW5" s="15"/>
      <c r="AX5" s="15"/>
      <c r="AY5" s="16"/>
      <c r="BA5" s="12" t="s">
        <v>1</v>
      </c>
      <c r="BB5" s="13"/>
      <c r="BC5" s="14" t="s">
        <v>2</v>
      </c>
      <c r="BD5" s="15"/>
      <c r="BE5" s="15"/>
      <c r="BF5" s="15"/>
      <c r="BG5" s="15"/>
      <c r="BH5" s="15"/>
      <c r="BI5" s="15"/>
      <c r="BJ5" s="15"/>
      <c r="BK5" s="15"/>
      <c r="BL5" s="16"/>
    </row>
    <row r="6" spans="1:64" ht="16.5">
      <c r="A6" s="12" t="s">
        <v>3</v>
      </c>
      <c r="B6" s="13"/>
      <c r="C6" s="14" t="s">
        <v>4</v>
      </c>
      <c r="D6" s="15"/>
      <c r="E6" s="15"/>
      <c r="F6" s="15"/>
      <c r="G6" s="15"/>
      <c r="H6" s="15"/>
      <c r="I6" s="15"/>
      <c r="J6" s="15"/>
      <c r="K6" s="15"/>
      <c r="L6" s="16"/>
      <c r="N6" s="12" t="s">
        <v>3</v>
      </c>
      <c r="O6" s="13"/>
      <c r="P6" s="14" t="s">
        <v>4</v>
      </c>
      <c r="Q6" s="15"/>
      <c r="R6" s="15"/>
      <c r="S6" s="15"/>
      <c r="T6" s="15"/>
      <c r="U6" s="15"/>
      <c r="V6" s="15"/>
      <c r="W6" s="15"/>
      <c r="X6" s="15"/>
      <c r="Y6" s="16"/>
      <c r="AA6" s="12" t="s">
        <v>3</v>
      </c>
      <c r="AB6" s="13"/>
      <c r="AC6" s="14" t="s">
        <v>4</v>
      </c>
      <c r="AD6" s="15"/>
      <c r="AE6" s="15"/>
      <c r="AF6" s="15"/>
      <c r="AG6" s="15"/>
      <c r="AH6" s="15"/>
      <c r="AI6" s="15"/>
      <c r="AJ6" s="15"/>
      <c r="AK6" s="15"/>
      <c r="AL6" s="16"/>
      <c r="AN6" s="12" t="s">
        <v>3</v>
      </c>
      <c r="AO6" s="13"/>
      <c r="AP6" s="14" t="s">
        <v>4</v>
      </c>
      <c r="AQ6" s="15"/>
      <c r="AR6" s="15"/>
      <c r="AS6" s="15"/>
      <c r="AT6" s="15"/>
      <c r="AU6" s="15"/>
      <c r="AV6" s="15"/>
      <c r="AW6" s="15"/>
      <c r="AX6" s="15"/>
      <c r="AY6" s="16"/>
      <c r="BA6" s="12" t="s">
        <v>3</v>
      </c>
      <c r="BB6" s="13"/>
      <c r="BC6" s="14" t="s">
        <v>4</v>
      </c>
      <c r="BD6" s="15"/>
      <c r="BE6" s="15"/>
      <c r="BF6" s="15"/>
      <c r="BG6" s="15"/>
      <c r="BH6" s="15"/>
      <c r="BI6" s="15"/>
      <c r="BJ6" s="15"/>
      <c r="BK6" s="15"/>
      <c r="BL6" s="16"/>
    </row>
    <row r="7" spans="1:64" ht="16.5">
      <c r="A7" s="17" t="s">
        <v>5</v>
      </c>
      <c r="B7" s="18"/>
      <c r="C7" s="14" t="s">
        <v>6</v>
      </c>
      <c r="D7" s="15"/>
      <c r="E7" s="15"/>
      <c r="F7" s="15"/>
      <c r="G7" s="15"/>
      <c r="H7" s="15"/>
      <c r="I7" s="15"/>
      <c r="J7" s="15"/>
      <c r="K7" s="15"/>
      <c r="L7" s="16"/>
      <c r="N7" s="17" t="s">
        <v>5</v>
      </c>
      <c r="O7" s="18"/>
      <c r="P7" s="14" t="s">
        <v>6</v>
      </c>
      <c r="Q7" s="15"/>
      <c r="R7" s="15"/>
      <c r="S7" s="15"/>
      <c r="T7" s="15"/>
      <c r="U7" s="15"/>
      <c r="V7" s="15"/>
      <c r="W7" s="15"/>
      <c r="X7" s="15"/>
      <c r="Y7" s="16"/>
      <c r="AA7" s="17" t="s">
        <v>5</v>
      </c>
      <c r="AB7" s="18"/>
      <c r="AC7" s="14" t="s">
        <v>6</v>
      </c>
      <c r="AD7" s="15"/>
      <c r="AE7" s="15"/>
      <c r="AF7" s="15"/>
      <c r="AG7" s="15"/>
      <c r="AH7" s="15"/>
      <c r="AI7" s="15"/>
      <c r="AJ7" s="15"/>
      <c r="AK7" s="15"/>
      <c r="AL7" s="16"/>
      <c r="AN7" s="17" t="s">
        <v>5</v>
      </c>
      <c r="AO7" s="18"/>
      <c r="AP7" s="14" t="s">
        <v>6</v>
      </c>
      <c r="AQ7" s="15"/>
      <c r="AR7" s="15"/>
      <c r="AS7" s="15"/>
      <c r="AT7" s="15"/>
      <c r="AU7" s="15"/>
      <c r="AV7" s="15"/>
      <c r="AW7" s="15"/>
      <c r="AX7" s="15"/>
      <c r="AY7" s="16"/>
      <c r="BA7" s="17" t="s">
        <v>5</v>
      </c>
      <c r="BB7" s="18"/>
      <c r="BC7" s="14" t="s">
        <v>6</v>
      </c>
      <c r="BD7" s="15"/>
      <c r="BE7" s="15"/>
      <c r="BF7" s="15"/>
      <c r="BG7" s="15"/>
      <c r="BH7" s="15"/>
      <c r="BI7" s="15"/>
      <c r="BJ7" s="15"/>
      <c r="BK7" s="15"/>
      <c r="BL7" s="16"/>
    </row>
    <row r="8" spans="1:64" ht="16.5">
      <c r="A8" s="12" t="s">
        <v>7</v>
      </c>
      <c r="B8" s="13"/>
      <c r="C8" s="14" t="s">
        <v>8</v>
      </c>
      <c r="D8" s="15"/>
      <c r="E8" s="15"/>
      <c r="F8" s="15"/>
      <c r="G8" s="15"/>
      <c r="H8" s="15"/>
      <c r="I8" s="15"/>
      <c r="J8" s="15"/>
      <c r="K8" s="15"/>
      <c r="L8" s="16"/>
      <c r="N8" s="12" t="s">
        <v>7</v>
      </c>
      <c r="O8" s="13"/>
      <c r="P8" s="14" t="s">
        <v>8</v>
      </c>
      <c r="Q8" s="15"/>
      <c r="R8" s="15"/>
      <c r="S8" s="15"/>
      <c r="T8" s="15"/>
      <c r="U8" s="15"/>
      <c r="V8" s="15"/>
      <c r="W8" s="15"/>
      <c r="X8" s="15"/>
      <c r="Y8" s="16"/>
      <c r="AA8" s="12" t="s">
        <v>7</v>
      </c>
      <c r="AB8" s="13"/>
      <c r="AC8" s="14" t="s">
        <v>8</v>
      </c>
      <c r="AD8" s="15"/>
      <c r="AE8" s="15"/>
      <c r="AF8" s="15"/>
      <c r="AG8" s="15"/>
      <c r="AH8" s="15"/>
      <c r="AI8" s="15"/>
      <c r="AJ8" s="15"/>
      <c r="AK8" s="15"/>
      <c r="AL8" s="16"/>
      <c r="AN8" s="12" t="s">
        <v>7</v>
      </c>
      <c r="AO8" s="13"/>
      <c r="AP8" s="14" t="s">
        <v>8</v>
      </c>
      <c r="AQ8" s="15"/>
      <c r="AR8" s="15"/>
      <c r="AS8" s="15"/>
      <c r="AT8" s="15"/>
      <c r="AU8" s="15"/>
      <c r="AV8" s="15"/>
      <c r="AW8" s="15"/>
      <c r="AX8" s="15"/>
      <c r="AY8" s="16"/>
      <c r="BA8" s="12" t="s">
        <v>7</v>
      </c>
      <c r="BB8" s="13"/>
      <c r="BC8" s="14" t="s">
        <v>8</v>
      </c>
      <c r="BD8" s="15"/>
      <c r="BE8" s="15"/>
      <c r="BF8" s="15"/>
      <c r="BG8" s="15"/>
      <c r="BH8" s="15"/>
      <c r="BI8" s="15"/>
      <c r="BJ8" s="15"/>
      <c r="BK8" s="15"/>
      <c r="BL8" s="16"/>
    </row>
    <row r="9" spans="1:64" ht="15.75">
      <c r="A9" s="19" t="s">
        <v>9</v>
      </c>
      <c r="B9" s="20"/>
      <c r="C9" s="20"/>
      <c r="D9" s="20"/>
      <c r="E9" s="20"/>
      <c r="F9" s="20"/>
      <c r="G9" s="20"/>
      <c r="H9" s="20"/>
      <c r="I9" s="20"/>
      <c r="J9" s="20"/>
      <c r="K9" s="20"/>
      <c r="L9" s="21"/>
      <c r="N9" s="19" t="s">
        <v>9</v>
      </c>
      <c r="O9" s="20"/>
      <c r="P9" s="20"/>
      <c r="Q9" s="20"/>
      <c r="R9" s="20"/>
      <c r="S9" s="20"/>
      <c r="T9" s="20"/>
      <c r="U9" s="20"/>
      <c r="V9" s="20"/>
      <c r="W9" s="20"/>
      <c r="X9" s="20"/>
      <c r="Y9" s="21"/>
      <c r="AA9" s="19" t="s">
        <v>9</v>
      </c>
      <c r="AB9" s="20"/>
      <c r="AC9" s="20"/>
      <c r="AD9" s="20"/>
      <c r="AE9" s="20"/>
      <c r="AF9" s="20"/>
      <c r="AG9" s="20"/>
      <c r="AH9" s="20"/>
      <c r="AI9" s="20"/>
      <c r="AJ9" s="20"/>
      <c r="AK9" s="20"/>
      <c r="AL9" s="21"/>
      <c r="AN9" s="19" t="s">
        <v>9</v>
      </c>
      <c r="AO9" s="20"/>
      <c r="AP9" s="20"/>
      <c r="AQ9" s="20"/>
      <c r="AR9" s="20"/>
      <c r="AS9" s="20"/>
      <c r="AT9" s="20"/>
      <c r="AU9" s="20"/>
      <c r="AV9" s="20"/>
      <c r="AW9" s="20"/>
      <c r="AX9" s="20"/>
      <c r="AY9" s="21"/>
      <c r="BA9" s="19" t="s">
        <v>9</v>
      </c>
      <c r="BB9" s="20"/>
      <c r="BC9" s="20"/>
      <c r="BD9" s="20"/>
      <c r="BE9" s="20"/>
      <c r="BF9" s="20"/>
      <c r="BG9" s="20"/>
      <c r="BH9" s="20"/>
      <c r="BI9" s="20"/>
      <c r="BJ9" s="20"/>
      <c r="BK9" s="20"/>
      <c r="BL9" s="21"/>
    </row>
    <row r="10" spans="1:64" ht="15.75">
      <c r="A10" s="22" t="s">
        <v>10</v>
      </c>
      <c r="C10" s="23"/>
      <c r="D10" s="23"/>
      <c r="E10" s="23"/>
      <c r="F10" s="23"/>
      <c r="G10" s="24" t="s">
        <v>11</v>
      </c>
      <c r="H10" s="25"/>
      <c r="I10" s="23"/>
      <c r="J10" s="23"/>
      <c r="K10" s="23"/>
      <c r="L10" s="26"/>
      <c r="N10" s="22" t="s">
        <v>10</v>
      </c>
      <c r="P10" s="23"/>
      <c r="Q10" s="23"/>
      <c r="R10" s="23"/>
      <c r="S10" s="23"/>
      <c r="T10" s="24" t="s">
        <v>11</v>
      </c>
      <c r="U10" s="25"/>
      <c r="V10" s="23"/>
      <c r="W10" s="23"/>
      <c r="X10" s="23"/>
      <c r="Y10" s="26"/>
      <c r="AA10" s="22" t="s">
        <v>10</v>
      </c>
      <c r="AC10" s="23"/>
      <c r="AD10" s="23"/>
      <c r="AE10" s="23"/>
      <c r="AF10" s="23"/>
      <c r="AG10" s="24" t="s">
        <v>11</v>
      </c>
      <c r="AH10" s="25"/>
      <c r="AI10" s="23"/>
      <c r="AJ10" s="23"/>
      <c r="AK10" s="23"/>
      <c r="AL10" s="26"/>
      <c r="AN10" s="22" t="s">
        <v>10</v>
      </c>
      <c r="AP10" s="23"/>
      <c r="AQ10" s="23"/>
      <c r="AR10" s="23"/>
      <c r="AS10" s="23"/>
      <c r="AT10" s="24" t="s">
        <v>11</v>
      </c>
      <c r="AU10" s="25"/>
      <c r="AV10" s="23"/>
      <c r="AW10" s="23"/>
      <c r="AX10" s="23"/>
      <c r="AY10" s="26"/>
      <c r="BA10" s="22" t="s">
        <v>10</v>
      </c>
      <c r="BC10" s="23"/>
      <c r="BD10" s="23"/>
      <c r="BE10" s="23"/>
      <c r="BF10" s="23"/>
      <c r="BG10" s="24" t="s">
        <v>11</v>
      </c>
      <c r="BH10" s="25"/>
      <c r="BI10" s="23"/>
      <c r="BJ10" s="23"/>
      <c r="BK10" s="23"/>
      <c r="BL10" s="26"/>
    </row>
    <row r="11" spans="1:64">
      <c r="A11" s="27"/>
      <c r="B11" s="28"/>
      <c r="C11" s="28"/>
      <c r="D11" s="28"/>
      <c r="E11" s="28"/>
      <c r="F11" s="28"/>
      <c r="G11" s="28"/>
      <c r="H11" s="28"/>
      <c r="I11" s="28"/>
      <c r="J11" s="28"/>
      <c r="K11" s="28"/>
      <c r="L11" s="29"/>
      <c r="N11" s="27"/>
      <c r="O11" s="28"/>
      <c r="P11" s="28"/>
      <c r="Q11" s="28"/>
      <c r="R11" s="28"/>
      <c r="S11" s="28"/>
      <c r="T11" s="28"/>
      <c r="U11" s="28"/>
      <c r="V11" s="28"/>
      <c r="W11" s="28"/>
      <c r="X11" s="28"/>
      <c r="Y11" s="29"/>
      <c r="AA11" s="27"/>
      <c r="AB11" s="28"/>
      <c r="AC11" s="28"/>
      <c r="AD11" s="28"/>
      <c r="AE11" s="28"/>
      <c r="AF11" s="28"/>
      <c r="AG11" s="28"/>
      <c r="AH11" s="28"/>
      <c r="AI11" s="28"/>
      <c r="AJ11" s="28"/>
      <c r="AK11" s="28"/>
      <c r="AL11" s="29"/>
      <c r="AN11" s="27"/>
      <c r="AO11" s="28"/>
      <c r="AP11" s="28"/>
      <c r="AQ11" s="28"/>
      <c r="AR11" s="28"/>
      <c r="AS11" s="28"/>
      <c r="AT11" s="28"/>
      <c r="AU11" s="28"/>
      <c r="AV11" s="28"/>
      <c r="AW11" s="28"/>
      <c r="AX11" s="28"/>
      <c r="AY11" s="29"/>
      <c r="BA11" s="27"/>
      <c r="BB11" s="28"/>
      <c r="BC11" s="28"/>
      <c r="BD11" s="28"/>
      <c r="BE11" s="28"/>
      <c r="BF11" s="28"/>
      <c r="BG11" s="28"/>
      <c r="BH11" s="28"/>
      <c r="BI11" s="28"/>
      <c r="BJ11" s="28"/>
      <c r="BK11" s="28"/>
      <c r="BL11" s="29"/>
    </row>
    <row r="12" spans="1:64" ht="15.75">
      <c r="A12" s="30" t="s">
        <v>12</v>
      </c>
      <c r="B12" s="31"/>
      <c r="C12" s="32"/>
      <c r="D12" s="32"/>
      <c r="E12" s="32"/>
      <c r="F12" s="33"/>
      <c r="G12" s="34" t="s">
        <v>13</v>
      </c>
      <c r="H12" s="32"/>
      <c r="I12" s="32"/>
      <c r="J12" s="32"/>
      <c r="K12" s="32"/>
      <c r="L12" s="35"/>
      <c r="N12" s="30" t="s">
        <v>12</v>
      </c>
      <c r="O12" s="31"/>
      <c r="P12" s="32"/>
      <c r="Q12" s="32"/>
      <c r="R12" s="32"/>
      <c r="S12" s="33"/>
      <c r="T12" s="34" t="s">
        <v>13</v>
      </c>
      <c r="U12" s="32"/>
      <c r="V12" s="32"/>
      <c r="W12" s="32"/>
      <c r="X12" s="32"/>
      <c r="Y12" s="35"/>
      <c r="AA12" s="30" t="s">
        <v>12</v>
      </c>
      <c r="AB12" s="31"/>
      <c r="AC12" s="32"/>
      <c r="AD12" s="32"/>
      <c r="AE12" s="32"/>
      <c r="AF12" s="33"/>
      <c r="AG12" s="34" t="s">
        <v>13</v>
      </c>
      <c r="AH12" s="32"/>
      <c r="AI12" s="32"/>
      <c r="AJ12" s="32"/>
      <c r="AK12" s="32"/>
      <c r="AL12" s="35"/>
      <c r="AN12" s="30" t="s">
        <v>12</v>
      </c>
      <c r="AO12" s="31"/>
      <c r="AP12" s="32"/>
      <c r="AQ12" s="32"/>
      <c r="AR12" s="32"/>
      <c r="AS12" s="33"/>
      <c r="AT12" s="34" t="s">
        <v>13</v>
      </c>
      <c r="AU12" s="32"/>
      <c r="AV12" s="32"/>
      <c r="AW12" s="32"/>
      <c r="AX12" s="32"/>
      <c r="AY12" s="35"/>
      <c r="BA12" s="30" t="s">
        <v>12</v>
      </c>
      <c r="BB12" s="31"/>
      <c r="BC12" s="32"/>
      <c r="BD12" s="32"/>
      <c r="BE12" s="32"/>
      <c r="BF12" s="33"/>
      <c r="BG12" s="34" t="s">
        <v>13</v>
      </c>
      <c r="BH12" s="32"/>
      <c r="BI12" s="32"/>
      <c r="BJ12" s="32"/>
      <c r="BK12" s="32"/>
      <c r="BL12" s="35"/>
    </row>
    <row r="13" spans="1:64">
      <c r="A13" s="36" t="s">
        <v>14</v>
      </c>
      <c r="B13" s="37" t="s">
        <v>15</v>
      </c>
      <c r="C13" s="37" t="s">
        <v>16</v>
      </c>
      <c r="D13" s="37" t="s">
        <v>17</v>
      </c>
      <c r="E13" s="37" t="s">
        <v>18</v>
      </c>
      <c r="F13" s="37" t="s">
        <v>19</v>
      </c>
      <c r="G13" s="37" t="s">
        <v>20</v>
      </c>
      <c r="H13" s="38" t="s">
        <v>21</v>
      </c>
      <c r="I13" s="39"/>
      <c r="J13" s="40"/>
      <c r="K13" s="37" t="s">
        <v>22</v>
      </c>
      <c r="L13" s="41" t="s">
        <v>23</v>
      </c>
      <c r="N13" s="36" t="s">
        <v>14</v>
      </c>
      <c r="O13" s="37" t="s">
        <v>15</v>
      </c>
      <c r="P13" s="37" t="s">
        <v>16</v>
      </c>
      <c r="Q13" s="37" t="s">
        <v>17</v>
      </c>
      <c r="R13" s="37" t="s">
        <v>18</v>
      </c>
      <c r="S13" s="37" t="s">
        <v>19</v>
      </c>
      <c r="T13" s="37" t="s">
        <v>20</v>
      </c>
      <c r="U13" s="38" t="s">
        <v>21</v>
      </c>
      <c r="V13" s="39"/>
      <c r="W13" s="40"/>
      <c r="X13" s="37" t="s">
        <v>22</v>
      </c>
      <c r="Y13" s="41" t="s">
        <v>23</v>
      </c>
      <c r="AA13" s="36" t="s">
        <v>14</v>
      </c>
      <c r="AB13" s="37" t="s">
        <v>15</v>
      </c>
      <c r="AC13" s="37" t="s">
        <v>16</v>
      </c>
      <c r="AD13" s="37" t="s">
        <v>17</v>
      </c>
      <c r="AE13" s="37" t="s">
        <v>18</v>
      </c>
      <c r="AF13" s="37" t="s">
        <v>19</v>
      </c>
      <c r="AG13" s="37" t="s">
        <v>20</v>
      </c>
      <c r="AH13" s="38" t="s">
        <v>21</v>
      </c>
      <c r="AI13" s="39"/>
      <c r="AJ13" s="40"/>
      <c r="AK13" s="37" t="s">
        <v>22</v>
      </c>
      <c r="AL13" s="41" t="s">
        <v>23</v>
      </c>
      <c r="AN13" s="36" t="s">
        <v>14</v>
      </c>
      <c r="AO13" s="37" t="s">
        <v>15</v>
      </c>
      <c r="AP13" s="37" t="s">
        <v>16</v>
      </c>
      <c r="AQ13" s="37" t="s">
        <v>17</v>
      </c>
      <c r="AR13" s="37" t="s">
        <v>18</v>
      </c>
      <c r="AS13" s="37" t="s">
        <v>19</v>
      </c>
      <c r="AT13" s="37" t="s">
        <v>20</v>
      </c>
      <c r="AU13" s="38" t="s">
        <v>21</v>
      </c>
      <c r="AV13" s="39"/>
      <c r="AW13" s="40"/>
      <c r="AX13" s="37" t="s">
        <v>22</v>
      </c>
      <c r="AY13" s="41" t="s">
        <v>23</v>
      </c>
      <c r="BA13" s="36" t="s">
        <v>14</v>
      </c>
      <c r="BB13" s="37" t="s">
        <v>15</v>
      </c>
      <c r="BC13" s="37" t="s">
        <v>16</v>
      </c>
      <c r="BD13" s="37" t="s">
        <v>17</v>
      </c>
      <c r="BE13" s="37" t="s">
        <v>18</v>
      </c>
      <c r="BF13" s="37" t="s">
        <v>19</v>
      </c>
      <c r="BG13" s="37" t="s">
        <v>20</v>
      </c>
      <c r="BH13" s="38" t="s">
        <v>21</v>
      </c>
      <c r="BI13" s="39"/>
      <c r="BJ13" s="40"/>
      <c r="BK13" s="37" t="s">
        <v>22</v>
      </c>
      <c r="BL13" s="41" t="s">
        <v>23</v>
      </c>
    </row>
    <row r="14" spans="1:64" ht="60">
      <c r="A14" s="36"/>
      <c r="B14" s="37"/>
      <c r="C14" s="37"/>
      <c r="D14" s="37"/>
      <c r="E14" s="37"/>
      <c r="F14" s="37"/>
      <c r="G14" s="37"/>
      <c r="H14" s="42" t="s">
        <v>24</v>
      </c>
      <c r="I14" s="43" t="s">
        <v>25</v>
      </c>
      <c r="J14" s="42" t="s">
        <v>26</v>
      </c>
      <c r="K14" s="37"/>
      <c r="L14" s="41"/>
      <c r="N14" s="36"/>
      <c r="O14" s="37"/>
      <c r="P14" s="37"/>
      <c r="Q14" s="37"/>
      <c r="R14" s="37"/>
      <c r="S14" s="37"/>
      <c r="T14" s="37"/>
      <c r="U14" s="42" t="s">
        <v>24</v>
      </c>
      <c r="V14" s="43" t="s">
        <v>25</v>
      </c>
      <c r="W14" s="42" t="s">
        <v>26</v>
      </c>
      <c r="X14" s="37"/>
      <c r="Y14" s="41"/>
      <c r="AA14" s="44"/>
      <c r="AB14" s="45"/>
      <c r="AC14" s="45"/>
      <c r="AD14" s="45"/>
      <c r="AE14" s="45"/>
      <c r="AF14" s="45"/>
      <c r="AG14" s="45"/>
      <c r="AH14" s="46" t="s">
        <v>24</v>
      </c>
      <c r="AI14" s="47" t="s">
        <v>25</v>
      </c>
      <c r="AJ14" s="46" t="s">
        <v>26</v>
      </c>
      <c r="AK14" s="45"/>
      <c r="AL14" s="48"/>
      <c r="AN14" s="44"/>
      <c r="AO14" s="45"/>
      <c r="AP14" s="45"/>
      <c r="AQ14" s="45"/>
      <c r="AR14" s="45"/>
      <c r="AS14" s="45"/>
      <c r="AT14" s="45"/>
      <c r="AU14" s="46" t="s">
        <v>24</v>
      </c>
      <c r="AV14" s="47" t="s">
        <v>25</v>
      </c>
      <c r="AW14" s="46" t="s">
        <v>26</v>
      </c>
      <c r="AX14" s="45"/>
      <c r="AY14" s="48"/>
      <c r="BA14" s="44"/>
      <c r="BB14" s="45"/>
      <c r="BC14" s="45"/>
      <c r="BD14" s="45"/>
      <c r="BE14" s="45"/>
      <c r="BF14" s="45"/>
      <c r="BG14" s="45"/>
      <c r="BH14" s="46" t="s">
        <v>24</v>
      </c>
      <c r="BI14" s="47" t="s">
        <v>25</v>
      </c>
      <c r="BJ14" s="46" t="s">
        <v>26</v>
      </c>
      <c r="BK14" s="45"/>
      <c r="BL14" s="48"/>
    </row>
    <row r="15" spans="1:64">
      <c r="A15" s="49">
        <v>1</v>
      </c>
      <c r="B15" s="50" t="s">
        <v>27</v>
      </c>
      <c r="C15" s="50">
        <v>160</v>
      </c>
      <c r="D15" s="50" t="s">
        <v>28</v>
      </c>
      <c r="E15" s="50" t="s">
        <v>29</v>
      </c>
      <c r="F15" s="50">
        <f>124+7</f>
        <v>131</v>
      </c>
      <c r="G15" s="50" t="s">
        <v>30</v>
      </c>
      <c r="H15" s="50">
        <v>3</v>
      </c>
      <c r="I15" s="50">
        <v>1</v>
      </c>
      <c r="J15" s="50">
        <v>4</v>
      </c>
      <c r="K15" s="50" t="s">
        <v>31</v>
      </c>
      <c r="L15" s="49"/>
      <c r="N15" s="51">
        <v>1</v>
      </c>
      <c r="O15" s="51" t="s">
        <v>27</v>
      </c>
      <c r="P15" s="51">
        <v>110</v>
      </c>
      <c r="Q15" s="51" t="s">
        <v>32</v>
      </c>
      <c r="R15" s="51" t="s">
        <v>33</v>
      </c>
      <c r="S15" s="51">
        <v>7</v>
      </c>
      <c r="T15" s="51" t="s">
        <v>34</v>
      </c>
      <c r="U15" s="51">
        <v>3.3</v>
      </c>
      <c r="V15" s="51">
        <v>1</v>
      </c>
      <c r="W15" s="51">
        <v>4.3</v>
      </c>
      <c r="X15" s="51" t="s">
        <v>31</v>
      </c>
      <c r="Y15" s="51"/>
      <c r="AA15" s="49">
        <v>1</v>
      </c>
      <c r="AB15" s="50" t="s">
        <v>27</v>
      </c>
      <c r="AC15" s="49">
        <v>110</v>
      </c>
      <c r="AD15" s="50" t="s">
        <v>35</v>
      </c>
      <c r="AE15" s="50" t="s">
        <v>36</v>
      </c>
      <c r="AF15" s="50">
        <v>110.4</v>
      </c>
      <c r="AG15" s="51" t="s">
        <v>34</v>
      </c>
      <c r="AH15" s="50">
        <v>3.5</v>
      </c>
      <c r="AI15" s="50">
        <v>1</v>
      </c>
      <c r="AJ15" s="50">
        <v>4.5</v>
      </c>
      <c r="AK15" s="50" t="s">
        <v>31</v>
      </c>
      <c r="AL15" s="49"/>
      <c r="AN15" s="50">
        <v>1</v>
      </c>
      <c r="AO15" s="50" t="s">
        <v>27</v>
      </c>
      <c r="AP15" s="50">
        <v>90</v>
      </c>
      <c r="AQ15" s="50" t="s">
        <v>37</v>
      </c>
      <c r="AR15" s="50" t="s">
        <v>38</v>
      </c>
      <c r="AS15" s="51">
        <v>234</v>
      </c>
      <c r="AT15" s="51" t="s">
        <v>39</v>
      </c>
      <c r="AU15" s="51">
        <v>3</v>
      </c>
      <c r="AV15" s="50">
        <v>1</v>
      </c>
      <c r="AW15" s="50">
        <v>4</v>
      </c>
      <c r="AX15" s="50" t="s">
        <v>31</v>
      </c>
      <c r="AY15" s="50"/>
      <c r="BA15" s="50">
        <v>1</v>
      </c>
      <c r="BB15" s="50" t="s">
        <v>27</v>
      </c>
      <c r="BC15" s="50"/>
      <c r="BD15" s="50" t="s">
        <v>40</v>
      </c>
      <c r="BE15" s="50" t="s">
        <v>41</v>
      </c>
      <c r="BF15" s="50">
        <v>218.6</v>
      </c>
      <c r="BG15" s="50" t="s">
        <v>34</v>
      </c>
      <c r="BH15" s="50">
        <v>3.3</v>
      </c>
      <c r="BI15" s="50">
        <v>1</v>
      </c>
      <c r="BJ15" s="50">
        <v>4.3</v>
      </c>
      <c r="BK15" s="50" t="s">
        <v>31</v>
      </c>
      <c r="BL15" s="50"/>
    </row>
    <row r="16" spans="1:64">
      <c r="A16" s="49">
        <f>1+A15</f>
        <v>2</v>
      </c>
      <c r="B16" s="50" t="s">
        <v>27</v>
      </c>
      <c r="C16" s="50">
        <v>160</v>
      </c>
      <c r="D16" s="50" t="s">
        <v>28</v>
      </c>
      <c r="E16" s="50" t="s">
        <v>42</v>
      </c>
      <c r="F16" s="50">
        <v>11.7</v>
      </c>
      <c r="G16" s="50" t="s">
        <v>30</v>
      </c>
      <c r="H16" s="50">
        <v>3</v>
      </c>
      <c r="I16" s="50">
        <v>1</v>
      </c>
      <c r="J16" s="50">
        <v>4</v>
      </c>
      <c r="K16" s="50" t="s">
        <v>31</v>
      </c>
      <c r="L16" s="49"/>
      <c r="N16" s="51">
        <f>1+N15</f>
        <v>2</v>
      </c>
      <c r="O16" s="51" t="s">
        <v>27</v>
      </c>
      <c r="P16" s="51">
        <v>110</v>
      </c>
      <c r="Q16" s="51" t="s">
        <v>32</v>
      </c>
      <c r="R16" s="51" t="s">
        <v>33</v>
      </c>
      <c r="S16" s="51">
        <v>354.6</v>
      </c>
      <c r="T16" s="51" t="s">
        <v>34</v>
      </c>
      <c r="U16" s="51">
        <v>3.3</v>
      </c>
      <c r="V16" s="51">
        <v>1</v>
      </c>
      <c r="W16" s="51">
        <v>4.3</v>
      </c>
      <c r="X16" s="51" t="s">
        <v>31</v>
      </c>
      <c r="Y16" s="51"/>
      <c r="AA16" s="49">
        <f>1+AA15</f>
        <v>2</v>
      </c>
      <c r="AB16" s="50" t="s">
        <v>27</v>
      </c>
      <c r="AC16" s="49">
        <v>110</v>
      </c>
      <c r="AD16" s="50" t="s">
        <v>36</v>
      </c>
      <c r="AE16" s="50" t="s">
        <v>43</v>
      </c>
      <c r="AF16" s="50">
        <v>14</v>
      </c>
      <c r="AG16" s="51" t="s">
        <v>34</v>
      </c>
      <c r="AH16" s="50">
        <v>3.5</v>
      </c>
      <c r="AI16" s="50">
        <v>1</v>
      </c>
      <c r="AJ16" s="50">
        <v>4.5</v>
      </c>
      <c r="AK16" s="50" t="s">
        <v>31</v>
      </c>
      <c r="AL16" s="49"/>
      <c r="AN16" s="50">
        <f>1+AN15</f>
        <v>2</v>
      </c>
      <c r="AO16" s="50" t="s">
        <v>27</v>
      </c>
      <c r="AP16" s="50">
        <v>90</v>
      </c>
      <c r="AQ16" s="50" t="s">
        <v>44</v>
      </c>
      <c r="AR16" s="50" t="s">
        <v>35</v>
      </c>
      <c r="AS16" s="51">
        <v>26.3</v>
      </c>
      <c r="AT16" s="51" t="s">
        <v>39</v>
      </c>
      <c r="AU16" s="51">
        <v>3</v>
      </c>
      <c r="AV16" s="50">
        <v>1</v>
      </c>
      <c r="AW16" s="50">
        <v>4</v>
      </c>
      <c r="AX16" s="50" t="s">
        <v>31</v>
      </c>
      <c r="AY16" s="50"/>
      <c r="BA16" s="50">
        <f>1+BA15</f>
        <v>2</v>
      </c>
      <c r="BB16" s="50" t="s">
        <v>27</v>
      </c>
      <c r="BC16" s="50"/>
      <c r="BD16" s="50" t="s">
        <v>40</v>
      </c>
      <c r="BE16" s="50" t="s">
        <v>41</v>
      </c>
      <c r="BF16" s="50">
        <v>101.4</v>
      </c>
      <c r="BG16" s="50" t="s">
        <v>34</v>
      </c>
      <c r="BH16" s="50">
        <v>3.3</v>
      </c>
      <c r="BI16" s="50">
        <v>1</v>
      </c>
      <c r="BJ16" s="50">
        <v>4.3</v>
      </c>
      <c r="BK16" s="50" t="s">
        <v>31</v>
      </c>
      <c r="BL16" s="50"/>
    </row>
    <row r="17" spans="1:64">
      <c r="A17" s="49">
        <f t="shared" ref="A17:A54" si="0">1+A16</f>
        <v>3</v>
      </c>
      <c r="B17" s="50" t="s">
        <v>27</v>
      </c>
      <c r="C17" s="50">
        <v>140</v>
      </c>
      <c r="D17" s="50" t="s">
        <v>45</v>
      </c>
      <c r="E17" s="50" t="s">
        <v>38</v>
      </c>
      <c r="F17" s="50">
        <v>488</v>
      </c>
      <c r="G17" s="50" t="s">
        <v>30</v>
      </c>
      <c r="H17" s="50">
        <v>3</v>
      </c>
      <c r="I17" s="50">
        <v>1</v>
      </c>
      <c r="J17" s="50">
        <v>4</v>
      </c>
      <c r="K17" s="50" t="s">
        <v>31</v>
      </c>
      <c r="L17" s="49"/>
      <c r="N17" s="51">
        <f t="shared" ref="N17:N65" si="1">1+N16</f>
        <v>3</v>
      </c>
      <c r="O17" s="51" t="s">
        <v>27</v>
      </c>
      <c r="P17" s="51">
        <v>63</v>
      </c>
      <c r="Q17" s="51" t="s">
        <v>46</v>
      </c>
      <c r="R17" s="51" t="s">
        <v>47</v>
      </c>
      <c r="S17" s="51">
        <v>102</v>
      </c>
      <c r="T17" s="51" t="s">
        <v>34</v>
      </c>
      <c r="U17" s="51">
        <v>3.3</v>
      </c>
      <c r="V17" s="51">
        <v>1</v>
      </c>
      <c r="W17" s="51">
        <v>4.3</v>
      </c>
      <c r="X17" s="51" t="s">
        <v>31</v>
      </c>
      <c r="Y17" s="51"/>
      <c r="AA17" s="49">
        <f t="shared" ref="AA17:AA66" si="2">1+AA16</f>
        <v>3</v>
      </c>
      <c r="AB17" s="50" t="s">
        <v>27</v>
      </c>
      <c r="AC17" s="49">
        <v>63</v>
      </c>
      <c r="AD17" s="50" t="s">
        <v>48</v>
      </c>
      <c r="AE17" s="50" t="s">
        <v>49</v>
      </c>
      <c r="AF17" s="51">
        <v>11.5</v>
      </c>
      <c r="AG17" s="51" t="s">
        <v>34</v>
      </c>
      <c r="AH17" s="50">
        <v>3.5</v>
      </c>
      <c r="AI17" s="50">
        <v>1</v>
      </c>
      <c r="AJ17" s="50">
        <v>4.5</v>
      </c>
      <c r="AK17" s="50" t="s">
        <v>31</v>
      </c>
      <c r="AL17" s="49"/>
      <c r="AN17" s="50">
        <f t="shared" ref="AN17:AN78" si="3">1+AN16</f>
        <v>3</v>
      </c>
      <c r="AO17" s="50" t="s">
        <v>27</v>
      </c>
      <c r="AP17" s="50">
        <v>90</v>
      </c>
      <c r="AQ17" s="50" t="s">
        <v>50</v>
      </c>
      <c r="AR17" s="50" t="s">
        <v>51</v>
      </c>
      <c r="AS17" s="51">
        <v>43</v>
      </c>
      <c r="AT17" s="51" t="s">
        <v>39</v>
      </c>
      <c r="AU17" s="51">
        <v>3</v>
      </c>
      <c r="AV17" s="50">
        <v>1</v>
      </c>
      <c r="AW17" s="50">
        <v>4</v>
      </c>
      <c r="AX17" s="50" t="s">
        <v>31</v>
      </c>
      <c r="AY17" s="50"/>
      <c r="BA17" s="50">
        <f t="shared" ref="BA17:BA65" si="4">1+BA16</f>
        <v>3</v>
      </c>
      <c r="BB17" s="50" t="s">
        <v>27</v>
      </c>
      <c r="BC17" s="50"/>
      <c r="BD17" s="50" t="s">
        <v>40</v>
      </c>
      <c r="BE17" s="50" t="s">
        <v>41</v>
      </c>
      <c r="BF17" s="50">
        <v>6</v>
      </c>
      <c r="BG17" s="50" t="s">
        <v>34</v>
      </c>
      <c r="BH17" s="50">
        <v>3.3</v>
      </c>
      <c r="BI17" s="50">
        <v>1</v>
      </c>
      <c r="BJ17" s="50">
        <v>4.3</v>
      </c>
      <c r="BK17" s="50" t="s">
        <v>31</v>
      </c>
      <c r="BL17" s="50"/>
    </row>
    <row r="18" spans="1:64">
      <c r="A18" s="49">
        <f t="shared" si="0"/>
        <v>4</v>
      </c>
      <c r="B18" s="50" t="s">
        <v>27</v>
      </c>
      <c r="C18" s="50">
        <v>125</v>
      </c>
      <c r="D18" s="50" t="s">
        <v>52</v>
      </c>
      <c r="E18" s="50" t="s">
        <v>33</v>
      </c>
      <c r="F18" s="50">
        <v>423</v>
      </c>
      <c r="G18" s="50" t="s">
        <v>30</v>
      </c>
      <c r="H18" s="50">
        <v>3</v>
      </c>
      <c r="I18" s="50">
        <v>1</v>
      </c>
      <c r="J18" s="50">
        <v>4</v>
      </c>
      <c r="K18" s="50" t="s">
        <v>31</v>
      </c>
      <c r="L18" s="49"/>
      <c r="N18" s="51">
        <f t="shared" si="1"/>
        <v>4</v>
      </c>
      <c r="O18" s="51" t="s">
        <v>27</v>
      </c>
      <c r="P18" s="51">
        <v>63</v>
      </c>
      <c r="Q18" s="51" t="s">
        <v>47</v>
      </c>
      <c r="R18" s="51" t="s">
        <v>53</v>
      </c>
      <c r="S18" s="51">
        <v>93</v>
      </c>
      <c r="T18" s="51" t="s">
        <v>34</v>
      </c>
      <c r="U18" s="51">
        <v>3.3</v>
      </c>
      <c r="V18" s="51">
        <v>1</v>
      </c>
      <c r="W18" s="51">
        <v>4.3</v>
      </c>
      <c r="X18" s="51" t="s">
        <v>31</v>
      </c>
      <c r="Y18" s="51"/>
      <c r="AA18" s="49">
        <f t="shared" si="2"/>
        <v>4</v>
      </c>
      <c r="AB18" s="50" t="s">
        <v>27</v>
      </c>
      <c r="AC18" s="49">
        <v>63</v>
      </c>
      <c r="AD18" s="50" t="s">
        <v>49</v>
      </c>
      <c r="AE18" s="50" t="s">
        <v>54</v>
      </c>
      <c r="AF18" s="51">
        <v>45</v>
      </c>
      <c r="AG18" s="51" t="s">
        <v>34</v>
      </c>
      <c r="AH18" s="50">
        <v>3.5</v>
      </c>
      <c r="AI18" s="50">
        <v>1</v>
      </c>
      <c r="AJ18" s="50">
        <v>4.5</v>
      </c>
      <c r="AK18" s="50" t="s">
        <v>31</v>
      </c>
      <c r="AL18" s="49"/>
      <c r="AN18" s="50">
        <f t="shared" si="3"/>
        <v>4</v>
      </c>
      <c r="AO18" s="50" t="s">
        <v>27</v>
      </c>
      <c r="AP18" s="50">
        <v>90</v>
      </c>
      <c r="AQ18" s="50" t="s">
        <v>51</v>
      </c>
      <c r="AR18" s="50" t="s">
        <v>55</v>
      </c>
      <c r="AS18" s="51">
        <v>44.6</v>
      </c>
      <c r="AT18" s="51" t="s">
        <v>39</v>
      </c>
      <c r="AU18" s="51">
        <v>3</v>
      </c>
      <c r="AV18" s="50">
        <v>1</v>
      </c>
      <c r="AW18" s="50">
        <v>4</v>
      </c>
      <c r="AX18" s="50" t="s">
        <v>31</v>
      </c>
      <c r="AY18" s="50"/>
      <c r="BA18" s="50">
        <f t="shared" si="4"/>
        <v>4</v>
      </c>
      <c r="BB18" s="50" t="s">
        <v>27</v>
      </c>
      <c r="BC18" s="50"/>
      <c r="BD18" s="50" t="s">
        <v>40</v>
      </c>
      <c r="BE18" s="50" t="s">
        <v>41</v>
      </c>
      <c r="BF18" s="50">
        <v>322.5</v>
      </c>
      <c r="BG18" s="50" t="s">
        <v>34</v>
      </c>
      <c r="BH18" s="50">
        <v>3.3</v>
      </c>
      <c r="BI18" s="50">
        <v>1</v>
      </c>
      <c r="BJ18" s="50">
        <v>4.3</v>
      </c>
      <c r="BK18" s="50" t="s">
        <v>31</v>
      </c>
      <c r="BL18" s="50"/>
    </row>
    <row r="19" spans="1:64">
      <c r="A19" s="49">
        <f t="shared" si="0"/>
        <v>5</v>
      </c>
      <c r="B19" s="50" t="s">
        <v>27</v>
      </c>
      <c r="C19" s="50">
        <v>125</v>
      </c>
      <c r="D19" s="50" t="s">
        <v>43</v>
      </c>
      <c r="E19" s="50" t="s">
        <v>56</v>
      </c>
      <c r="F19" s="50">
        <v>121.1</v>
      </c>
      <c r="G19" s="50" t="s">
        <v>30</v>
      </c>
      <c r="H19" s="50">
        <v>3</v>
      </c>
      <c r="I19" s="50">
        <v>1</v>
      </c>
      <c r="J19" s="50">
        <v>4</v>
      </c>
      <c r="K19" s="50" t="s">
        <v>31</v>
      </c>
      <c r="L19" s="49"/>
      <c r="N19" s="51">
        <f t="shared" si="1"/>
        <v>5</v>
      </c>
      <c r="O19" s="51" t="s">
        <v>27</v>
      </c>
      <c r="P19" s="51">
        <v>63</v>
      </c>
      <c r="Q19" s="51" t="s">
        <v>53</v>
      </c>
      <c r="R19" s="51" t="s">
        <v>57</v>
      </c>
      <c r="S19" s="51">
        <v>10</v>
      </c>
      <c r="T19" s="51" t="s">
        <v>34</v>
      </c>
      <c r="U19" s="51">
        <v>3.3</v>
      </c>
      <c r="V19" s="51">
        <v>1</v>
      </c>
      <c r="W19" s="51">
        <v>4.3</v>
      </c>
      <c r="X19" s="51" t="s">
        <v>31</v>
      </c>
      <c r="Y19" s="51"/>
      <c r="AA19" s="49">
        <f t="shared" si="2"/>
        <v>5</v>
      </c>
      <c r="AB19" s="50" t="s">
        <v>27</v>
      </c>
      <c r="AC19" s="49">
        <v>63</v>
      </c>
      <c r="AD19" s="50" t="s">
        <v>49</v>
      </c>
      <c r="AE19" s="50" t="s">
        <v>58</v>
      </c>
      <c r="AF19" s="51">
        <v>66</v>
      </c>
      <c r="AG19" s="51" t="s">
        <v>34</v>
      </c>
      <c r="AH19" s="50">
        <v>3.5</v>
      </c>
      <c r="AI19" s="50">
        <v>1</v>
      </c>
      <c r="AJ19" s="50">
        <v>4.5</v>
      </c>
      <c r="AK19" s="50" t="s">
        <v>31</v>
      </c>
      <c r="AL19" s="49"/>
      <c r="AN19" s="50">
        <f t="shared" si="3"/>
        <v>5</v>
      </c>
      <c r="AO19" s="50" t="s">
        <v>27</v>
      </c>
      <c r="AP19" s="50">
        <v>63</v>
      </c>
      <c r="AQ19" s="50" t="s">
        <v>59</v>
      </c>
      <c r="AR19" s="50" t="s">
        <v>60</v>
      </c>
      <c r="AS19" s="51">
        <v>54.5</v>
      </c>
      <c r="AT19" s="51" t="s">
        <v>39</v>
      </c>
      <c r="AU19" s="51">
        <v>3</v>
      </c>
      <c r="AV19" s="50">
        <v>1</v>
      </c>
      <c r="AW19" s="50">
        <v>4</v>
      </c>
      <c r="AX19" s="50" t="s">
        <v>31</v>
      </c>
      <c r="AY19" s="50"/>
      <c r="BA19" s="50">
        <f t="shared" si="4"/>
        <v>5</v>
      </c>
      <c r="BB19" s="50" t="s">
        <v>27</v>
      </c>
      <c r="BC19" s="50"/>
      <c r="BD19" s="50" t="s">
        <v>40</v>
      </c>
      <c r="BE19" s="50" t="s">
        <v>41</v>
      </c>
      <c r="BF19" s="50">
        <v>18.2</v>
      </c>
      <c r="BG19" s="50" t="s">
        <v>34</v>
      </c>
      <c r="BH19" s="50">
        <v>3.3</v>
      </c>
      <c r="BI19" s="50">
        <v>1</v>
      </c>
      <c r="BJ19" s="50">
        <v>4.3</v>
      </c>
      <c r="BK19" s="50" t="s">
        <v>31</v>
      </c>
      <c r="BL19" s="50"/>
    </row>
    <row r="20" spans="1:64">
      <c r="A20" s="49">
        <f t="shared" si="0"/>
        <v>6</v>
      </c>
      <c r="B20" s="50" t="s">
        <v>27</v>
      </c>
      <c r="C20" s="50">
        <v>63</v>
      </c>
      <c r="D20" s="50" t="s">
        <v>61</v>
      </c>
      <c r="E20" s="50" t="s">
        <v>62</v>
      </c>
      <c r="F20" s="51">
        <v>30</v>
      </c>
      <c r="G20" s="50" t="s">
        <v>30</v>
      </c>
      <c r="H20" s="50">
        <v>3</v>
      </c>
      <c r="I20" s="50">
        <v>1</v>
      </c>
      <c r="J20" s="50">
        <v>4</v>
      </c>
      <c r="K20" s="50" t="s">
        <v>31</v>
      </c>
      <c r="L20" s="49"/>
      <c r="N20" s="51">
        <f t="shared" si="1"/>
        <v>6</v>
      </c>
      <c r="O20" s="51" t="s">
        <v>27</v>
      </c>
      <c r="P20" s="51">
        <v>63</v>
      </c>
      <c r="Q20" s="51" t="s">
        <v>53</v>
      </c>
      <c r="R20" s="51" t="s">
        <v>63</v>
      </c>
      <c r="S20" s="51">
        <v>70</v>
      </c>
      <c r="T20" s="51" t="s">
        <v>34</v>
      </c>
      <c r="U20" s="51">
        <v>3.3</v>
      </c>
      <c r="V20" s="51">
        <v>1</v>
      </c>
      <c r="W20" s="51">
        <v>4.3</v>
      </c>
      <c r="X20" s="51" t="s">
        <v>31</v>
      </c>
      <c r="Y20" s="51"/>
      <c r="AA20" s="49">
        <f t="shared" si="2"/>
        <v>6</v>
      </c>
      <c r="AB20" s="50" t="s">
        <v>27</v>
      </c>
      <c r="AC20" s="49">
        <v>63</v>
      </c>
      <c r="AD20" s="50" t="s">
        <v>58</v>
      </c>
      <c r="AE20" s="50" t="s">
        <v>64</v>
      </c>
      <c r="AF20" s="51">
        <v>45.4</v>
      </c>
      <c r="AG20" s="51" t="s">
        <v>34</v>
      </c>
      <c r="AH20" s="50">
        <v>3.5</v>
      </c>
      <c r="AI20" s="50">
        <v>1</v>
      </c>
      <c r="AJ20" s="50">
        <v>4.5</v>
      </c>
      <c r="AK20" s="50" t="s">
        <v>31</v>
      </c>
      <c r="AL20" s="49"/>
      <c r="AN20" s="50">
        <f t="shared" si="3"/>
        <v>6</v>
      </c>
      <c r="AO20" s="50" t="s">
        <v>27</v>
      </c>
      <c r="AP20" s="50">
        <v>63</v>
      </c>
      <c r="AQ20" s="50" t="s">
        <v>60</v>
      </c>
      <c r="AR20" s="50" t="s">
        <v>65</v>
      </c>
      <c r="AS20" s="51">
        <v>33.700000000000003</v>
      </c>
      <c r="AT20" s="51" t="s">
        <v>39</v>
      </c>
      <c r="AU20" s="51">
        <v>3</v>
      </c>
      <c r="AV20" s="50">
        <v>1</v>
      </c>
      <c r="AW20" s="50">
        <v>4</v>
      </c>
      <c r="AX20" s="50" t="s">
        <v>31</v>
      </c>
      <c r="AY20" s="50"/>
      <c r="BA20" s="50">
        <f t="shared" si="4"/>
        <v>6</v>
      </c>
      <c r="BB20" s="50" t="s">
        <v>27</v>
      </c>
      <c r="BC20" s="50"/>
      <c r="BD20" s="50" t="s">
        <v>66</v>
      </c>
      <c r="BE20" s="50" t="s">
        <v>67</v>
      </c>
      <c r="BF20" s="51">
        <v>33.299999999999997</v>
      </c>
      <c r="BG20" s="50" t="s">
        <v>34</v>
      </c>
      <c r="BH20" s="50">
        <v>3.3</v>
      </c>
      <c r="BI20" s="50">
        <v>1</v>
      </c>
      <c r="BJ20" s="50">
        <v>4.3</v>
      </c>
      <c r="BK20" s="50" t="s">
        <v>31</v>
      </c>
      <c r="BL20" s="50"/>
    </row>
    <row r="21" spans="1:64">
      <c r="A21" s="49">
        <f t="shared" si="0"/>
        <v>7</v>
      </c>
      <c r="B21" s="50" t="s">
        <v>27</v>
      </c>
      <c r="C21" s="50">
        <v>63</v>
      </c>
      <c r="D21" s="50" t="s">
        <v>62</v>
      </c>
      <c r="E21" s="50" t="s">
        <v>68</v>
      </c>
      <c r="F21" s="51">
        <v>65.5</v>
      </c>
      <c r="G21" s="50" t="s">
        <v>30</v>
      </c>
      <c r="H21" s="50">
        <v>3</v>
      </c>
      <c r="I21" s="50">
        <v>1</v>
      </c>
      <c r="J21" s="50">
        <v>4</v>
      </c>
      <c r="K21" s="50" t="s">
        <v>31</v>
      </c>
      <c r="L21" s="49"/>
      <c r="N21" s="51">
        <f t="shared" si="1"/>
        <v>7</v>
      </c>
      <c r="O21" s="51" t="s">
        <v>27</v>
      </c>
      <c r="P21" s="51">
        <v>63</v>
      </c>
      <c r="Q21" s="51" t="s">
        <v>69</v>
      </c>
      <c r="R21" s="51" t="s">
        <v>70</v>
      </c>
      <c r="S21" s="51">
        <v>34</v>
      </c>
      <c r="T21" s="51" t="s">
        <v>34</v>
      </c>
      <c r="U21" s="51">
        <v>3.3</v>
      </c>
      <c r="V21" s="51">
        <v>1</v>
      </c>
      <c r="W21" s="51">
        <v>4.3</v>
      </c>
      <c r="X21" s="51" t="s">
        <v>31</v>
      </c>
      <c r="Y21" s="51"/>
      <c r="AA21" s="49">
        <f t="shared" si="2"/>
        <v>7</v>
      </c>
      <c r="AB21" s="50" t="s">
        <v>27</v>
      </c>
      <c r="AC21" s="49">
        <v>63</v>
      </c>
      <c r="AD21" s="50" t="s">
        <v>58</v>
      </c>
      <c r="AE21" s="50" t="s">
        <v>71</v>
      </c>
      <c r="AF21" s="51">
        <v>133</v>
      </c>
      <c r="AG21" s="51" t="s">
        <v>34</v>
      </c>
      <c r="AH21" s="50">
        <v>3.5</v>
      </c>
      <c r="AI21" s="50">
        <v>1</v>
      </c>
      <c r="AJ21" s="50">
        <v>4.5</v>
      </c>
      <c r="AK21" s="50" t="s">
        <v>31</v>
      </c>
      <c r="AL21" s="49"/>
      <c r="AN21" s="50">
        <f t="shared" si="3"/>
        <v>7</v>
      </c>
      <c r="AO21" s="50" t="s">
        <v>27</v>
      </c>
      <c r="AP21" s="50">
        <v>63</v>
      </c>
      <c r="AQ21" s="51" t="s">
        <v>72</v>
      </c>
      <c r="AR21" s="51" t="s">
        <v>73</v>
      </c>
      <c r="AS21" s="51">
        <v>86.4</v>
      </c>
      <c r="AT21" s="51" t="s">
        <v>39</v>
      </c>
      <c r="AU21" s="51">
        <v>3</v>
      </c>
      <c r="AV21" s="50">
        <v>1</v>
      </c>
      <c r="AW21" s="50">
        <v>4</v>
      </c>
      <c r="AX21" s="50" t="s">
        <v>31</v>
      </c>
      <c r="AY21" s="50"/>
      <c r="BA21" s="50">
        <f t="shared" si="4"/>
        <v>7</v>
      </c>
      <c r="BB21" s="50" t="s">
        <v>27</v>
      </c>
      <c r="BC21" s="50"/>
      <c r="BD21" s="50" t="s">
        <v>66</v>
      </c>
      <c r="BE21" s="50" t="s">
        <v>74</v>
      </c>
      <c r="BF21" s="51">
        <v>92</v>
      </c>
      <c r="BG21" s="50" t="s">
        <v>34</v>
      </c>
      <c r="BH21" s="50">
        <v>3.3</v>
      </c>
      <c r="BI21" s="50">
        <v>1</v>
      </c>
      <c r="BJ21" s="50">
        <v>4.3</v>
      </c>
      <c r="BK21" s="50" t="s">
        <v>31</v>
      </c>
      <c r="BL21" s="50"/>
    </row>
    <row r="22" spans="1:64">
      <c r="A22" s="49">
        <f t="shared" si="0"/>
        <v>8</v>
      </c>
      <c r="B22" s="50" t="s">
        <v>27</v>
      </c>
      <c r="C22" s="50">
        <v>63</v>
      </c>
      <c r="D22" s="50" t="s">
        <v>68</v>
      </c>
      <c r="E22" s="50" t="s">
        <v>75</v>
      </c>
      <c r="F22" s="51">
        <v>422</v>
      </c>
      <c r="G22" s="50" t="s">
        <v>30</v>
      </c>
      <c r="H22" s="50">
        <v>3</v>
      </c>
      <c r="I22" s="50">
        <v>1</v>
      </c>
      <c r="J22" s="50">
        <v>4</v>
      </c>
      <c r="K22" s="50" t="s">
        <v>31</v>
      </c>
      <c r="L22" s="49"/>
      <c r="N22" s="51">
        <f t="shared" si="1"/>
        <v>8</v>
      </c>
      <c r="O22" s="51" t="s">
        <v>27</v>
      </c>
      <c r="P22" s="51">
        <v>63</v>
      </c>
      <c r="Q22" s="51" t="s">
        <v>76</v>
      </c>
      <c r="R22" s="51" t="s">
        <v>77</v>
      </c>
      <c r="S22" s="51">
        <v>116</v>
      </c>
      <c r="T22" s="51" t="s">
        <v>34</v>
      </c>
      <c r="U22" s="51">
        <v>3.3</v>
      </c>
      <c r="V22" s="51">
        <v>1</v>
      </c>
      <c r="W22" s="51">
        <v>4.3</v>
      </c>
      <c r="X22" s="51" t="s">
        <v>31</v>
      </c>
      <c r="Y22" s="51"/>
      <c r="AA22" s="49">
        <f t="shared" si="2"/>
        <v>8</v>
      </c>
      <c r="AB22" s="50" t="s">
        <v>27</v>
      </c>
      <c r="AC22" s="49">
        <v>63</v>
      </c>
      <c r="AD22" s="50" t="s">
        <v>78</v>
      </c>
      <c r="AE22" s="50" t="s">
        <v>79</v>
      </c>
      <c r="AF22" s="51">
        <v>37.700000000000003</v>
      </c>
      <c r="AG22" s="51" t="s">
        <v>34</v>
      </c>
      <c r="AH22" s="50">
        <v>3.5</v>
      </c>
      <c r="AI22" s="50">
        <v>1</v>
      </c>
      <c r="AJ22" s="50">
        <v>4.5</v>
      </c>
      <c r="AK22" s="50" t="s">
        <v>31</v>
      </c>
      <c r="AL22" s="49"/>
      <c r="AN22" s="50">
        <f t="shared" si="3"/>
        <v>8</v>
      </c>
      <c r="AO22" s="50" t="s">
        <v>27</v>
      </c>
      <c r="AP22" s="50">
        <v>63</v>
      </c>
      <c r="AQ22" s="50" t="s">
        <v>65</v>
      </c>
      <c r="AR22" s="50" t="s">
        <v>80</v>
      </c>
      <c r="AS22" s="51">
        <v>61.4</v>
      </c>
      <c r="AT22" s="51" t="s">
        <v>39</v>
      </c>
      <c r="AU22" s="51">
        <v>3</v>
      </c>
      <c r="AV22" s="50">
        <v>1</v>
      </c>
      <c r="AW22" s="50">
        <v>4</v>
      </c>
      <c r="AX22" s="50" t="s">
        <v>31</v>
      </c>
      <c r="AY22" s="50"/>
      <c r="BA22" s="50">
        <f t="shared" si="4"/>
        <v>8</v>
      </c>
      <c r="BB22" s="50" t="s">
        <v>27</v>
      </c>
      <c r="BC22" s="50"/>
      <c r="BD22" s="50" t="s">
        <v>74</v>
      </c>
      <c r="BE22" s="50" t="s">
        <v>81</v>
      </c>
      <c r="BF22" s="51">
        <v>30.6</v>
      </c>
      <c r="BG22" s="50" t="s">
        <v>34</v>
      </c>
      <c r="BH22" s="50">
        <v>3.3</v>
      </c>
      <c r="BI22" s="50">
        <v>1</v>
      </c>
      <c r="BJ22" s="50">
        <v>4.3</v>
      </c>
      <c r="BK22" s="50" t="s">
        <v>31</v>
      </c>
      <c r="BL22" s="50"/>
    </row>
    <row r="23" spans="1:64">
      <c r="A23" s="49">
        <f t="shared" si="0"/>
        <v>9</v>
      </c>
      <c r="B23" s="50" t="s">
        <v>27</v>
      </c>
      <c r="C23" s="50">
        <v>63</v>
      </c>
      <c r="D23" s="50" t="s">
        <v>62</v>
      </c>
      <c r="E23" s="50" t="s">
        <v>82</v>
      </c>
      <c r="F23" s="51">
        <v>65.2</v>
      </c>
      <c r="G23" s="50" t="s">
        <v>30</v>
      </c>
      <c r="H23" s="50">
        <v>3</v>
      </c>
      <c r="I23" s="50">
        <v>1</v>
      </c>
      <c r="J23" s="50">
        <v>4</v>
      </c>
      <c r="K23" s="50" t="s">
        <v>31</v>
      </c>
      <c r="L23" s="49"/>
      <c r="N23" s="51">
        <f t="shared" si="1"/>
        <v>9</v>
      </c>
      <c r="O23" s="51" t="s">
        <v>27</v>
      </c>
      <c r="P23" s="51">
        <v>63</v>
      </c>
      <c r="Q23" s="51" t="s">
        <v>47</v>
      </c>
      <c r="R23" s="51" t="s">
        <v>83</v>
      </c>
      <c r="S23" s="51">
        <v>142</v>
      </c>
      <c r="T23" s="51" t="s">
        <v>34</v>
      </c>
      <c r="U23" s="51">
        <v>3.3</v>
      </c>
      <c r="V23" s="51">
        <v>1</v>
      </c>
      <c r="W23" s="51">
        <v>4.3</v>
      </c>
      <c r="X23" s="51" t="s">
        <v>31</v>
      </c>
      <c r="Y23" s="51"/>
      <c r="AA23" s="49">
        <f t="shared" si="2"/>
        <v>9</v>
      </c>
      <c r="AB23" s="50" t="s">
        <v>27</v>
      </c>
      <c r="AC23" s="49">
        <v>63</v>
      </c>
      <c r="AD23" s="50" t="s">
        <v>79</v>
      </c>
      <c r="AE23" s="50" t="s">
        <v>84</v>
      </c>
      <c r="AF23" s="51">
        <v>39.4</v>
      </c>
      <c r="AG23" s="51" t="s">
        <v>34</v>
      </c>
      <c r="AH23" s="50">
        <v>3.5</v>
      </c>
      <c r="AI23" s="50">
        <v>1</v>
      </c>
      <c r="AJ23" s="50">
        <v>4.5</v>
      </c>
      <c r="AK23" s="50" t="s">
        <v>31</v>
      </c>
      <c r="AL23" s="49"/>
      <c r="AN23" s="50">
        <f t="shared" si="3"/>
        <v>9</v>
      </c>
      <c r="AO23" s="50" t="s">
        <v>27</v>
      </c>
      <c r="AP23" s="50">
        <v>63</v>
      </c>
      <c r="AQ23" s="50" t="s">
        <v>80</v>
      </c>
      <c r="AR23" s="50" t="s">
        <v>85</v>
      </c>
      <c r="AS23" s="51">
        <v>114.5</v>
      </c>
      <c r="AT23" s="51" t="s">
        <v>39</v>
      </c>
      <c r="AU23" s="51">
        <v>3</v>
      </c>
      <c r="AV23" s="50">
        <v>1</v>
      </c>
      <c r="AW23" s="50">
        <v>4</v>
      </c>
      <c r="AX23" s="50" t="s">
        <v>31</v>
      </c>
      <c r="AY23" s="50"/>
      <c r="BA23" s="50">
        <f t="shared" si="4"/>
        <v>9</v>
      </c>
      <c r="BB23" s="50" t="s">
        <v>27</v>
      </c>
      <c r="BC23" s="50"/>
      <c r="BD23" s="50" t="s">
        <v>74</v>
      </c>
      <c r="BE23" s="50" t="s">
        <v>86</v>
      </c>
      <c r="BF23" s="51">
        <v>56.5</v>
      </c>
      <c r="BG23" s="50" t="s">
        <v>34</v>
      </c>
      <c r="BH23" s="50">
        <v>3.3</v>
      </c>
      <c r="BI23" s="50">
        <v>1</v>
      </c>
      <c r="BJ23" s="50">
        <v>4.3</v>
      </c>
      <c r="BK23" s="50" t="s">
        <v>31</v>
      </c>
      <c r="BL23" s="50"/>
    </row>
    <row r="24" spans="1:64">
      <c r="A24" s="49">
        <f t="shared" si="0"/>
        <v>10</v>
      </c>
      <c r="B24" s="50" t="s">
        <v>27</v>
      </c>
      <c r="C24" s="50">
        <v>63</v>
      </c>
      <c r="D24" s="50" t="s">
        <v>82</v>
      </c>
      <c r="E24" s="50" t="s">
        <v>87</v>
      </c>
      <c r="F24" s="51">
        <v>5.5</v>
      </c>
      <c r="G24" s="50" t="s">
        <v>30</v>
      </c>
      <c r="H24" s="50">
        <v>3</v>
      </c>
      <c r="I24" s="50">
        <v>1</v>
      </c>
      <c r="J24" s="50">
        <v>4</v>
      </c>
      <c r="K24" s="50" t="s">
        <v>31</v>
      </c>
      <c r="L24" s="49"/>
      <c r="N24" s="51">
        <f t="shared" si="1"/>
        <v>10</v>
      </c>
      <c r="O24" s="51" t="s">
        <v>27</v>
      </c>
      <c r="P24" s="51">
        <v>63</v>
      </c>
      <c r="Q24" s="51" t="s">
        <v>88</v>
      </c>
      <c r="R24" s="51" t="s">
        <v>89</v>
      </c>
      <c r="S24" s="51">
        <v>217.1</v>
      </c>
      <c r="T24" s="51" t="s">
        <v>34</v>
      </c>
      <c r="U24" s="51">
        <v>3.3</v>
      </c>
      <c r="V24" s="51">
        <v>1</v>
      </c>
      <c r="W24" s="51">
        <v>4.3</v>
      </c>
      <c r="X24" s="51" t="s">
        <v>31</v>
      </c>
      <c r="Y24" s="51"/>
      <c r="AA24" s="49">
        <f t="shared" si="2"/>
        <v>10</v>
      </c>
      <c r="AB24" s="50" t="s">
        <v>27</v>
      </c>
      <c r="AC24" s="49">
        <v>63</v>
      </c>
      <c r="AD24" s="50" t="s">
        <v>79</v>
      </c>
      <c r="AE24" s="50" t="s">
        <v>37</v>
      </c>
      <c r="AF24" s="51">
        <v>127.2</v>
      </c>
      <c r="AG24" s="51" t="s">
        <v>34</v>
      </c>
      <c r="AH24" s="50">
        <v>3.5</v>
      </c>
      <c r="AI24" s="50">
        <v>1</v>
      </c>
      <c r="AJ24" s="50">
        <v>4.5</v>
      </c>
      <c r="AK24" s="50" t="s">
        <v>31</v>
      </c>
      <c r="AL24" s="49"/>
      <c r="AN24" s="50">
        <f t="shared" si="3"/>
        <v>10</v>
      </c>
      <c r="AO24" s="50" t="s">
        <v>27</v>
      </c>
      <c r="AP24" s="50">
        <v>63</v>
      </c>
      <c r="AQ24" s="50" t="s">
        <v>85</v>
      </c>
      <c r="AR24" s="50" t="s">
        <v>90</v>
      </c>
      <c r="AS24" s="51">
        <v>38.5</v>
      </c>
      <c r="AT24" s="51" t="s">
        <v>39</v>
      </c>
      <c r="AU24" s="51">
        <v>3</v>
      </c>
      <c r="AV24" s="50">
        <v>1</v>
      </c>
      <c r="AW24" s="50">
        <v>4</v>
      </c>
      <c r="AX24" s="50" t="s">
        <v>31</v>
      </c>
      <c r="AY24" s="50"/>
      <c r="BA24" s="50">
        <f t="shared" si="4"/>
        <v>10</v>
      </c>
      <c r="BB24" s="50" t="s">
        <v>27</v>
      </c>
      <c r="BC24" s="50"/>
      <c r="BD24" s="50" t="s">
        <v>74</v>
      </c>
      <c r="BE24" s="50" t="s">
        <v>86</v>
      </c>
      <c r="BF24" s="51">
        <v>13.4</v>
      </c>
      <c r="BG24" s="50" t="s">
        <v>34</v>
      </c>
      <c r="BH24" s="50">
        <v>3.3</v>
      </c>
      <c r="BI24" s="50">
        <v>1</v>
      </c>
      <c r="BJ24" s="50">
        <v>4.3</v>
      </c>
      <c r="BK24" s="50" t="s">
        <v>31</v>
      </c>
      <c r="BL24" s="50"/>
    </row>
    <row r="25" spans="1:64">
      <c r="A25" s="49">
        <f t="shared" si="0"/>
        <v>11</v>
      </c>
      <c r="B25" s="50" t="s">
        <v>27</v>
      </c>
      <c r="C25" s="50">
        <v>63</v>
      </c>
      <c r="D25" s="50" t="s">
        <v>87</v>
      </c>
      <c r="E25" s="50" t="s">
        <v>91</v>
      </c>
      <c r="F25" s="51">
        <v>126</v>
      </c>
      <c r="G25" s="50" t="s">
        <v>30</v>
      </c>
      <c r="H25" s="50">
        <v>3</v>
      </c>
      <c r="I25" s="50">
        <v>1</v>
      </c>
      <c r="J25" s="50">
        <v>4</v>
      </c>
      <c r="K25" s="50" t="s">
        <v>31</v>
      </c>
      <c r="L25" s="49"/>
      <c r="N25" s="51">
        <f t="shared" si="1"/>
        <v>11</v>
      </c>
      <c r="O25" s="51" t="s">
        <v>27</v>
      </c>
      <c r="P25" s="51">
        <v>63</v>
      </c>
      <c r="Q25" s="51" t="s">
        <v>89</v>
      </c>
      <c r="R25" s="51" t="s">
        <v>92</v>
      </c>
      <c r="S25" s="51">
        <v>10.8</v>
      </c>
      <c r="T25" s="51" t="s">
        <v>34</v>
      </c>
      <c r="U25" s="51">
        <v>3.3</v>
      </c>
      <c r="V25" s="51">
        <v>1</v>
      </c>
      <c r="W25" s="51">
        <v>4.3</v>
      </c>
      <c r="X25" s="51" t="s">
        <v>31</v>
      </c>
      <c r="Y25" s="51"/>
      <c r="AA25" s="49">
        <f t="shared" si="2"/>
        <v>11</v>
      </c>
      <c r="AB25" s="50" t="s">
        <v>27</v>
      </c>
      <c r="AC25" s="49">
        <v>63</v>
      </c>
      <c r="AD25" s="50" t="s">
        <v>33</v>
      </c>
      <c r="AE25" s="50" t="s">
        <v>93</v>
      </c>
      <c r="AF25" s="51">
        <v>10.7</v>
      </c>
      <c r="AG25" s="51" t="s">
        <v>34</v>
      </c>
      <c r="AH25" s="50">
        <v>3.5</v>
      </c>
      <c r="AI25" s="50">
        <v>1</v>
      </c>
      <c r="AJ25" s="50">
        <v>4.5</v>
      </c>
      <c r="AK25" s="50" t="s">
        <v>31</v>
      </c>
      <c r="AL25" s="49"/>
      <c r="AN25" s="50">
        <f t="shared" si="3"/>
        <v>11</v>
      </c>
      <c r="AO25" s="50" t="s">
        <v>27</v>
      </c>
      <c r="AP25" s="50">
        <v>63</v>
      </c>
      <c r="AQ25" s="50" t="s">
        <v>85</v>
      </c>
      <c r="AR25" s="50" t="s">
        <v>94</v>
      </c>
      <c r="AS25" s="51">
        <v>7.1</v>
      </c>
      <c r="AT25" s="51" t="s">
        <v>39</v>
      </c>
      <c r="AU25" s="51">
        <v>3</v>
      </c>
      <c r="AV25" s="50">
        <v>1</v>
      </c>
      <c r="AW25" s="50">
        <v>4</v>
      </c>
      <c r="AX25" s="50" t="s">
        <v>31</v>
      </c>
      <c r="AY25" s="50"/>
      <c r="BA25" s="50">
        <f t="shared" si="4"/>
        <v>11</v>
      </c>
      <c r="BB25" s="50" t="s">
        <v>27</v>
      </c>
      <c r="BC25" s="50"/>
      <c r="BD25" s="50" t="s">
        <v>74</v>
      </c>
      <c r="BE25" s="50" t="s">
        <v>86</v>
      </c>
      <c r="BF25" s="51">
        <v>15.8</v>
      </c>
      <c r="BG25" s="50" t="s">
        <v>34</v>
      </c>
      <c r="BH25" s="50">
        <v>3.3</v>
      </c>
      <c r="BI25" s="50">
        <v>1</v>
      </c>
      <c r="BJ25" s="50">
        <v>4.3</v>
      </c>
      <c r="BK25" s="50" t="s">
        <v>31</v>
      </c>
      <c r="BL25" s="50"/>
    </row>
    <row r="26" spans="1:64">
      <c r="A26" s="49">
        <f t="shared" si="0"/>
        <v>12</v>
      </c>
      <c r="B26" s="50" t="s">
        <v>27</v>
      </c>
      <c r="C26" s="50">
        <v>63</v>
      </c>
      <c r="D26" s="50" t="s">
        <v>87</v>
      </c>
      <c r="E26" s="50" t="s">
        <v>75</v>
      </c>
      <c r="F26" s="51">
        <v>44.8</v>
      </c>
      <c r="G26" s="50" t="s">
        <v>30</v>
      </c>
      <c r="H26" s="50">
        <v>3</v>
      </c>
      <c r="I26" s="50">
        <v>1</v>
      </c>
      <c r="J26" s="50">
        <v>4</v>
      </c>
      <c r="K26" s="50" t="s">
        <v>31</v>
      </c>
      <c r="L26" s="49"/>
      <c r="N26" s="51">
        <f t="shared" si="1"/>
        <v>12</v>
      </c>
      <c r="O26" s="51" t="s">
        <v>27</v>
      </c>
      <c r="P26" s="51">
        <v>63</v>
      </c>
      <c r="Q26" s="51" t="s">
        <v>92</v>
      </c>
      <c r="R26" s="51" t="s">
        <v>95</v>
      </c>
      <c r="S26" s="51">
        <v>16.600000000000001</v>
      </c>
      <c r="T26" s="51" t="s">
        <v>34</v>
      </c>
      <c r="U26" s="51">
        <v>3.3</v>
      </c>
      <c r="V26" s="51">
        <v>1</v>
      </c>
      <c r="W26" s="51">
        <v>4.3</v>
      </c>
      <c r="X26" s="51" t="s">
        <v>31</v>
      </c>
      <c r="Y26" s="51"/>
      <c r="AA26" s="49">
        <f t="shared" si="2"/>
        <v>12</v>
      </c>
      <c r="AB26" s="50" t="s">
        <v>27</v>
      </c>
      <c r="AC26" s="49">
        <v>63</v>
      </c>
      <c r="AD26" s="50" t="s">
        <v>93</v>
      </c>
      <c r="AE26" s="50" t="s">
        <v>96</v>
      </c>
      <c r="AF26" s="51">
        <v>281.89999999999998</v>
      </c>
      <c r="AG26" s="51" t="s">
        <v>34</v>
      </c>
      <c r="AH26" s="50">
        <v>3.5</v>
      </c>
      <c r="AI26" s="50">
        <v>1</v>
      </c>
      <c r="AJ26" s="50">
        <v>4.5</v>
      </c>
      <c r="AK26" s="50" t="s">
        <v>31</v>
      </c>
      <c r="AL26" s="49"/>
      <c r="AN26" s="50">
        <f t="shared" si="3"/>
        <v>12</v>
      </c>
      <c r="AO26" s="50" t="s">
        <v>27</v>
      </c>
      <c r="AP26" s="50">
        <v>63</v>
      </c>
      <c r="AQ26" s="50" t="s">
        <v>94</v>
      </c>
      <c r="AR26" s="50" t="s">
        <v>72</v>
      </c>
      <c r="AS26" s="51">
        <v>11.3</v>
      </c>
      <c r="AT26" s="51" t="s">
        <v>39</v>
      </c>
      <c r="AU26" s="51">
        <v>3</v>
      </c>
      <c r="AV26" s="50">
        <v>1</v>
      </c>
      <c r="AW26" s="50">
        <v>4</v>
      </c>
      <c r="AX26" s="50" t="s">
        <v>31</v>
      </c>
      <c r="AY26" s="50"/>
      <c r="BA26" s="50">
        <f t="shared" si="4"/>
        <v>12</v>
      </c>
      <c r="BB26" s="50" t="s">
        <v>27</v>
      </c>
      <c r="BC26" s="50"/>
      <c r="BD26" s="50" t="s">
        <v>86</v>
      </c>
      <c r="BE26" s="50" t="s">
        <v>44</v>
      </c>
      <c r="BF26" s="51">
        <v>19.8</v>
      </c>
      <c r="BG26" s="50" t="s">
        <v>34</v>
      </c>
      <c r="BH26" s="50">
        <v>3.3</v>
      </c>
      <c r="BI26" s="50">
        <v>1</v>
      </c>
      <c r="BJ26" s="50">
        <v>4.3</v>
      </c>
      <c r="BK26" s="50" t="s">
        <v>31</v>
      </c>
      <c r="BL26" s="50"/>
    </row>
    <row r="27" spans="1:64">
      <c r="A27" s="49">
        <f t="shared" si="0"/>
        <v>13</v>
      </c>
      <c r="B27" s="50" t="s">
        <v>27</v>
      </c>
      <c r="C27" s="50">
        <v>63</v>
      </c>
      <c r="D27" s="50" t="s">
        <v>75</v>
      </c>
      <c r="E27" s="50" t="s">
        <v>97</v>
      </c>
      <c r="F27" s="51">
        <v>82.8</v>
      </c>
      <c r="G27" s="50" t="s">
        <v>30</v>
      </c>
      <c r="H27" s="50">
        <v>3</v>
      </c>
      <c r="I27" s="50">
        <v>1</v>
      </c>
      <c r="J27" s="50">
        <v>4</v>
      </c>
      <c r="K27" s="50" t="s">
        <v>31</v>
      </c>
      <c r="L27" s="49"/>
      <c r="N27" s="51">
        <f t="shared" si="1"/>
        <v>13</v>
      </c>
      <c r="O27" s="51" t="s">
        <v>27</v>
      </c>
      <c r="P27" s="51">
        <v>63</v>
      </c>
      <c r="Q27" s="51" t="s">
        <v>92</v>
      </c>
      <c r="R27" s="51" t="s">
        <v>98</v>
      </c>
      <c r="S27" s="51">
        <v>19.100000000000001</v>
      </c>
      <c r="T27" s="51" t="s">
        <v>34</v>
      </c>
      <c r="U27" s="51">
        <v>3.3</v>
      </c>
      <c r="V27" s="51">
        <v>1</v>
      </c>
      <c r="W27" s="51">
        <v>4.3</v>
      </c>
      <c r="X27" s="51" t="s">
        <v>31</v>
      </c>
      <c r="Y27" s="51"/>
      <c r="AA27" s="49">
        <f t="shared" si="2"/>
        <v>13</v>
      </c>
      <c r="AB27" s="50" t="s">
        <v>27</v>
      </c>
      <c r="AC27" s="49">
        <v>63</v>
      </c>
      <c r="AD27" s="50" t="s">
        <v>96</v>
      </c>
      <c r="AE27" s="50" t="s">
        <v>99</v>
      </c>
      <c r="AF27" s="51">
        <v>112.7</v>
      </c>
      <c r="AG27" s="51" t="s">
        <v>34</v>
      </c>
      <c r="AH27" s="50">
        <v>3.5</v>
      </c>
      <c r="AI27" s="50">
        <v>1</v>
      </c>
      <c r="AJ27" s="50">
        <v>4.5</v>
      </c>
      <c r="AK27" s="50" t="s">
        <v>31</v>
      </c>
      <c r="AL27" s="49"/>
      <c r="AN27" s="50">
        <f t="shared" si="3"/>
        <v>13</v>
      </c>
      <c r="AO27" s="50" t="s">
        <v>27</v>
      </c>
      <c r="AP27" s="50">
        <v>63</v>
      </c>
      <c r="AQ27" s="50" t="s">
        <v>94</v>
      </c>
      <c r="AR27" s="50" t="s">
        <v>72</v>
      </c>
      <c r="AS27" s="51">
        <v>116</v>
      </c>
      <c r="AT27" s="51" t="s">
        <v>39</v>
      </c>
      <c r="AU27" s="51">
        <v>3</v>
      </c>
      <c r="AV27" s="50">
        <v>1</v>
      </c>
      <c r="AW27" s="50">
        <v>4</v>
      </c>
      <c r="AX27" s="50" t="s">
        <v>31</v>
      </c>
      <c r="AY27" s="50"/>
      <c r="BA27" s="50">
        <f t="shared" si="4"/>
        <v>13</v>
      </c>
      <c r="BB27" s="50" t="s">
        <v>27</v>
      </c>
      <c r="BC27" s="50"/>
      <c r="BD27" s="50" t="s">
        <v>100</v>
      </c>
      <c r="BE27" s="50" t="s">
        <v>101</v>
      </c>
      <c r="BF27" s="51">
        <v>39.4</v>
      </c>
      <c r="BG27" s="50" t="s">
        <v>34</v>
      </c>
      <c r="BH27" s="50">
        <v>3.3</v>
      </c>
      <c r="BI27" s="50">
        <v>1</v>
      </c>
      <c r="BJ27" s="50">
        <v>4.3</v>
      </c>
      <c r="BK27" s="50" t="s">
        <v>31</v>
      </c>
      <c r="BL27" s="50"/>
    </row>
    <row r="28" spans="1:64">
      <c r="A28" s="49">
        <f t="shared" si="0"/>
        <v>14</v>
      </c>
      <c r="B28" s="50" t="s">
        <v>27</v>
      </c>
      <c r="C28" s="50">
        <v>63</v>
      </c>
      <c r="D28" s="50" t="s">
        <v>97</v>
      </c>
      <c r="E28" s="50" t="s">
        <v>102</v>
      </c>
      <c r="F28" s="51">
        <f>108.3-F29</f>
        <v>43.5</v>
      </c>
      <c r="G28" s="50" t="s">
        <v>30</v>
      </c>
      <c r="H28" s="50">
        <v>3</v>
      </c>
      <c r="I28" s="50">
        <v>1</v>
      </c>
      <c r="J28" s="50">
        <v>4</v>
      </c>
      <c r="K28" s="50" t="s">
        <v>31</v>
      </c>
      <c r="L28" s="49"/>
      <c r="N28" s="51">
        <f t="shared" si="1"/>
        <v>14</v>
      </c>
      <c r="O28" s="51" t="s">
        <v>27</v>
      </c>
      <c r="P28" s="51">
        <v>63</v>
      </c>
      <c r="Q28" s="51" t="s">
        <v>98</v>
      </c>
      <c r="R28" s="51" t="s">
        <v>103</v>
      </c>
      <c r="S28" s="51">
        <v>70</v>
      </c>
      <c r="T28" s="51" t="s">
        <v>34</v>
      </c>
      <c r="U28" s="51">
        <v>3.3</v>
      </c>
      <c r="V28" s="51">
        <v>1</v>
      </c>
      <c r="W28" s="51">
        <v>4.3</v>
      </c>
      <c r="X28" s="51" t="s">
        <v>31</v>
      </c>
      <c r="Y28" s="51"/>
      <c r="AA28" s="49">
        <f t="shared" si="2"/>
        <v>14</v>
      </c>
      <c r="AB28" s="50" t="s">
        <v>27</v>
      </c>
      <c r="AC28" s="49">
        <v>63</v>
      </c>
      <c r="AD28" s="50" t="s">
        <v>99</v>
      </c>
      <c r="AE28" s="50" t="s">
        <v>104</v>
      </c>
      <c r="AF28" s="51">
        <v>44.7</v>
      </c>
      <c r="AG28" s="51" t="s">
        <v>34</v>
      </c>
      <c r="AH28" s="50">
        <v>3.5</v>
      </c>
      <c r="AI28" s="50">
        <v>1</v>
      </c>
      <c r="AJ28" s="50">
        <v>4.5</v>
      </c>
      <c r="AK28" s="50" t="s">
        <v>31</v>
      </c>
      <c r="AL28" s="49"/>
      <c r="AN28" s="50">
        <f t="shared" si="3"/>
        <v>14</v>
      </c>
      <c r="AO28" s="50" t="s">
        <v>27</v>
      </c>
      <c r="AP28" s="50">
        <v>63</v>
      </c>
      <c r="AQ28" s="52" t="s">
        <v>72</v>
      </c>
      <c r="AR28" s="52" t="s">
        <v>59</v>
      </c>
      <c r="AS28" s="51">
        <v>188</v>
      </c>
      <c r="AT28" s="51" t="s">
        <v>39</v>
      </c>
      <c r="AU28" s="51">
        <v>3</v>
      </c>
      <c r="AV28" s="50">
        <v>1</v>
      </c>
      <c r="AW28" s="50">
        <v>4</v>
      </c>
      <c r="AX28" s="50" t="s">
        <v>31</v>
      </c>
      <c r="AY28" s="50"/>
      <c r="BA28" s="50">
        <f t="shared" si="4"/>
        <v>14</v>
      </c>
      <c r="BB28" s="50" t="s">
        <v>27</v>
      </c>
      <c r="BC28" s="50"/>
      <c r="BD28" s="50" t="s">
        <v>100</v>
      </c>
      <c r="BE28" s="50" t="s">
        <v>105</v>
      </c>
      <c r="BF28" s="51">
        <v>25.5</v>
      </c>
      <c r="BG28" s="50" t="s">
        <v>34</v>
      </c>
      <c r="BH28" s="50">
        <v>3.3</v>
      </c>
      <c r="BI28" s="50">
        <v>1</v>
      </c>
      <c r="BJ28" s="50">
        <v>4.3</v>
      </c>
      <c r="BK28" s="50" t="s">
        <v>31</v>
      </c>
      <c r="BL28" s="50"/>
    </row>
    <row r="29" spans="1:64">
      <c r="A29" s="49">
        <f t="shared" si="0"/>
        <v>15</v>
      </c>
      <c r="B29" s="50" t="s">
        <v>27</v>
      </c>
      <c r="C29" s="50">
        <v>63</v>
      </c>
      <c r="D29" s="50" t="s">
        <v>97</v>
      </c>
      <c r="E29" s="50" t="s">
        <v>102</v>
      </c>
      <c r="F29" s="51">
        <v>64.8</v>
      </c>
      <c r="G29" s="50" t="s">
        <v>30</v>
      </c>
      <c r="H29" s="50">
        <v>3</v>
      </c>
      <c r="I29" s="50">
        <v>1</v>
      </c>
      <c r="J29" s="50">
        <v>4</v>
      </c>
      <c r="K29" s="50" t="s">
        <v>31</v>
      </c>
      <c r="L29" s="49"/>
      <c r="N29" s="51">
        <f t="shared" si="1"/>
        <v>15</v>
      </c>
      <c r="O29" s="51" t="s">
        <v>27</v>
      </c>
      <c r="P29" s="51">
        <v>63</v>
      </c>
      <c r="Q29" s="51" t="s">
        <v>103</v>
      </c>
      <c r="R29" s="51" t="s">
        <v>106</v>
      </c>
      <c r="S29" s="51">
        <v>65</v>
      </c>
      <c r="T29" s="51" t="s">
        <v>34</v>
      </c>
      <c r="U29" s="51">
        <v>3.3</v>
      </c>
      <c r="V29" s="51">
        <v>1</v>
      </c>
      <c r="W29" s="51">
        <v>4.3</v>
      </c>
      <c r="X29" s="51" t="s">
        <v>31</v>
      </c>
      <c r="Y29" s="51"/>
      <c r="AA29" s="49">
        <f t="shared" si="2"/>
        <v>15</v>
      </c>
      <c r="AB29" s="50" t="s">
        <v>27</v>
      </c>
      <c r="AC29" s="49">
        <v>63</v>
      </c>
      <c r="AD29" s="50" t="s">
        <v>99</v>
      </c>
      <c r="AE29" s="50" t="s">
        <v>107</v>
      </c>
      <c r="AF29" s="51">
        <v>14.8</v>
      </c>
      <c r="AG29" s="51" t="s">
        <v>34</v>
      </c>
      <c r="AH29" s="50">
        <v>3.5</v>
      </c>
      <c r="AI29" s="50">
        <v>1</v>
      </c>
      <c r="AJ29" s="50">
        <v>4.5</v>
      </c>
      <c r="AK29" s="50" t="s">
        <v>31</v>
      </c>
      <c r="AL29" s="49"/>
      <c r="AN29" s="50">
        <f t="shared" si="3"/>
        <v>15</v>
      </c>
      <c r="AO29" s="50" t="s">
        <v>27</v>
      </c>
      <c r="AP29" s="50">
        <v>63</v>
      </c>
      <c r="AQ29" s="52" t="s">
        <v>94</v>
      </c>
      <c r="AR29" s="52" t="s">
        <v>108</v>
      </c>
      <c r="AS29" s="51">
        <v>182</v>
      </c>
      <c r="AT29" s="51" t="s">
        <v>39</v>
      </c>
      <c r="AU29" s="51">
        <v>3</v>
      </c>
      <c r="AV29" s="50">
        <v>1</v>
      </c>
      <c r="AW29" s="50">
        <v>4</v>
      </c>
      <c r="AX29" s="50" t="s">
        <v>31</v>
      </c>
      <c r="AY29" s="50"/>
      <c r="BA29" s="50">
        <f t="shared" si="4"/>
        <v>15</v>
      </c>
      <c r="BB29" s="50" t="s">
        <v>27</v>
      </c>
      <c r="BC29" s="50"/>
      <c r="BD29" s="50" t="s">
        <v>105</v>
      </c>
      <c r="BE29" s="50" t="s">
        <v>109</v>
      </c>
      <c r="BF29" s="51">
        <v>37.700000000000003</v>
      </c>
      <c r="BG29" s="50" t="s">
        <v>34</v>
      </c>
      <c r="BH29" s="50">
        <v>3.3</v>
      </c>
      <c r="BI29" s="50">
        <v>1</v>
      </c>
      <c r="BJ29" s="50">
        <v>4.3</v>
      </c>
      <c r="BK29" s="50" t="s">
        <v>31</v>
      </c>
      <c r="BL29" s="50"/>
    </row>
    <row r="30" spans="1:64">
      <c r="A30" s="49">
        <f t="shared" si="0"/>
        <v>16</v>
      </c>
      <c r="B30" s="50" t="s">
        <v>27</v>
      </c>
      <c r="C30" s="50">
        <v>63</v>
      </c>
      <c r="D30" s="50" t="s">
        <v>102</v>
      </c>
      <c r="E30" s="50" t="s">
        <v>110</v>
      </c>
      <c r="F30" s="51">
        <v>15.1</v>
      </c>
      <c r="G30" s="50" t="s">
        <v>30</v>
      </c>
      <c r="H30" s="50">
        <v>3</v>
      </c>
      <c r="I30" s="50">
        <v>1</v>
      </c>
      <c r="J30" s="50">
        <v>4</v>
      </c>
      <c r="K30" s="50" t="s">
        <v>31</v>
      </c>
      <c r="L30" s="49"/>
      <c r="N30" s="51">
        <f t="shared" si="1"/>
        <v>16</v>
      </c>
      <c r="O30" s="51" t="s">
        <v>27</v>
      </c>
      <c r="P30" s="51">
        <v>63</v>
      </c>
      <c r="Q30" s="51" t="s">
        <v>106</v>
      </c>
      <c r="R30" s="51" t="s">
        <v>111</v>
      </c>
      <c r="S30" s="51">
        <v>63.2</v>
      </c>
      <c r="T30" s="51" t="s">
        <v>34</v>
      </c>
      <c r="U30" s="51">
        <v>3.3</v>
      </c>
      <c r="V30" s="51">
        <v>1</v>
      </c>
      <c r="W30" s="51">
        <v>4.3</v>
      </c>
      <c r="X30" s="51" t="s">
        <v>31</v>
      </c>
      <c r="Y30" s="51"/>
      <c r="AA30" s="49">
        <f t="shared" si="2"/>
        <v>16</v>
      </c>
      <c r="AB30" s="50" t="s">
        <v>27</v>
      </c>
      <c r="AC30" s="49">
        <v>63</v>
      </c>
      <c r="AD30" s="50" t="s">
        <v>107</v>
      </c>
      <c r="AE30" s="50" t="s">
        <v>112</v>
      </c>
      <c r="AF30" s="51">
        <v>37.1</v>
      </c>
      <c r="AG30" s="51" t="s">
        <v>34</v>
      </c>
      <c r="AH30" s="50">
        <v>3.5</v>
      </c>
      <c r="AI30" s="50">
        <v>1</v>
      </c>
      <c r="AJ30" s="50">
        <v>4.5</v>
      </c>
      <c r="AK30" s="50" t="s">
        <v>31</v>
      </c>
      <c r="AL30" s="49"/>
      <c r="AN30" s="50">
        <f t="shared" si="3"/>
        <v>16</v>
      </c>
      <c r="AO30" s="50" t="s">
        <v>27</v>
      </c>
      <c r="AP30" s="50">
        <v>63</v>
      </c>
      <c r="AQ30" s="52" t="s">
        <v>113</v>
      </c>
      <c r="AR30" s="52" t="s">
        <v>114</v>
      </c>
      <c r="AS30" s="51">
        <v>150.5</v>
      </c>
      <c r="AT30" s="51" t="s">
        <v>39</v>
      </c>
      <c r="AU30" s="51">
        <v>3</v>
      </c>
      <c r="AV30" s="50">
        <v>1</v>
      </c>
      <c r="AW30" s="50">
        <v>4</v>
      </c>
      <c r="AX30" s="50" t="s">
        <v>31</v>
      </c>
      <c r="AY30" s="50"/>
      <c r="BA30" s="50">
        <f t="shared" si="4"/>
        <v>16</v>
      </c>
      <c r="BB30" s="50" t="s">
        <v>27</v>
      </c>
      <c r="BC30" s="50"/>
      <c r="BD30" s="50" t="s">
        <v>105</v>
      </c>
      <c r="BE30" s="50" t="s">
        <v>115</v>
      </c>
      <c r="BF30" s="51">
        <v>12</v>
      </c>
      <c r="BG30" s="50" t="s">
        <v>34</v>
      </c>
      <c r="BH30" s="50">
        <v>3.3</v>
      </c>
      <c r="BI30" s="50">
        <v>1</v>
      </c>
      <c r="BJ30" s="50">
        <v>4.3</v>
      </c>
      <c r="BK30" s="50" t="s">
        <v>31</v>
      </c>
      <c r="BL30" s="50"/>
    </row>
    <row r="31" spans="1:64">
      <c r="A31" s="49">
        <f t="shared" si="0"/>
        <v>17</v>
      </c>
      <c r="B31" s="50" t="s">
        <v>27</v>
      </c>
      <c r="C31" s="50">
        <v>63</v>
      </c>
      <c r="D31" s="50" t="s">
        <v>102</v>
      </c>
      <c r="E31" s="50" t="s">
        <v>110</v>
      </c>
      <c r="F31" s="51">
        <v>112</v>
      </c>
      <c r="G31" s="50" t="s">
        <v>30</v>
      </c>
      <c r="H31" s="50">
        <v>3</v>
      </c>
      <c r="I31" s="50">
        <v>1</v>
      </c>
      <c r="J31" s="50">
        <v>4</v>
      </c>
      <c r="K31" s="50" t="s">
        <v>31</v>
      </c>
      <c r="L31" s="49"/>
      <c r="N31" s="51">
        <f t="shared" si="1"/>
        <v>17</v>
      </c>
      <c r="O31" s="51" t="s">
        <v>27</v>
      </c>
      <c r="P31" s="51">
        <v>63</v>
      </c>
      <c r="Q31" s="51" t="s">
        <v>111</v>
      </c>
      <c r="R31" s="51" t="s">
        <v>116</v>
      </c>
      <c r="S31" s="51">
        <v>54</v>
      </c>
      <c r="T31" s="51" t="s">
        <v>34</v>
      </c>
      <c r="U31" s="51">
        <v>3.3</v>
      </c>
      <c r="V31" s="51">
        <v>1</v>
      </c>
      <c r="W31" s="51">
        <v>4.3</v>
      </c>
      <c r="X31" s="51" t="s">
        <v>31</v>
      </c>
      <c r="Y31" s="51"/>
      <c r="AA31" s="49">
        <f t="shared" si="2"/>
        <v>17</v>
      </c>
      <c r="AB31" s="50" t="s">
        <v>27</v>
      </c>
      <c r="AC31" s="49">
        <v>63</v>
      </c>
      <c r="AD31" s="50" t="s">
        <v>112</v>
      </c>
      <c r="AE31" s="50" t="s">
        <v>117</v>
      </c>
      <c r="AF31" s="51">
        <v>32</v>
      </c>
      <c r="AG31" s="51" t="s">
        <v>34</v>
      </c>
      <c r="AH31" s="50">
        <v>3.5</v>
      </c>
      <c r="AI31" s="50">
        <v>1</v>
      </c>
      <c r="AJ31" s="50">
        <v>4.5</v>
      </c>
      <c r="AK31" s="50" t="s">
        <v>31</v>
      </c>
      <c r="AL31" s="49"/>
      <c r="AN31" s="50">
        <f t="shared" si="3"/>
        <v>17</v>
      </c>
      <c r="AO31" s="50" t="s">
        <v>27</v>
      </c>
      <c r="AP31" s="50">
        <v>63</v>
      </c>
      <c r="AQ31" s="52" t="s">
        <v>118</v>
      </c>
      <c r="AR31" s="52" t="s">
        <v>119</v>
      </c>
      <c r="AS31" s="51">
        <v>31</v>
      </c>
      <c r="AT31" s="51" t="s">
        <v>39</v>
      </c>
      <c r="AU31" s="51">
        <v>3</v>
      </c>
      <c r="AV31" s="50">
        <v>1</v>
      </c>
      <c r="AW31" s="50">
        <v>4</v>
      </c>
      <c r="AX31" s="50" t="s">
        <v>31</v>
      </c>
      <c r="AY31" s="50"/>
      <c r="BA31" s="50">
        <f t="shared" si="4"/>
        <v>17</v>
      </c>
      <c r="BB31" s="50" t="s">
        <v>27</v>
      </c>
      <c r="BC31" s="50"/>
      <c r="BD31" s="50" t="s">
        <v>105</v>
      </c>
      <c r="BE31" s="50" t="s">
        <v>115</v>
      </c>
      <c r="BF31" s="51">
        <v>27</v>
      </c>
      <c r="BG31" s="50" t="s">
        <v>34</v>
      </c>
      <c r="BH31" s="50">
        <v>3.3</v>
      </c>
      <c r="BI31" s="50">
        <v>1</v>
      </c>
      <c r="BJ31" s="50">
        <v>4.3</v>
      </c>
      <c r="BK31" s="50" t="s">
        <v>31</v>
      </c>
      <c r="BL31" s="50"/>
    </row>
    <row r="32" spans="1:64">
      <c r="A32" s="49">
        <f t="shared" si="0"/>
        <v>18</v>
      </c>
      <c r="B32" s="50" t="s">
        <v>27</v>
      </c>
      <c r="C32" s="50">
        <v>63</v>
      </c>
      <c r="D32" s="50" t="s">
        <v>110</v>
      </c>
      <c r="E32" s="50" t="s">
        <v>120</v>
      </c>
      <c r="F32" s="51">
        <v>57.5</v>
      </c>
      <c r="G32" s="50" t="s">
        <v>30</v>
      </c>
      <c r="H32" s="50">
        <v>3</v>
      </c>
      <c r="I32" s="50">
        <v>1</v>
      </c>
      <c r="J32" s="50">
        <v>4</v>
      </c>
      <c r="K32" s="50" t="s">
        <v>31</v>
      </c>
      <c r="L32" s="49"/>
      <c r="N32" s="51">
        <f t="shared" si="1"/>
        <v>18</v>
      </c>
      <c r="O32" s="51" t="s">
        <v>27</v>
      </c>
      <c r="P32" s="51">
        <v>63</v>
      </c>
      <c r="Q32" s="51" t="s">
        <v>98</v>
      </c>
      <c r="R32" s="51" t="s">
        <v>121</v>
      </c>
      <c r="S32" s="51">
        <v>74.099999999999994</v>
      </c>
      <c r="T32" s="51" t="s">
        <v>34</v>
      </c>
      <c r="U32" s="51">
        <v>3.3</v>
      </c>
      <c r="V32" s="51">
        <v>1</v>
      </c>
      <c r="W32" s="51">
        <v>4.3</v>
      </c>
      <c r="X32" s="51" t="s">
        <v>31</v>
      </c>
      <c r="Y32" s="51"/>
      <c r="AA32" s="49">
        <f t="shared" si="2"/>
        <v>18</v>
      </c>
      <c r="AB32" s="50" t="s">
        <v>27</v>
      </c>
      <c r="AC32" s="49">
        <v>63</v>
      </c>
      <c r="AD32" s="50" t="s">
        <v>117</v>
      </c>
      <c r="AE32" s="50" t="s">
        <v>122</v>
      </c>
      <c r="AF32" s="51">
        <v>121</v>
      </c>
      <c r="AG32" s="51" t="s">
        <v>34</v>
      </c>
      <c r="AH32" s="50">
        <v>3.5</v>
      </c>
      <c r="AI32" s="50">
        <v>1</v>
      </c>
      <c r="AJ32" s="50">
        <v>4.5</v>
      </c>
      <c r="AK32" s="50" t="s">
        <v>31</v>
      </c>
      <c r="AL32" s="49"/>
      <c r="AN32" s="50">
        <f t="shared" si="3"/>
        <v>18</v>
      </c>
      <c r="AO32" s="50" t="s">
        <v>27</v>
      </c>
      <c r="AP32" s="50">
        <v>63</v>
      </c>
      <c r="AQ32" s="52" t="s">
        <v>123</v>
      </c>
      <c r="AR32" s="52" t="s">
        <v>124</v>
      </c>
      <c r="AS32" s="51">
        <v>56.8</v>
      </c>
      <c r="AT32" s="51" t="s">
        <v>39</v>
      </c>
      <c r="AU32" s="51">
        <v>3</v>
      </c>
      <c r="AV32" s="50">
        <v>1</v>
      </c>
      <c r="AW32" s="50">
        <v>4</v>
      </c>
      <c r="AX32" s="50" t="s">
        <v>31</v>
      </c>
      <c r="AY32" s="50"/>
      <c r="BA32" s="50">
        <f t="shared" si="4"/>
        <v>18</v>
      </c>
      <c r="BB32" s="50" t="s">
        <v>27</v>
      </c>
      <c r="BC32" s="50"/>
      <c r="BD32" s="50" t="s">
        <v>125</v>
      </c>
      <c r="BE32" s="50" t="s">
        <v>126</v>
      </c>
      <c r="BF32" s="51">
        <v>37</v>
      </c>
      <c r="BG32" s="50" t="s">
        <v>34</v>
      </c>
      <c r="BH32" s="50">
        <v>3.3</v>
      </c>
      <c r="BI32" s="50">
        <v>1</v>
      </c>
      <c r="BJ32" s="50">
        <v>4.3</v>
      </c>
      <c r="BK32" s="50" t="s">
        <v>31</v>
      </c>
      <c r="BL32" s="50"/>
    </row>
    <row r="33" spans="1:64">
      <c r="A33" s="49">
        <f t="shared" si="0"/>
        <v>19</v>
      </c>
      <c r="B33" s="50" t="s">
        <v>27</v>
      </c>
      <c r="C33" s="50">
        <v>63</v>
      </c>
      <c r="D33" s="50" t="s">
        <v>110</v>
      </c>
      <c r="E33" s="50" t="s">
        <v>127</v>
      </c>
      <c r="F33" s="51">
        <v>59.1</v>
      </c>
      <c r="G33" s="50" t="s">
        <v>30</v>
      </c>
      <c r="H33" s="50">
        <v>3</v>
      </c>
      <c r="I33" s="50">
        <v>1</v>
      </c>
      <c r="J33" s="50">
        <v>4</v>
      </c>
      <c r="K33" s="50" t="s">
        <v>31</v>
      </c>
      <c r="L33" s="49"/>
      <c r="N33" s="51">
        <f t="shared" si="1"/>
        <v>19</v>
      </c>
      <c r="O33" s="51" t="s">
        <v>27</v>
      </c>
      <c r="P33" s="51">
        <v>63</v>
      </c>
      <c r="Q33" s="51" t="s">
        <v>128</v>
      </c>
      <c r="R33" s="51" t="s">
        <v>106</v>
      </c>
      <c r="S33" s="51">
        <v>62.7</v>
      </c>
      <c r="T33" s="51" t="s">
        <v>34</v>
      </c>
      <c r="U33" s="51">
        <v>3.3</v>
      </c>
      <c r="V33" s="51">
        <v>1</v>
      </c>
      <c r="W33" s="51">
        <v>4.3</v>
      </c>
      <c r="X33" s="51" t="s">
        <v>31</v>
      </c>
      <c r="Y33" s="51"/>
      <c r="AA33" s="49">
        <f t="shared" si="2"/>
        <v>19</v>
      </c>
      <c r="AB33" s="50" t="s">
        <v>27</v>
      </c>
      <c r="AC33" s="49">
        <v>63</v>
      </c>
      <c r="AD33" s="50" t="s">
        <v>129</v>
      </c>
      <c r="AE33" s="50" t="s">
        <v>130</v>
      </c>
      <c r="AF33" s="51">
        <v>53</v>
      </c>
      <c r="AG33" s="51" t="s">
        <v>34</v>
      </c>
      <c r="AH33" s="50">
        <v>3.5</v>
      </c>
      <c r="AI33" s="50">
        <v>1</v>
      </c>
      <c r="AJ33" s="50">
        <v>4.5</v>
      </c>
      <c r="AK33" s="50" t="s">
        <v>31</v>
      </c>
      <c r="AL33" s="49"/>
      <c r="AN33" s="50">
        <f t="shared" si="3"/>
        <v>19</v>
      </c>
      <c r="AO33" s="50" t="s">
        <v>27</v>
      </c>
      <c r="AP33" s="50">
        <v>63</v>
      </c>
      <c r="AQ33" s="50" t="s">
        <v>108</v>
      </c>
      <c r="AR33" s="50" t="s">
        <v>131</v>
      </c>
      <c r="AS33" s="51">
        <v>65</v>
      </c>
      <c r="AT33" s="51" t="s">
        <v>39</v>
      </c>
      <c r="AU33" s="51">
        <v>3</v>
      </c>
      <c r="AV33" s="50">
        <v>1</v>
      </c>
      <c r="AW33" s="50">
        <v>4</v>
      </c>
      <c r="AX33" s="50" t="s">
        <v>31</v>
      </c>
      <c r="AY33" s="50"/>
      <c r="BA33" s="50">
        <f t="shared" si="4"/>
        <v>19</v>
      </c>
      <c r="BB33" s="50" t="s">
        <v>27</v>
      </c>
      <c r="BC33" s="50"/>
      <c r="BD33" s="50" t="s">
        <v>132</v>
      </c>
      <c r="BE33" s="50" t="s">
        <v>133</v>
      </c>
      <c r="BF33" s="51">
        <v>36</v>
      </c>
      <c r="BG33" s="50" t="s">
        <v>34</v>
      </c>
      <c r="BH33" s="50">
        <v>3.3</v>
      </c>
      <c r="BI33" s="50">
        <v>1</v>
      </c>
      <c r="BJ33" s="50">
        <v>4.3</v>
      </c>
      <c r="BK33" s="50" t="s">
        <v>31</v>
      </c>
      <c r="BL33" s="50"/>
    </row>
    <row r="34" spans="1:64">
      <c r="A34" s="49">
        <f t="shared" si="0"/>
        <v>20</v>
      </c>
      <c r="B34" s="50" t="s">
        <v>27</v>
      </c>
      <c r="C34" s="50">
        <v>63</v>
      </c>
      <c r="D34" s="50" t="s">
        <v>110</v>
      </c>
      <c r="E34" s="50" t="s">
        <v>127</v>
      </c>
      <c r="F34" s="51">
        <f>172.3-F33</f>
        <v>113.20000000000002</v>
      </c>
      <c r="G34" s="50" t="s">
        <v>30</v>
      </c>
      <c r="H34" s="50">
        <v>3</v>
      </c>
      <c r="I34" s="50">
        <v>1</v>
      </c>
      <c r="J34" s="50">
        <v>4</v>
      </c>
      <c r="K34" s="50" t="s">
        <v>31</v>
      </c>
      <c r="L34" s="49"/>
      <c r="N34" s="51">
        <f t="shared" si="1"/>
        <v>20</v>
      </c>
      <c r="O34" s="51" t="s">
        <v>27</v>
      </c>
      <c r="P34" s="51">
        <v>63</v>
      </c>
      <c r="Q34" s="51" t="s">
        <v>128</v>
      </c>
      <c r="R34" s="51" t="s">
        <v>111</v>
      </c>
      <c r="S34" s="51">
        <v>112.4</v>
      </c>
      <c r="T34" s="51" t="s">
        <v>34</v>
      </c>
      <c r="U34" s="51">
        <v>3.3</v>
      </c>
      <c r="V34" s="51">
        <v>1</v>
      </c>
      <c r="W34" s="51">
        <v>4.3</v>
      </c>
      <c r="X34" s="51" t="s">
        <v>31</v>
      </c>
      <c r="Y34" s="51"/>
      <c r="AA34" s="49">
        <f t="shared" si="2"/>
        <v>20</v>
      </c>
      <c r="AB34" s="50" t="s">
        <v>27</v>
      </c>
      <c r="AC34" s="49">
        <v>63</v>
      </c>
      <c r="AD34" s="50" t="s">
        <v>130</v>
      </c>
      <c r="AE34" s="50" t="s">
        <v>52</v>
      </c>
      <c r="AF34" s="51">
        <v>112</v>
      </c>
      <c r="AG34" s="51" t="s">
        <v>34</v>
      </c>
      <c r="AH34" s="50">
        <v>3.5</v>
      </c>
      <c r="AI34" s="50">
        <v>1</v>
      </c>
      <c r="AJ34" s="50">
        <v>4.5</v>
      </c>
      <c r="AK34" s="50" t="s">
        <v>31</v>
      </c>
      <c r="AL34" s="49"/>
      <c r="AN34" s="50">
        <f t="shared" si="3"/>
        <v>20</v>
      </c>
      <c r="AO34" s="50" t="s">
        <v>27</v>
      </c>
      <c r="AP34" s="50">
        <v>63</v>
      </c>
      <c r="AQ34" s="50" t="s">
        <v>134</v>
      </c>
      <c r="AR34" s="50" t="s">
        <v>135</v>
      </c>
      <c r="AS34" s="51">
        <v>78</v>
      </c>
      <c r="AT34" s="51" t="s">
        <v>39</v>
      </c>
      <c r="AU34" s="51">
        <v>3</v>
      </c>
      <c r="AV34" s="50">
        <v>1</v>
      </c>
      <c r="AW34" s="50">
        <v>4</v>
      </c>
      <c r="AX34" s="50" t="s">
        <v>31</v>
      </c>
      <c r="AY34" s="50"/>
      <c r="BA34" s="50">
        <f t="shared" si="4"/>
        <v>20</v>
      </c>
      <c r="BB34" s="50" t="s">
        <v>27</v>
      </c>
      <c r="BC34" s="50"/>
      <c r="BD34" s="50" t="s">
        <v>136</v>
      </c>
      <c r="BE34" s="50" t="s">
        <v>137</v>
      </c>
      <c r="BF34" s="51">
        <v>96</v>
      </c>
      <c r="BG34" s="50" t="s">
        <v>34</v>
      </c>
      <c r="BH34" s="50">
        <v>3.3</v>
      </c>
      <c r="BI34" s="50">
        <v>1</v>
      </c>
      <c r="BJ34" s="50">
        <v>4.3</v>
      </c>
      <c r="BK34" s="50" t="s">
        <v>31</v>
      </c>
      <c r="BL34" s="50"/>
    </row>
    <row r="35" spans="1:64">
      <c r="A35" s="49">
        <f t="shared" si="0"/>
        <v>21</v>
      </c>
      <c r="B35" s="50" t="s">
        <v>27</v>
      </c>
      <c r="C35" s="50">
        <v>63</v>
      </c>
      <c r="D35" s="50" t="s">
        <v>82</v>
      </c>
      <c r="E35" s="50" t="s">
        <v>138</v>
      </c>
      <c r="F35" s="51">
        <v>42.9</v>
      </c>
      <c r="G35" s="50" t="s">
        <v>30</v>
      </c>
      <c r="H35" s="50">
        <v>3</v>
      </c>
      <c r="I35" s="50">
        <v>1</v>
      </c>
      <c r="J35" s="50">
        <v>4</v>
      </c>
      <c r="K35" s="50" t="s">
        <v>31</v>
      </c>
      <c r="L35" s="49"/>
      <c r="N35" s="51">
        <f t="shared" si="1"/>
        <v>21</v>
      </c>
      <c r="O35" s="51" t="s">
        <v>27</v>
      </c>
      <c r="P35" s="51">
        <v>63</v>
      </c>
      <c r="Q35" s="51" t="s">
        <v>89</v>
      </c>
      <c r="R35" s="51" t="s">
        <v>139</v>
      </c>
      <c r="S35" s="51">
        <v>32.200000000000003</v>
      </c>
      <c r="T35" s="51" t="s">
        <v>34</v>
      </c>
      <c r="U35" s="51">
        <v>3.3</v>
      </c>
      <c r="V35" s="51">
        <v>1</v>
      </c>
      <c r="W35" s="51">
        <v>4.3</v>
      </c>
      <c r="X35" s="51" t="s">
        <v>31</v>
      </c>
      <c r="Y35" s="51"/>
      <c r="AA35" s="49">
        <f t="shared" si="2"/>
        <v>21</v>
      </c>
      <c r="AB35" s="50" t="s">
        <v>27</v>
      </c>
      <c r="AC35" s="49">
        <v>63</v>
      </c>
      <c r="AD35" s="50" t="s">
        <v>52</v>
      </c>
      <c r="AE35" s="50" t="s">
        <v>140</v>
      </c>
      <c r="AF35" s="51">
        <v>133.30000000000001</v>
      </c>
      <c r="AG35" s="51" t="s">
        <v>34</v>
      </c>
      <c r="AH35" s="50">
        <v>3.5</v>
      </c>
      <c r="AI35" s="50">
        <v>1</v>
      </c>
      <c r="AJ35" s="50">
        <v>4.5</v>
      </c>
      <c r="AK35" s="50" t="s">
        <v>31</v>
      </c>
      <c r="AL35" s="49"/>
      <c r="AN35" s="50">
        <f t="shared" si="3"/>
        <v>21</v>
      </c>
      <c r="AO35" s="50" t="s">
        <v>27</v>
      </c>
      <c r="AP35" s="50">
        <v>63</v>
      </c>
      <c r="AQ35" s="50" t="s">
        <v>135</v>
      </c>
      <c r="AR35" s="50" t="s">
        <v>141</v>
      </c>
      <c r="AS35" s="51">
        <v>17</v>
      </c>
      <c r="AT35" s="51" t="s">
        <v>39</v>
      </c>
      <c r="AU35" s="51">
        <v>3</v>
      </c>
      <c r="AV35" s="50">
        <v>1</v>
      </c>
      <c r="AW35" s="50">
        <v>4</v>
      </c>
      <c r="AX35" s="50" t="s">
        <v>31</v>
      </c>
      <c r="AY35" s="50"/>
      <c r="BA35" s="50">
        <f t="shared" si="4"/>
        <v>21</v>
      </c>
      <c r="BB35" s="50" t="s">
        <v>27</v>
      </c>
      <c r="BC35" s="50"/>
      <c r="BD35" s="50" t="s">
        <v>142</v>
      </c>
      <c r="BE35" s="50" t="s">
        <v>143</v>
      </c>
      <c r="BF35" s="51">
        <v>108.1</v>
      </c>
      <c r="BG35" s="50" t="s">
        <v>34</v>
      </c>
      <c r="BH35" s="50">
        <v>3.3</v>
      </c>
      <c r="BI35" s="50">
        <v>1</v>
      </c>
      <c r="BJ35" s="50">
        <v>4.3</v>
      </c>
      <c r="BK35" s="50" t="s">
        <v>31</v>
      </c>
      <c r="BL35" s="50"/>
    </row>
    <row r="36" spans="1:64">
      <c r="A36" s="49">
        <f t="shared" si="0"/>
        <v>22</v>
      </c>
      <c r="B36" s="50" t="s">
        <v>27</v>
      </c>
      <c r="C36" s="50">
        <v>63</v>
      </c>
      <c r="D36" s="50" t="s">
        <v>138</v>
      </c>
      <c r="E36" s="50" t="s">
        <v>144</v>
      </c>
      <c r="F36" s="51">
        <v>40.9</v>
      </c>
      <c r="G36" s="50" t="s">
        <v>30</v>
      </c>
      <c r="H36" s="50">
        <v>3</v>
      </c>
      <c r="I36" s="50">
        <v>1</v>
      </c>
      <c r="J36" s="50">
        <v>4</v>
      </c>
      <c r="K36" s="50" t="s">
        <v>31</v>
      </c>
      <c r="L36" s="49"/>
      <c r="N36" s="51">
        <f t="shared" si="1"/>
        <v>22</v>
      </c>
      <c r="O36" s="51" t="s">
        <v>27</v>
      </c>
      <c r="P36" s="51">
        <v>63</v>
      </c>
      <c r="Q36" s="51" t="s">
        <v>139</v>
      </c>
      <c r="R36" s="51" t="s">
        <v>145</v>
      </c>
      <c r="S36" s="51">
        <v>77.099999999999994</v>
      </c>
      <c r="T36" s="51" t="s">
        <v>34</v>
      </c>
      <c r="U36" s="51">
        <v>3.3</v>
      </c>
      <c r="V36" s="51">
        <v>1</v>
      </c>
      <c r="W36" s="51">
        <v>4.3</v>
      </c>
      <c r="X36" s="51" t="s">
        <v>31</v>
      </c>
      <c r="Y36" s="51"/>
      <c r="AA36" s="49">
        <f t="shared" si="2"/>
        <v>22</v>
      </c>
      <c r="AB36" s="50" t="s">
        <v>27</v>
      </c>
      <c r="AC36" s="49">
        <v>63</v>
      </c>
      <c r="AD36" s="50" t="s">
        <v>140</v>
      </c>
      <c r="AE36" s="50" t="s">
        <v>146</v>
      </c>
      <c r="AF36" s="51">
        <v>58.5</v>
      </c>
      <c r="AG36" s="51" t="s">
        <v>34</v>
      </c>
      <c r="AH36" s="50">
        <v>3.5</v>
      </c>
      <c r="AI36" s="50">
        <v>1</v>
      </c>
      <c r="AJ36" s="50">
        <v>4.5</v>
      </c>
      <c r="AK36" s="50" t="s">
        <v>31</v>
      </c>
      <c r="AL36" s="49"/>
      <c r="AN36" s="50">
        <f t="shared" si="3"/>
        <v>22</v>
      </c>
      <c r="AO36" s="50" t="s">
        <v>27</v>
      </c>
      <c r="AP36" s="50">
        <v>63</v>
      </c>
      <c r="AQ36" s="51" t="s">
        <v>141</v>
      </c>
      <c r="AR36" s="51" t="s">
        <v>147</v>
      </c>
      <c r="AS36" s="51">
        <v>54.5</v>
      </c>
      <c r="AT36" s="51" t="s">
        <v>39</v>
      </c>
      <c r="AU36" s="51">
        <v>3</v>
      </c>
      <c r="AV36" s="50">
        <v>1</v>
      </c>
      <c r="AW36" s="50">
        <v>4</v>
      </c>
      <c r="AX36" s="50" t="s">
        <v>31</v>
      </c>
      <c r="AY36" s="50"/>
      <c r="BA36" s="50">
        <f t="shared" si="4"/>
        <v>22</v>
      </c>
      <c r="BB36" s="50" t="s">
        <v>27</v>
      </c>
      <c r="BC36" s="50"/>
      <c r="BD36" s="50" t="s">
        <v>143</v>
      </c>
      <c r="BE36" s="50" t="s">
        <v>148</v>
      </c>
      <c r="BF36" s="51">
        <v>103.2</v>
      </c>
      <c r="BG36" s="50" t="s">
        <v>34</v>
      </c>
      <c r="BH36" s="50">
        <v>3.3</v>
      </c>
      <c r="BI36" s="50">
        <v>1</v>
      </c>
      <c r="BJ36" s="50">
        <v>4.3</v>
      </c>
      <c r="BK36" s="50" t="s">
        <v>31</v>
      </c>
      <c r="BL36" s="50"/>
    </row>
    <row r="37" spans="1:64">
      <c r="A37" s="49">
        <f t="shared" si="0"/>
        <v>23</v>
      </c>
      <c r="B37" s="50" t="s">
        <v>27</v>
      </c>
      <c r="C37" s="50">
        <v>63</v>
      </c>
      <c r="D37" s="50" t="s">
        <v>138</v>
      </c>
      <c r="E37" s="50" t="s">
        <v>144</v>
      </c>
      <c r="F37" s="51">
        <v>3</v>
      </c>
      <c r="G37" s="50" t="s">
        <v>30</v>
      </c>
      <c r="H37" s="50">
        <v>3</v>
      </c>
      <c r="I37" s="50">
        <v>1</v>
      </c>
      <c r="J37" s="50">
        <v>4</v>
      </c>
      <c r="K37" s="50" t="s">
        <v>31</v>
      </c>
      <c r="L37" s="49"/>
      <c r="N37" s="51">
        <f t="shared" si="1"/>
        <v>23</v>
      </c>
      <c r="O37" s="51" t="s">
        <v>27</v>
      </c>
      <c r="P37" s="51">
        <v>63</v>
      </c>
      <c r="Q37" s="51" t="s">
        <v>145</v>
      </c>
      <c r="R37" s="51" t="s">
        <v>149</v>
      </c>
      <c r="S37" s="51">
        <v>84.1</v>
      </c>
      <c r="T37" s="51" t="s">
        <v>34</v>
      </c>
      <c r="U37" s="51">
        <v>3.3</v>
      </c>
      <c r="V37" s="51">
        <v>1</v>
      </c>
      <c r="W37" s="51">
        <v>4.3</v>
      </c>
      <c r="X37" s="51" t="s">
        <v>31</v>
      </c>
      <c r="Y37" s="51"/>
      <c r="AA37" s="49">
        <f t="shared" si="2"/>
        <v>23</v>
      </c>
      <c r="AB37" s="50" t="s">
        <v>27</v>
      </c>
      <c r="AC37" s="49">
        <v>63</v>
      </c>
      <c r="AD37" s="50" t="s">
        <v>146</v>
      </c>
      <c r="AE37" s="50" t="s">
        <v>71</v>
      </c>
      <c r="AF37" s="51">
        <v>96</v>
      </c>
      <c r="AG37" s="51" t="s">
        <v>34</v>
      </c>
      <c r="AH37" s="50">
        <v>3.5</v>
      </c>
      <c r="AI37" s="50">
        <v>1</v>
      </c>
      <c r="AJ37" s="50">
        <v>4.5</v>
      </c>
      <c r="AK37" s="50" t="s">
        <v>31</v>
      </c>
      <c r="AL37" s="49"/>
      <c r="AN37" s="50">
        <f t="shared" si="3"/>
        <v>23</v>
      </c>
      <c r="AO37" s="50" t="s">
        <v>27</v>
      </c>
      <c r="AP37" s="50">
        <v>63</v>
      </c>
      <c r="AQ37" s="50" t="s">
        <v>147</v>
      </c>
      <c r="AR37" s="50" t="s">
        <v>150</v>
      </c>
      <c r="AS37" s="51">
        <v>100.2</v>
      </c>
      <c r="AT37" s="51" t="s">
        <v>39</v>
      </c>
      <c r="AU37" s="51">
        <v>3</v>
      </c>
      <c r="AV37" s="50">
        <v>1</v>
      </c>
      <c r="AW37" s="50">
        <v>4</v>
      </c>
      <c r="AX37" s="50" t="s">
        <v>31</v>
      </c>
      <c r="AY37" s="50"/>
      <c r="BA37" s="50">
        <f t="shared" si="4"/>
        <v>23</v>
      </c>
      <c r="BB37" s="50" t="s">
        <v>27</v>
      </c>
      <c r="BC37" s="50"/>
      <c r="BD37" s="50" t="s">
        <v>143</v>
      </c>
      <c r="BE37" s="50" t="s">
        <v>151</v>
      </c>
      <c r="BF37" s="51">
        <v>75.2</v>
      </c>
      <c r="BG37" s="50" t="s">
        <v>34</v>
      </c>
      <c r="BH37" s="50">
        <v>3.3</v>
      </c>
      <c r="BI37" s="50">
        <v>1</v>
      </c>
      <c r="BJ37" s="50">
        <v>4.3</v>
      </c>
      <c r="BK37" s="50" t="s">
        <v>31</v>
      </c>
      <c r="BL37" s="50"/>
    </row>
    <row r="38" spans="1:64">
      <c r="A38" s="49">
        <f t="shared" si="0"/>
        <v>24</v>
      </c>
      <c r="B38" s="50" t="s">
        <v>27</v>
      </c>
      <c r="C38" s="50">
        <v>63</v>
      </c>
      <c r="D38" s="50" t="s">
        <v>138</v>
      </c>
      <c r="E38" s="50" t="s">
        <v>152</v>
      </c>
      <c r="F38" s="51">
        <v>95.1</v>
      </c>
      <c r="G38" s="50" t="s">
        <v>30</v>
      </c>
      <c r="H38" s="50">
        <v>3</v>
      </c>
      <c r="I38" s="50">
        <v>1</v>
      </c>
      <c r="J38" s="50">
        <v>4</v>
      </c>
      <c r="K38" s="50" t="s">
        <v>31</v>
      </c>
      <c r="L38" s="49"/>
      <c r="N38" s="51">
        <f t="shared" si="1"/>
        <v>24</v>
      </c>
      <c r="O38" s="51" t="s">
        <v>27</v>
      </c>
      <c r="P38" s="51">
        <v>63</v>
      </c>
      <c r="Q38" s="51" t="s">
        <v>139</v>
      </c>
      <c r="R38" s="51" t="s">
        <v>142</v>
      </c>
      <c r="S38" s="51">
        <v>108.9</v>
      </c>
      <c r="T38" s="51" t="s">
        <v>34</v>
      </c>
      <c r="U38" s="51">
        <v>3.3</v>
      </c>
      <c r="V38" s="51">
        <v>1</v>
      </c>
      <c r="W38" s="51">
        <v>4.3</v>
      </c>
      <c r="X38" s="51" t="s">
        <v>31</v>
      </c>
      <c r="Y38" s="51"/>
      <c r="AA38" s="49">
        <f t="shared" si="2"/>
        <v>24</v>
      </c>
      <c r="AB38" s="50" t="s">
        <v>27</v>
      </c>
      <c r="AC38" s="49">
        <v>63</v>
      </c>
      <c r="AD38" s="50" t="s">
        <v>153</v>
      </c>
      <c r="AE38" s="50" t="s">
        <v>154</v>
      </c>
      <c r="AF38" s="51">
        <v>61.1</v>
      </c>
      <c r="AG38" s="51" t="s">
        <v>34</v>
      </c>
      <c r="AH38" s="50">
        <v>3.5</v>
      </c>
      <c r="AI38" s="50">
        <v>1</v>
      </c>
      <c r="AJ38" s="50">
        <v>4.5</v>
      </c>
      <c r="AK38" s="50" t="s">
        <v>31</v>
      </c>
      <c r="AL38" s="49"/>
      <c r="AN38" s="50">
        <f t="shared" si="3"/>
        <v>24</v>
      </c>
      <c r="AO38" s="50" t="s">
        <v>27</v>
      </c>
      <c r="AP38" s="50">
        <v>63</v>
      </c>
      <c r="AQ38" s="50" t="s">
        <v>147</v>
      </c>
      <c r="AR38" s="50" t="s">
        <v>155</v>
      </c>
      <c r="AS38" s="51">
        <v>4.7</v>
      </c>
      <c r="AT38" s="51" t="s">
        <v>39</v>
      </c>
      <c r="AU38" s="51">
        <v>3</v>
      </c>
      <c r="AV38" s="50">
        <v>1</v>
      </c>
      <c r="AW38" s="50">
        <v>4</v>
      </c>
      <c r="AX38" s="50" t="s">
        <v>31</v>
      </c>
      <c r="AY38" s="50"/>
      <c r="BA38" s="50">
        <f t="shared" si="4"/>
        <v>24</v>
      </c>
      <c r="BB38" s="50" t="s">
        <v>27</v>
      </c>
      <c r="BC38" s="50"/>
      <c r="BD38" s="50" t="s">
        <v>156</v>
      </c>
      <c r="BE38" s="50" t="s">
        <v>157</v>
      </c>
      <c r="BF38" s="51">
        <v>71.2</v>
      </c>
      <c r="BG38" s="50" t="s">
        <v>34</v>
      </c>
      <c r="BH38" s="50">
        <v>3.3</v>
      </c>
      <c r="BI38" s="50">
        <v>1</v>
      </c>
      <c r="BJ38" s="50">
        <v>4.3</v>
      </c>
      <c r="BK38" s="50" t="s">
        <v>31</v>
      </c>
      <c r="BL38" s="50"/>
    </row>
    <row r="39" spans="1:64">
      <c r="A39" s="49">
        <f t="shared" si="0"/>
        <v>25</v>
      </c>
      <c r="B39" s="50" t="s">
        <v>27</v>
      </c>
      <c r="C39" s="50">
        <v>63</v>
      </c>
      <c r="D39" s="50" t="s">
        <v>152</v>
      </c>
      <c r="E39" s="50" t="s">
        <v>158</v>
      </c>
      <c r="F39" s="51">
        <v>92.7</v>
      </c>
      <c r="G39" s="50" t="s">
        <v>30</v>
      </c>
      <c r="H39" s="50">
        <v>3</v>
      </c>
      <c r="I39" s="50">
        <v>1</v>
      </c>
      <c r="J39" s="50">
        <v>4</v>
      </c>
      <c r="K39" s="50" t="s">
        <v>31</v>
      </c>
      <c r="L39" s="49"/>
      <c r="N39" s="51">
        <f t="shared" si="1"/>
        <v>25</v>
      </c>
      <c r="O39" s="51" t="s">
        <v>27</v>
      </c>
      <c r="P39" s="51">
        <v>63</v>
      </c>
      <c r="Q39" s="51" t="s">
        <v>142</v>
      </c>
      <c r="R39" s="51">
        <v>167</v>
      </c>
      <c r="S39" s="51">
        <v>43.2</v>
      </c>
      <c r="T39" s="51" t="s">
        <v>34</v>
      </c>
      <c r="U39" s="51">
        <v>3.3</v>
      </c>
      <c r="V39" s="51">
        <v>1</v>
      </c>
      <c r="W39" s="51">
        <v>4.3</v>
      </c>
      <c r="X39" s="51" t="s">
        <v>31</v>
      </c>
      <c r="Y39" s="51"/>
      <c r="AA39" s="49">
        <f t="shared" si="2"/>
        <v>25</v>
      </c>
      <c r="AB39" s="50" t="s">
        <v>27</v>
      </c>
      <c r="AC39" s="49">
        <v>63</v>
      </c>
      <c r="AD39" s="50" t="s">
        <v>159</v>
      </c>
      <c r="AE39" s="50" t="s">
        <v>160</v>
      </c>
      <c r="AF39" s="51">
        <v>9.4</v>
      </c>
      <c r="AG39" s="51" t="s">
        <v>34</v>
      </c>
      <c r="AH39" s="50">
        <v>3.5</v>
      </c>
      <c r="AI39" s="50">
        <v>1</v>
      </c>
      <c r="AJ39" s="50">
        <v>4.5</v>
      </c>
      <c r="AK39" s="50" t="s">
        <v>31</v>
      </c>
      <c r="AL39" s="49"/>
      <c r="AN39" s="50">
        <f t="shared" si="3"/>
        <v>25</v>
      </c>
      <c r="AO39" s="50" t="s">
        <v>27</v>
      </c>
      <c r="AP39" s="50">
        <v>63</v>
      </c>
      <c r="AQ39" s="50" t="s">
        <v>147</v>
      </c>
      <c r="AR39" s="50" t="s">
        <v>155</v>
      </c>
      <c r="AS39" s="51">
        <v>49.7</v>
      </c>
      <c r="AT39" s="51" t="s">
        <v>39</v>
      </c>
      <c r="AU39" s="51">
        <v>3</v>
      </c>
      <c r="AV39" s="50">
        <v>1</v>
      </c>
      <c r="AW39" s="50">
        <v>4</v>
      </c>
      <c r="AX39" s="50" t="s">
        <v>31</v>
      </c>
      <c r="AY39" s="50"/>
      <c r="BA39" s="50">
        <f t="shared" si="4"/>
        <v>25</v>
      </c>
      <c r="BB39" s="50" t="s">
        <v>27</v>
      </c>
      <c r="BC39" s="50"/>
      <c r="BD39" s="50" t="s">
        <v>161</v>
      </c>
      <c r="BE39" s="50" t="s">
        <v>162</v>
      </c>
      <c r="BF39" s="51">
        <v>142.5</v>
      </c>
      <c r="BG39" s="50" t="s">
        <v>34</v>
      </c>
      <c r="BH39" s="50">
        <v>3.3</v>
      </c>
      <c r="BI39" s="50">
        <v>1</v>
      </c>
      <c r="BJ39" s="50">
        <v>4.3</v>
      </c>
      <c r="BK39" s="50" t="s">
        <v>31</v>
      </c>
      <c r="BL39" s="50"/>
    </row>
    <row r="40" spans="1:64">
      <c r="A40" s="49">
        <f t="shared" si="0"/>
        <v>26</v>
      </c>
      <c r="B40" s="50" t="s">
        <v>27</v>
      </c>
      <c r="C40" s="50">
        <v>63</v>
      </c>
      <c r="D40" s="50" t="s">
        <v>152</v>
      </c>
      <c r="E40" s="50" t="s">
        <v>158</v>
      </c>
      <c r="F40" s="51">
        <v>2.5</v>
      </c>
      <c r="G40" s="50" t="s">
        <v>30</v>
      </c>
      <c r="H40" s="50">
        <v>3</v>
      </c>
      <c r="I40" s="50">
        <v>1</v>
      </c>
      <c r="J40" s="50">
        <v>4</v>
      </c>
      <c r="K40" s="50" t="s">
        <v>31</v>
      </c>
      <c r="L40" s="49"/>
      <c r="N40" s="51">
        <f t="shared" si="1"/>
        <v>26</v>
      </c>
      <c r="O40" s="51" t="s">
        <v>27</v>
      </c>
      <c r="P40" s="51">
        <v>63</v>
      </c>
      <c r="Q40" s="51" t="s">
        <v>149</v>
      </c>
      <c r="R40" s="51" t="s">
        <v>163</v>
      </c>
      <c r="S40" s="51">
        <v>21.9</v>
      </c>
      <c r="T40" s="51" t="s">
        <v>34</v>
      </c>
      <c r="U40" s="51">
        <v>3.3</v>
      </c>
      <c r="V40" s="51">
        <v>1</v>
      </c>
      <c r="W40" s="51">
        <v>4.3</v>
      </c>
      <c r="X40" s="51" t="s">
        <v>31</v>
      </c>
      <c r="Y40" s="51"/>
      <c r="AA40" s="49">
        <f t="shared" si="2"/>
        <v>26</v>
      </c>
      <c r="AB40" s="50" t="s">
        <v>27</v>
      </c>
      <c r="AC40" s="49">
        <v>63</v>
      </c>
      <c r="AD40" s="50" t="s">
        <v>160</v>
      </c>
      <c r="AE40" s="50" t="s">
        <v>164</v>
      </c>
      <c r="AF40" s="51">
        <v>109.5</v>
      </c>
      <c r="AG40" s="51" t="s">
        <v>34</v>
      </c>
      <c r="AH40" s="50">
        <v>3.5</v>
      </c>
      <c r="AI40" s="50">
        <v>1</v>
      </c>
      <c r="AJ40" s="50">
        <v>4.5</v>
      </c>
      <c r="AK40" s="50" t="s">
        <v>31</v>
      </c>
      <c r="AL40" s="49"/>
      <c r="AN40" s="50">
        <f t="shared" si="3"/>
        <v>26</v>
      </c>
      <c r="AO40" s="50" t="s">
        <v>27</v>
      </c>
      <c r="AP40" s="50">
        <v>63</v>
      </c>
      <c r="AQ40" s="50" t="s">
        <v>155</v>
      </c>
      <c r="AR40" s="50" t="s">
        <v>165</v>
      </c>
      <c r="AS40" s="51">
        <v>73.3</v>
      </c>
      <c r="AT40" s="51" t="s">
        <v>39</v>
      </c>
      <c r="AU40" s="51">
        <v>3</v>
      </c>
      <c r="AV40" s="50">
        <v>1</v>
      </c>
      <c r="AW40" s="50">
        <v>4</v>
      </c>
      <c r="AX40" s="50" t="s">
        <v>31</v>
      </c>
      <c r="AY40" s="50"/>
      <c r="BA40" s="50">
        <f t="shared" si="4"/>
        <v>26</v>
      </c>
      <c r="BB40" s="50" t="s">
        <v>27</v>
      </c>
      <c r="BC40" s="50"/>
      <c r="BD40" s="50" t="s">
        <v>157</v>
      </c>
      <c r="BE40" s="50" t="s">
        <v>151</v>
      </c>
      <c r="BF40" s="51">
        <v>21.3</v>
      </c>
      <c r="BG40" s="50" t="s">
        <v>34</v>
      </c>
      <c r="BH40" s="50">
        <v>3.3</v>
      </c>
      <c r="BI40" s="50">
        <v>1</v>
      </c>
      <c r="BJ40" s="50">
        <v>4.3</v>
      </c>
      <c r="BK40" s="50" t="s">
        <v>31</v>
      </c>
      <c r="BL40" s="50"/>
    </row>
    <row r="41" spans="1:64">
      <c r="A41" s="49">
        <f t="shared" si="0"/>
        <v>27</v>
      </c>
      <c r="B41" s="50" t="s">
        <v>27</v>
      </c>
      <c r="C41" s="50">
        <v>63</v>
      </c>
      <c r="D41" s="50" t="s">
        <v>166</v>
      </c>
      <c r="E41" s="50" t="s">
        <v>167</v>
      </c>
      <c r="F41" s="51">
        <v>15.5</v>
      </c>
      <c r="G41" s="50" t="s">
        <v>30</v>
      </c>
      <c r="H41" s="50">
        <v>3</v>
      </c>
      <c r="I41" s="50">
        <v>1</v>
      </c>
      <c r="J41" s="50">
        <v>4</v>
      </c>
      <c r="K41" s="50" t="s">
        <v>31</v>
      </c>
      <c r="L41" s="49"/>
      <c r="N41" s="51">
        <f t="shared" si="1"/>
        <v>27</v>
      </c>
      <c r="O41" s="51" t="s">
        <v>27</v>
      </c>
      <c r="P41" s="51">
        <v>63</v>
      </c>
      <c r="Q41" s="51" t="s">
        <v>163</v>
      </c>
      <c r="R41" s="51" t="s">
        <v>168</v>
      </c>
      <c r="S41" s="51">
        <v>56.9</v>
      </c>
      <c r="T41" s="51" t="s">
        <v>34</v>
      </c>
      <c r="U41" s="51">
        <v>3.3</v>
      </c>
      <c r="V41" s="51">
        <v>1</v>
      </c>
      <c r="W41" s="51">
        <v>4.3</v>
      </c>
      <c r="X41" s="51" t="s">
        <v>31</v>
      </c>
      <c r="Y41" s="51"/>
      <c r="AA41" s="49">
        <f t="shared" si="2"/>
        <v>27</v>
      </c>
      <c r="AB41" s="50" t="s">
        <v>27</v>
      </c>
      <c r="AC41" s="49">
        <v>63</v>
      </c>
      <c r="AD41" s="50" t="s">
        <v>169</v>
      </c>
      <c r="AE41" s="50" t="s">
        <v>170</v>
      </c>
      <c r="AF41" s="51">
        <v>40</v>
      </c>
      <c r="AG41" s="51" t="s">
        <v>34</v>
      </c>
      <c r="AH41" s="50">
        <v>3.5</v>
      </c>
      <c r="AI41" s="50">
        <v>1</v>
      </c>
      <c r="AJ41" s="50">
        <v>4.5</v>
      </c>
      <c r="AK41" s="50" t="s">
        <v>31</v>
      </c>
      <c r="AL41" s="49"/>
      <c r="AN41" s="50">
        <f t="shared" si="3"/>
        <v>27</v>
      </c>
      <c r="AO41" s="50" t="s">
        <v>27</v>
      </c>
      <c r="AP41" s="50">
        <v>63</v>
      </c>
      <c r="AQ41" s="50" t="s">
        <v>155</v>
      </c>
      <c r="AR41" s="50" t="s">
        <v>171</v>
      </c>
      <c r="AS41" s="51">
        <v>114.5</v>
      </c>
      <c r="AT41" s="51" t="s">
        <v>39</v>
      </c>
      <c r="AU41" s="51">
        <v>3</v>
      </c>
      <c r="AV41" s="50">
        <v>1</v>
      </c>
      <c r="AW41" s="50">
        <v>4</v>
      </c>
      <c r="AX41" s="50" t="s">
        <v>31</v>
      </c>
      <c r="AY41" s="50"/>
      <c r="BA41" s="50">
        <f t="shared" si="4"/>
        <v>27</v>
      </c>
      <c r="BB41" s="50" t="s">
        <v>27</v>
      </c>
      <c r="BC41" s="50"/>
      <c r="BD41" s="50" t="s">
        <v>151</v>
      </c>
      <c r="BE41" s="50" t="s">
        <v>172</v>
      </c>
      <c r="BF41" s="51">
        <v>68.599999999999994</v>
      </c>
      <c r="BG41" s="50" t="s">
        <v>34</v>
      </c>
      <c r="BH41" s="50">
        <v>3.3</v>
      </c>
      <c r="BI41" s="50">
        <v>1</v>
      </c>
      <c r="BJ41" s="50">
        <v>4.3</v>
      </c>
      <c r="BK41" s="50" t="s">
        <v>31</v>
      </c>
      <c r="BL41" s="50"/>
    </row>
    <row r="42" spans="1:64">
      <c r="A42" s="49">
        <f t="shared" si="0"/>
        <v>28</v>
      </c>
      <c r="B42" s="50" t="s">
        <v>27</v>
      </c>
      <c r="C42" s="50">
        <v>63</v>
      </c>
      <c r="D42" s="50" t="s">
        <v>173</v>
      </c>
      <c r="E42" s="50" t="s">
        <v>174</v>
      </c>
      <c r="F42" s="51">
        <v>33.5</v>
      </c>
      <c r="G42" s="50" t="s">
        <v>30</v>
      </c>
      <c r="H42" s="50">
        <v>3</v>
      </c>
      <c r="I42" s="50">
        <v>1</v>
      </c>
      <c r="J42" s="50">
        <v>4</v>
      </c>
      <c r="K42" s="50" t="s">
        <v>31</v>
      </c>
      <c r="L42" s="49"/>
      <c r="N42" s="51">
        <f t="shared" si="1"/>
        <v>28</v>
      </c>
      <c r="O42" s="51" t="s">
        <v>27</v>
      </c>
      <c r="P42" s="51">
        <v>63</v>
      </c>
      <c r="Q42" s="51" t="s">
        <v>163</v>
      </c>
      <c r="R42" s="51" t="s">
        <v>156</v>
      </c>
      <c r="S42" s="51">
        <v>12.9</v>
      </c>
      <c r="T42" s="51" t="s">
        <v>34</v>
      </c>
      <c r="U42" s="51">
        <v>3.3</v>
      </c>
      <c r="V42" s="51">
        <v>1</v>
      </c>
      <c r="W42" s="51">
        <v>4.3</v>
      </c>
      <c r="X42" s="51" t="s">
        <v>31</v>
      </c>
      <c r="Y42" s="51"/>
      <c r="AA42" s="49">
        <f t="shared" si="2"/>
        <v>28</v>
      </c>
      <c r="AB42" s="50" t="s">
        <v>27</v>
      </c>
      <c r="AC42" s="49">
        <v>63</v>
      </c>
      <c r="AD42" s="50" t="s">
        <v>170</v>
      </c>
      <c r="AE42" s="50" t="s">
        <v>175</v>
      </c>
      <c r="AF42" s="51">
        <v>23.7</v>
      </c>
      <c r="AG42" s="51" t="s">
        <v>34</v>
      </c>
      <c r="AH42" s="50">
        <v>3.5</v>
      </c>
      <c r="AI42" s="50">
        <v>1</v>
      </c>
      <c r="AJ42" s="50">
        <v>4.5</v>
      </c>
      <c r="AK42" s="50" t="s">
        <v>31</v>
      </c>
      <c r="AL42" s="49"/>
      <c r="AN42" s="50">
        <f t="shared" si="3"/>
        <v>28</v>
      </c>
      <c r="AO42" s="50" t="s">
        <v>27</v>
      </c>
      <c r="AP42" s="50">
        <v>63</v>
      </c>
      <c r="AQ42" s="50" t="s">
        <v>171</v>
      </c>
      <c r="AR42" s="50" t="s">
        <v>176</v>
      </c>
      <c r="AS42" s="51">
        <v>56</v>
      </c>
      <c r="AT42" s="51" t="s">
        <v>39</v>
      </c>
      <c r="AU42" s="51">
        <v>3</v>
      </c>
      <c r="AV42" s="50">
        <v>1</v>
      </c>
      <c r="AW42" s="50">
        <v>4</v>
      </c>
      <c r="AX42" s="50" t="s">
        <v>31</v>
      </c>
      <c r="AY42" s="50"/>
      <c r="BA42" s="50">
        <f t="shared" si="4"/>
        <v>28</v>
      </c>
      <c r="BB42" s="50" t="s">
        <v>27</v>
      </c>
      <c r="BC42" s="50"/>
      <c r="BD42" s="50" t="s">
        <v>162</v>
      </c>
      <c r="BE42" s="50" t="s">
        <v>177</v>
      </c>
      <c r="BF42" s="51">
        <v>28.4</v>
      </c>
      <c r="BG42" s="50" t="s">
        <v>34</v>
      </c>
      <c r="BH42" s="50">
        <v>3.3</v>
      </c>
      <c r="BI42" s="50">
        <v>1</v>
      </c>
      <c r="BJ42" s="50">
        <v>4.3</v>
      </c>
      <c r="BK42" s="50" t="s">
        <v>31</v>
      </c>
      <c r="BL42" s="50"/>
    </row>
    <row r="43" spans="1:64">
      <c r="A43" s="49">
        <f t="shared" si="0"/>
        <v>29</v>
      </c>
      <c r="B43" s="50" t="s">
        <v>27</v>
      </c>
      <c r="C43" s="50">
        <v>63</v>
      </c>
      <c r="D43" s="50" t="s">
        <v>173</v>
      </c>
      <c r="E43" s="50" t="s">
        <v>178</v>
      </c>
      <c r="F43" s="51">
        <v>22.4</v>
      </c>
      <c r="G43" s="50" t="s">
        <v>30</v>
      </c>
      <c r="H43" s="50">
        <v>3</v>
      </c>
      <c r="I43" s="50">
        <v>1</v>
      </c>
      <c r="J43" s="50">
        <v>4</v>
      </c>
      <c r="K43" s="50" t="s">
        <v>31</v>
      </c>
      <c r="L43" s="49"/>
      <c r="N43" s="51">
        <f t="shared" si="1"/>
        <v>29</v>
      </c>
      <c r="O43" s="51" t="s">
        <v>27</v>
      </c>
      <c r="P43" s="51">
        <v>63</v>
      </c>
      <c r="Q43" s="51" t="s">
        <v>96</v>
      </c>
      <c r="R43" s="51" t="s">
        <v>179</v>
      </c>
      <c r="S43" s="51">
        <v>48.6</v>
      </c>
      <c r="T43" s="51" t="s">
        <v>34</v>
      </c>
      <c r="U43" s="51">
        <v>3.3</v>
      </c>
      <c r="V43" s="51">
        <v>1</v>
      </c>
      <c r="W43" s="51">
        <v>4.3</v>
      </c>
      <c r="X43" s="51" t="s">
        <v>31</v>
      </c>
      <c r="Y43" s="51"/>
      <c r="AA43" s="49">
        <f t="shared" si="2"/>
        <v>29</v>
      </c>
      <c r="AB43" s="50" t="s">
        <v>27</v>
      </c>
      <c r="AC43" s="49">
        <v>63</v>
      </c>
      <c r="AD43" s="50" t="s">
        <v>170</v>
      </c>
      <c r="AE43" s="50" t="s">
        <v>35</v>
      </c>
      <c r="AF43" s="51">
        <v>51.3</v>
      </c>
      <c r="AG43" s="51" t="s">
        <v>34</v>
      </c>
      <c r="AH43" s="50">
        <v>3.5</v>
      </c>
      <c r="AI43" s="50">
        <v>1</v>
      </c>
      <c r="AJ43" s="50">
        <v>4.5</v>
      </c>
      <c r="AK43" s="50" t="s">
        <v>31</v>
      </c>
      <c r="AL43" s="49"/>
      <c r="AN43" s="50">
        <f t="shared" si="3"/>
        <v>29</v>
      </c>
      <c r="AO43" s="50" t="s">
        <v>27</v>
      </c>
      <c r="AP43" s="50">
        <v>63</v>
      </c>
      <c r="AQ43" s="50" t="s">
        <v>171</v>
      </c>
      <c r="AR43" s="50" t="s">
        <v>180</v>
      </c>
      <c r="AS43" s="51">
        <v>61</v>
      </c>
      <c r="AT43" s="51" t="s">
        <v>39</v>
      </c>
      <c r="AU43" s="51">
        <v>3</v>
      </c>
      <c r="AV43" s="50">
        <v>1</v>
      </c>
      <c r="AW43" s="50">
        <v>4</v>
      </c>
      <c r="AX43" s="50" t="s">
        <v>31</v>
      </c>
      <c r="AY43" s="50"/>
      <c r="BA43" s="50">
        <f t="shared" si="4"/>
        <v>29</v>
      </c>
      <c r="BB43" s="50" t="s">
        <v>27</v>
      </c>
      <c r="BC43" s="50"/>
      <c r="BD43" s="50" t="s">
        <v>177</v>
      </c>
      <c r="BE43" s="50" t="s">
        <v>181</v>
      </c>
      <c r="BF43" s="51">
        <v>109.8</v>
      </c>
      <c r="BG43" s="50" t="s">
        <v>34</v>
      </c>
      <c r="BH43" s="50">
        <v>3.3</v>
      </c>
      <c r="BI43" s="50">
        <v>1</v>
      </c>
      <c r="BJ43" s="50">
        <v>4.3</v>
      </c>
      <c r="BK43" s="50" t="s">
        <v>31</v>
      </c>
      <c r="BL43" s="50"/>
    </row>
    <row r="44" spans="1:64">
      <c r="A44" s="49">
        <f t="shared" si="0"/>
        <v>30</v>
      </c>
      <c r="B44" s="50" t="s">
        <v>27</v>
      </c>
      <c r="C44" s="50">
        <v>63</v>
      </c>
      <c r="D44" s="50" t="s">
        <v>178</v>
      </c>
      <c r="E44" s="50" t="s">
        <v>182</v>
      </c>
      <c r="F44" s="51">
        <v>84.1</v>
      </c>
      <c r="G44" s="50" t="s">
        <v>30</v>
      </c>
      <c r="H44" s="50">
        <v>3</v>
      </c>
      <c r="I44" s="50">
        <v>1</v>
      </c>
      <c r="J44" s="50">
        <v>4</v>
      </c>
      <c r="K44" s="50" t="s">
        <v>31</v>
      </c>
      <c r="L44" s="49"/>
      <c r="N44" s="51">
        <f t="shared" si="1"/>
        <v>30</v>
      </c>
      <c r="O44" s="51" t="s">
        <v>27</v>
      </c>
      <c r="P44" s="51">
        <v>63</v>
      </c>
      <c r="Q44" s="51" t="s">
        <v>179</v>
      </c>
      <c r="R44" s="51" t="s">
        <v>183</v>
      </c>
      <c r="S44" s="51">
        <v>81.8</v>
      </c>
      <c r="T44" s="51" t="s">
        <v>34</v>
      </c>
      <c r="U44" s="51">
        <v>3.3</v>
      </c>
      <c r="V44" s="51">
        <v>1</v>
      </c>
      <c r="W44" s="51">
        <v>4.3</v>
      </c>
      <c r="X44" s="51" t="s">
        <v>31</v>
      </c>
      <c r="Y44" s="51"/>
      <c r="AA44" s="49">
        <f t="shared" si="2"/>
        <v>30</v>
      </c>
      <c r="AB44" s="50" t="s">
        <v>27</v>
      </c>
      <c r="AC44" s="49">
        <v>63</v>
      </c>
      <c r="AD44" s="50" t="s">
        <v>36</v>
      </c>
      <c r="AE44" s="50" t="s">
        <v>184</v>
      </c>
      <c r="AF44" s="51">
        <v>7</v>
      </c>
      <c r="AG44" s="51" t="s">
        <v>34</v>
      </c>
      <c r="AH44" s="50">
        <v>3.5</v>
      </c>
      <c r="AI44" s="50">
        <v>1</v>
      </c>
      <c r="AJ44" s="50">
        <v>4.5</v>
      </c>
      <c r="AK44" s="50" t="s">
        <v>31</v>
      </c>
      <c r="AL44" s="49"/>
      <c r="AN44" s="50">
        <f t="shared" si="3"/>
        <v>30</v>
      </c>
      <c r="AO44" s="50" t="s">
        <v>27</v>
      </c>
      <c r="AP44" s="50">
        <v>63</v>
      </c>
      <c r="AQ44" s="50" t="s">
        <v>185</v>
      </c>
      <c r="AR44" s="50" t="s">
        <v>186</v>
      </c>
      <c r="AS44" s="51">
        <v>51.9</v>
      </c>
      <c r="AT44" s="51" t="s">
        <v>39</v>
      </c>
      <c r="AU44" s="51">
        <v>3</v>
      </c>
      <c r="AV44" s="50">
        <v>1</v>
      </c>
      <c r="AW44" s="50">
        <v>4</v>
      </c>
      <c r="AX44" s="50" t="s">
        <v>31</v>
      </c>
      <c r="AY44" s="50"/>
      <c r="BA44" s="50">
        <f t="shared" si="4"/>
        <v>30</v>
      </c>
      <c r="BB44" s="50" t="s">
        <v>27</v>
      </c>
      <c r="BC44" s="50"/>
      <c r="BD44" s="50" t="s">
        <v>181</v>
      </c>
      <c r="BE44" s="50" t="s">
        <v>187</v>
      </c>
      <c r="BF44" s="51">
        <v>61.7</v>
      </c>
      <c r="BG44" s="50" t="s">
        <v>34</v>
      </c>
      <c r="BH44" s="50">
        <v>3.3</v>
      </c>
      <c r="BI44" s="50">
        <v>1</v>
      </c>
      <c r="BJ44" s="50">
        <v>4.3</v>
      </c>
      <c r="BK44" s="50" t="s">
        <v>31</v>
      </c>
      <c r="BL44" s="50"/>
    </row>
    <row r="45" spans="1:64">
      <c r="A45" s="49">
        <f t="shared" si="0"/>
        <v>31</v>
      </c>
      <c r="B45" s="50" t="s">
        <v>27</v>
      </c>
      <c r="C45" s="50">
        <v>63</v>
      </c>
      <c r="D45" s="50" t="s">
        <v>158</v>
      </c>
      <c r="E45" s="50" t="s">
        <v>173</v>
      </c>
      <c r="F45" s="51">
        <v>64.900000000000006</v>
      </c>
      <c r="G45" s="50" t="s">
        <v>30</v>
      </c>
      <c r="H45" s="50">
        <v>3</v>
      </c>
      <c r="I45" s="50">
        <v>1</v>
      </c>
      <c r="J45" s="50">
        <v>4</v>
      </c>
      <c r="K45" s="50" t="s">
        <v>31</v>
      </c>
      <c r="L45" s="49"/>
      <c r="N45" s="51">
        <f t="shared" si="1"/>
        <v>31</v>
      </c>
      <c r="O45" s="51" t="s">
        <v>27</v>
      </c>
      <c r="P45" s="51">
        <v>63</v>
      </c>
      <c r="Q45" s="51" t="s">
        <v>183</v>
      </c>
      <c r="R45" s="51" t="s">
        <v>188</v>
      </c>
      <c r="S45" s="51">
        <v>128.1</v>
      </c>
      <c r="T45" s="51" t="s">
        <v>34</v>
      </c>
      <c r="U45" s="51">
        <v>3.3</v>
      </c>
      <c r="V45" s="51">
        <v>1</v>
      </c>
      <c r="W45" s="51">
        <v>4.3</v>
      </c>
      <c r="X45" s="51" t="s">
        <v>31</v>
      </c>
      <c r="Y45" s="51"/>
      <c r="AA45" s="49">
        <f t="shared" si="2"/>
        <v>31</v>
      </c>
      <c r="AB45" s="50" t="s">
        <v>27</v>
      </c>
      <c r="AC45" s="49">
        <v>63</v>
      </c>
      <c r="AD45" s="50" t="s">
        <v>36</v>
      </c>
      <c r="AE45" s="50" t="s">
        <v>184</v>
      </c>
      <c r="AF45" s="51">
        <f>21-AF44</f>
        <v>14</v>
      </c>
      <c r="AG45" s="51" t="s">
        <v>34</v>
      </c>
      <c r="AH45" s="50">
        <v>3.5</v>
      </c>
      <c r="AI45" s="50">
        <v>1</v>
      </c>
      <c r="AJ45" s="50">
        <v>4.5</v>
      </c>
      <c r="AK45" s="50" t="s">
        <v>31</v>
      </c>
      <c r="AL45" s="49"/>
      <c r="AN45" s="50">
        <f t="shared" si="3"/>
        <v>31</v>
      </c>
      <c r="AO45" s="50" t="s">
        <v>27</v>
      </c>
      <c r="AP45" s="50">
        <v>63</v>
      </c>
      <c r="AQ45" s="50" t="s">
        <v>185</v>
      </c>
      <c r="AR45" s="50" t="s">
        <v>134</v>
      </c>
      <c r="AS45" s="51">
        <v>45.2</v>
      </c>
      <c r="AT45" s="51" t="s">
        <v>39</v>
      </c>
      <c r="AU45" s="51">
        <v>3</v>
      </c>
      <c r="AV45" s="50">
        <v>1</v>
      </c>
      <c r="AW45" s="50">
        <v>4</v>
      </c>
      <c r="AX45" s="50" t="s">
        <v>31</v>
      </c>
      <c r="AY45" s="50"/>
      <c r="BA45" s="50">
        <f t="shared" si="4"/>
        <v>31</v>
      </c>
      <c r="BB45" s="50" t="s">
        <v>27</v>
      </c>
      <c r="BC45" s="50"/>
      <c r="BD45" s="50" t="s">
        <v>177</v>
      </c>
      <c r="BE45" s="50" t="s">
        <v>189</v>
      </c>
      <c r="BF45" s="51">
        <v>82.3</v>
      </c>
      <c r="BG45" s="50" t="s">
        <v>34</v>
      </c>
      <c r="BH45" s="50">
        <v>3.3</v>
      </c>
      <c r="BI45" s="50">
        <v>1</v>
      </c>
      <c r="BJ45" s="50">
        <v>4.3</v>
      </c>
      <c r="BK45" s="50" t="s">
        <v>31</v>
      </c>
      <c r="BL45" s="50"/>
    </row>
    <row r="46" spans="1:64">
      <c r="A46" s="49">
        <f t="shared" si="0"/>
        <v>32</v>
      </c>
      <c r="B46" s="50" t="s">
        <v>27</v>
      </c>
      <c r="C46" s="50">
        <v>63</v>
      </c>
      <c r="D46" s="50" t="s">
        <v>190</v>
      </c>
      <c r="E46" s="50" t="s">
        <v>191</v>
      </c>
      <c r="F46" s="51">
        <v>24</v>
      </c>
      <c r="G46" s="50" t="s">
        <v>30</v>
      </c>
      <c r="H46" s="50">
        <v>3</v>
      </c>
      <c r="I46" s="50">
        <v>1</v>
      </c>
      <c r="J46" s="50">
        <v>4</v>
      </c>
      <c r="K46" s="50" t="s">
        <v>31</v>
      </c>
      <c r="L46" s="49"/>
      <c r="N46" s="51">
        <f t="shared" si="1"/>
        <v>32</v>
      </c>
      <c r="O46" s="51" t="s">
        <v>27</v>
      </c>
      <c r="P46" s="51">
        <v>63</v>
      </c>
      <c r="Q46" s="51" t="s">
        <v>183</v>
      </c>
      <c r="R46" s="51" t="s">
        <v>188</v>
      </c>
      <c r="S46" s="51">
        <f>84.5+26</f>
        <v>110.5</v>
      </c>
      <c r="T46" s="51" t="s">
        <v>34</v>
      </c>
      <c r="U46" s="51">
        <v>3.3</v>
      </c>
      <c r="V46" s="51">
        <v>1</v>
      </c>
      <c r="W46" s="51">
        <v>4.3</v>
      </c>
      <c r="X46" s="51" t="s">
        <v>31</v>
      </c>
      <c r="Y46" s="51"/>
      <c r="AA46" s="49">
        <f t="shared" si="2"/>
        <v>32</v>
      </c>
      <c r="AB46" s="50" t="s">
        <v>27</v>
      </c>
      <c r="AC46" s="49">
        <v>63</v>
      </c>
      <c r="AD46" s="50" t="s">
        <v>36</v>
      </c>
      <c r="AE46" s="50" t="s">
        <v>192</v>
      </c>
      <c r="AF46" s="51">
        <v>165</v>
      </c>
      <c r="AG46" s="51" t="s">
        <v>34</v>
      </c>
      <c r="AH46" s="50">
        <v>3.5</v>
      </c>
      <c r="AI46" s="50">
        <v>1</v>
      </c>
      <c r="AJ46" s="50">
        <v>4.5</v>
      </c>
      <c r="AK46" s="50" t="s">
        <v>31</v>
      </c>
      <c r="AL46" s="49"/>
      <c r="AN46" s="50">
        <f t="shared" si="3"/>
        <v>32</v>
      </c>
      <c r="AO46" s="50" t="s">
        <v>27</v>
      </c>
      <c r="AP46" s="50">
        <v>63</v>
      </c>
      <c r="AQ46" s="50" t="s">
        <v>134</v>
      </c>
      <c r="AR46" s="50" t="s">
        <v>193</v>
      </c>
      <c r="AS46" s="51">
        <v>23.2</v>
      </c>
      <c r="AT46" s="51" t="s">
        <v>39</v>
      </c>
      <c r="AU46" s="51">
        <v>3</v>
      </c>
      <c r="AV46" s="50">
        <v>1</v>
      </c>
      <c r="AW46" s="50">
        <v>4</v>
      </c>
      <c r="AX46" s="50" t="s">
        <v>31</v>
      </c>
      <c r="AY46" s="50"/>
      <c r="BA46" s="50">
        <f t="shared" si="4"/>
        <v>32</v>
      </c>
      <c r="BB46" s="50" t="s">
        <v>27</v>
      </c>
      <c r="BC46" s="50"/>
      <c r="BD46" s="50" t="s">
        <v>189</v>
      </c>
      <c r="BE46" s="50" t="s">
        <v>194</v>
      </c>
      <c r="BF46" s="51">
        <v>144.5</v>
      </c>
      <c r="BG46" s="50" t="s">
        <v>34</v>
      </c>
      <c r="BH46" s="50">
        <v>3.3</v>
      </c>
      <c r="BI46" s="50">
        <v>1</v>
      </c>
      <c r="BJ46" s="50">
        <v>4.3</v>
      </c>
      <c r="BK46" s="50" t="s">
        <v>31</v>
      </c>
      <c r="BL46" s="50"/>
    </row>
    <row r="47" spans="1:64">
      <c r="A47" s="49">
        <f t="shared" si="0"/>
        <v>33</v>
      </c>
      <c r="B47" s="50" t="s">
        <v>27</v>
      </c>
      <c r="C47" s="50">
        <v>63</v>
      </c>
      <c r="D47" s="50" t="s">
        <v>195</v>
      </c>
      <c r="E47" s="50" t="s">
        <v>150</v>
      </c>
      <c r="F47" s="51">
        <v>83.6</v>
      </c>
      <c r="G47" s="50" t="s">
        <v>30</v>
      </c>
      <c r="H47" s="50">
        <v>3</v>
      </c>
      <c r="I47" s="50">
        <v>1</v>
      </c>
      <c r="J47" s="50">
        <v>4</v>
      </c>
      <c r="K47" s="50" t="s">
        <v>31</v>
      </c>
      <c r="L47" s="49"/>
      <c r="N47" s="51">
        <f t="shared" si="1"/>
        <v>33</v>
      </c>
      <c r="O47" s="51" t="s">
        <v>27</v>
      </c>
      <c r="P47" s="51">
        <v>63</v>
      </c>
      <c r="Q47" s="51" t="s">
        <v>183</v>
      </c>
      <c r="R47" s="51" t="s">
        <v>188</v>
      </c>
      <c r="S47" s="51">
        <f>38.6+10.4</f>
        <v>49</v>
      </c>
      <c r="T47" s="51" t="s">
        <v>34</v>
      </c>
      <c r="U47" s="51">
        <v>3.3</v>
      </c>
      <c r="V47" s="51">
        <v>1</v>
      </c>
      <c r="W47" s="51">
        <v>4.3</v>
      </c>
      <c r="X47" s="51" t="s">
        <v>31</v>
      </c>
      <c r="Y47" s="51"/>
      <c r="AA47" s="49">
        <f t="shared" si="2"/>
        <v>33</v>
      </c>
      <c r="AB47" s="50" t="s">
        <v>27</v>
      </c>
      <c r="AC47" s="49">
        <v>63</v>
      </c>
      <c r="AD47" s="50" t="s">
        <v>36</v>
      </c>
      <c r="AE47" s="50" t="s">
        <v>192</v>
      </c>
      <c r="AF47" s="51">
        <v>26.3</v>
      </c>
      <c r="AG47" s="51" t="s">
        <v>34</v>
      </c>
      <c r="AH47" s="50">
        <v>3.5</v>
      </c>
      <c r="AI47" s="50">
        <v>1</v>
      </c>
      <c r="AJ47" s="50">
        <v>4.5</v>
      </c>
      <c r="AK47" s="50" t="s">
        <v>31</v>
      </c>
      <c r="AL47" s="49"/>
      <c r="AN47" s="50">
        <f t="shared" si="3"/>
        <v>33</v>
      </c>
      <c r="AO47" s="50" t="s">
        <v>27</v>
      </c>
      <c r="AP47" s="50">
        <v>63</v>
      </c>
      <c r="AQ47" s="50" t="s">
        <v>193</v>
      </c>
      <c r="AR47" s="50" t="s">
        <v>196</v>
      </c>
      <c r="AS47" s="51">
        <v>35.5</v>
      </c>
      <c r="AT47" s="51" t="s">
        <v>39</v>
      </c>
      <c r="AU47" s="51">
        <v>3</v>
      </c>
      <c r="AV47" s="50">
        <v>1</v>
      </c>
      <c r="AW47" s="50">
        <v>4</v>
      </c>
      <c r="AX47" s="50" t="s">
        <v>31</v>
      </c>
      <c r="AY47" s="50"/>
      <c r="BA47" s="50">
        <f t="shared" si="4"/>
        <v>33</v>
      </c>
      <c r="BB47" s="50" t="s">
        <v>27</v>
      </c>
      <c r="BC47" s="50"/>
      <c r="BD47" s="50" t="s">
        <v>172</v>
      </c>
      <c r="BE47" s="50" t="s">
        <v>40</v>
      </c>
      <c r="BF47" s="51">
        <v>149.6</v>
      </c>
      <c r="BG47" s="50" t="s">
        <v>34</v>
      </c>
      <c r="BH47" s="50">
        <v>3.3</v>
      </c>
      <c r="BI47" s="50">
        <v>1</v>
      </c>
      <c r="BJ47" s="50">
        <v>4.3</v>
      </c>
      <c r="BK47" s="50" t="s">
        <v>31</v>
      </c>
      <c r="BL47" s="50"/>
    </row>
    <row r="48" spans="1:64">
      <c r="A48" s="49">
        <f t="shared" si="0"/>
        <v>34</v>
      </c>
      <c r="B48" s="50" t="s">
        <v>27</v>
      </c>
      <c r="C48" s="50">
        <v>63</v>
      </c>
      <c r="D48" s="50" t="s">
        <v>150</v>
      </c>
      <c r="E48" s="50" t="s">
        <v>197</v>
      </c>
      <c r="F48" s="51">
        <v>8.1999999999999993</v>
      </c>
      <c r="G48" s="50" t="s">
        <v>30</v>
      </c>
      <c r="H48" s="50">
        <v>3</v>
      </c>
      <c r="I48" s="50">
        <v>1</v>
      </c>
      <c r="J48" s="50">
        <v>4</v>
      </c>
      <c r="K48" s="50" t="s">
        <v>31</v>
      </c>
      <c r="L48" s="49"/>
      <c r="N48" s="51">
        <f t="shared" si="1"/>
        <v>34</v>
      </c>
      <c r="O48" s="51" t="s">
        <v>27</v>
      </c>
      <c r="P48" s="51">
        <v>63</v>
      </c>
      <c r="Q48" s="51" t="s">
        <v>198</v>
      </c>
      <c r="R48" s="51" t="s">
        <v>52</v>
      </c>
      <c r="S48" s="51">
        <v>40</v>
      </c>
      <c r="T48" s="51" t="s">
        <v>34</v>
      </c>
      <c r="U48" s="51">
        <v>3.3</v>
      </c>
      <c r="V48" s="51">
        <v>1</v>
      </c>
      <c r="W48" s="51">
        <v>4.3</v>
      </c>
      <c r="X48" s="51" t="s">
        <v>31</v>
      </c>
      <c r="Y48" s="51"/>
      <c r="AA48" s="49">
        <f t="shared" si="2"/>
        <v>34</v>
      </c>
      <c r="AB48" s="50" t="s">
        <v>27</v>
      </c>
      <c r="AC48" s="49">
        <v>63</v>
      </c>
      <c r="AD48" s="50" t="s">
        <v>169</v>
      </c>
      <c r="AE48" s="50" t="s">
        <v>199</v>
      </c>
      <c r="AF48" s="51">
        <v>55.3</v>
      </c>
      <c r="AG48" s="51" t="s">
        <v>34</v>
      </c>
      <c r="AH48" s="50">
        <v>3.5</v>
      </c>
      <c r="AI48" s="50">
        <v>1</v>
      </c>
      <c r="AJ48" s="50">
        <v>4.5</v>
      </c>
      <c r="AK48" s="50" t="s">
        <v>31</v>
      </c>
      <c r="AL48" s="49"/>
      <c r="AN48" s="50">
        <f t="shared" si="3"/>
        <v>34</v>
      </c>
      <c r="AO48" s="50" t="s">
        <v>27</v>
      </c>
      <c r="AP48" s="50">
        <v>63</v>
      </c>
      <c r="AQ48" s="50" t="s">
        <v>193</v>
      </c>
      <c r="AR48" s="50" t="s">
        <v>196</v>
      </c>
      <c r="AS48" s="51">
        <v>76.900000000000006</v>
      </c>
      <c r="AT48" s="51" t="s">
        <v>39</v>
      </c>
      <c r="AU48" s="51">
        <v>3</v>
      </c>
      <c r="AV48" s="50">
        <v>1</v>
      </c>
      <c r="AW48" s="50">
        <v>4</v>
      </c>
      <c r="AX48" s="50" t="s">
        <v>31</v>
      </c>
      <c r="AY48" s="50"/>
      <c r="BA48" s="50">
        <f t="shared" si="4"/>
        <v>34</v>
      </c>
      <c r="BB48" s="50" t="s">
        <v>27</v>
      </c>
      <c r="BC48" s="50"/>
      <c r="BD48" s="50" t="s">
        <v>200</v>
      </c>
      <c r="BE48" s="50" t="s">
        <v>201</v>
      </c>
      <c r="BF48" s="51">
        <f>21.1-BF53</f>
        <v>14.100000000000001</v>
      </c>
      <c r="BG48" s="50" t="s">
        <v>34</v>
      </c>
      <c r="BH48" s="50">
        <v>3.3</v>
      </c>
      <c r="BI48" s="50">
        <v>1</v>
      </c>
      <c r="BJ48" s="50">
        <v>4.3</v>
      </c>
      <c r="BK48" s="50" t="s">
        <v>31</v>
      </c>
      <c r="BL48" s="50"/>
    </row>
    <row r="49" spans="1:64">
      <c r="A49" s="49">
        <f t="shared" si="0"/>
        <v>35</v>
      </c>
      <c r="B49" s="50" t="s">
        <v>27</v>
      </c>
      <c r="C49" s="50">
        <v>63</v>
      </c>
      <c r="D49" s="50" t="s">
        <v>197</v>
      </c>
      <c r="E49" s="50" t="s">
        <v>202</v>
      </c>
      <c r="F49" s="51">
        <v>20.100000000000001</v>
      </c>
      <c r="G49" s="50" t="s">
        <v>30</v>
      </c>
      <c r="H49" s="50">
        <v>3</v>
      </c>
      <c r="I49" s="50">
        <v>1</v>
      </c>
      <c r="J49" s="50">
        <v>4</v>
      </c>
      <c r="K49" s="50" t="s">
        <v>31</v>
      </c>
      <c r="L49" s="49"/>
      <c r="N49" s="51">
        <f t="shared" si="1"/>
        <v>35</v>
      </c>
      <c r="O49" s="51" t="s">
        <v>27</v>
      </c>
      <c r="P49" s="51">
        <v>63</v>
      </c>
      <c r="Q49" s="51" t="s">
        <v>179</v>
      </c>
      <c r="R49" s="51" t="s">
        <v>203</v>
      </c>
      <c r="S49" s="51">
        <v>5</v>
      </c>
      <c r="T49" s="51" t="s">
        <v>34</v>
      </c>
      <c r="U49" s="51">
        <v>3.3</v>
      </c>
      <c r="V49" s="51">
        <v>1</v>
      </c>
      <c r="W49" s="51">
        <v>4.3</v>
      </c>
      <c r="X49" s="51" t="s">
        <v>31</v>
      </c>
      <c r="Y49" s="51"/>
      <c r="AA49" s="49">
        <f t="shared" si="2"/>
        <v>35</v>
      </c>
      <c r="AB49" s="50" t="s">
        <v>27</v>
      </c>
      <c r="AC49" s="49">
        <v>63</v>
      </c>
      <c r="AD49" s="50" t="s">
        <v>37</v>
      </c>
      <c r="AE49" s="50" t="s">
        <v>204</v>
      </c>
      <c r="AF49" s="51">
        <v>154</v>
      </c>
      <c r="AG49" s="51" t="s">
        <v>34</v>
      </c>
      <c r="AH49" s="50">
        <v>3.5</v>
      </c>
      <c r="AI49" s="50">
        <v>1</v>
      </c>
      <c r="AJ49" s="50">
        <v>4.5</v>
      </c>
      <c r="AK49" s="50" t="s">
        <v>31</v>
      </c>
      <c r="AL49" s="49"/>
      <c r="AN49" s="50">
        <f t="shared" si="3"/>
        <v>35</v>
      </c>
      <c r="AO49" s="50" t="s">
        <v>27</v>
      </c>
      <c r="AP49" s="50">
        <v>63</v>
      </c>
      <c r="AQ49" s="50" t="s">
        <v>205</v>
      </c>
      <c r="AR49" s="50" t="s">
        <v>206</v>
      </c>
      <c r="AS49" s="51">
        <v>15.8</v>
      </c>
      <c r="AT49" s="51" t="s">
        <v>39</v>
      </c>
      <c r="AU49" s="51">
        <v>3</v>
      </c>
      <c r="AV49" s="50">
        <v>1</v>
      </c>
      <c r="AW49" s="50">
        <v>4</v>
      </c>
      <c r="AX49" s="50" t="s">
        <v>31</v>
      </c>
      <c r="AY49" s="50"/>
      <c r="BA49" s="50">
        <f t="shared" si="4"/>
        <v>35</v>
      </c>
      <c r="BB49" s="50" t="s">
        <v>27</v>
      </c>
      <c r="BC49" s="50"/>
      <c r="BD49" s="50" t="s">
        <v>207</v>
      </c>
      <c r="BE49" s="50" t="s">
        <v>208</v>
      </c>
      <c r="BF49" s="51">
        <v>124</v>
      </c>
      <c r="BG49" s="50" t="s">
        <v>34</v>
      </c>
      <c r="BH49" s="50">
        <v>3.3</v>
      </c>
      <c r="BI49" s="50">
        <v>1</v>
      </c>
      <c r="BJ49" s="50">
        <v>4.3</v>
      </c>
      <c r="BK49" s="50" t="s">
        <v>31</v>
      </c>
      <c r="BL49" s="50"/>
    </row>
    <row r="50" spans="1:64">
      <c r="A50" s="49">
        <f t="shared" si="0"/>
        <v>36</v>
      </c>
      <c r="B50" s="50" t="s">
        <v>27</v>
      </c>
      <c r="C50" s="50">
        <v>63</v>
      </c>
      <c r="D50" s="50" t="s">
        <v>202</v>
      </c>
      <c r="E50" s="50" t="s">
        <v>209</v>
      </c>
      <c r="F50" s="51">
        <v>25</v>
      </c>
      <c r="G50" s="50" t="s">
        <v>30</v>
      </c>
      <c r="H50" s="50">
        <v>3</v>
      </c>
      <c r="I50" s="50">
        <v>1</v>
      </c>
      <c r="J50" s="50">
        <v>4</v>
      </c>
      <c r="K50" s="50" t="s">
        <v>31</v>
      </c>
      <c r="L50" s="49"/>
      <c r="N50" s="51">
        <f t="shared" si="1"/>
        <v>36</v>
      </c>
      <c r="O50" s="51" t="s">
        <v>27</v>
      </c>
      <c r="P50" s="51">
        <v>63</v>
      </c>
      <c r="Q50" s="51" t="s">
        <v>179</v>
      </c>
      <c r="R50" s="51" t="s">
        <v>203</v>
      </c>
      <c r="S50" s="51">
        <v>48</v>
      </c>
      <c r="T50" s="51" t="s">
        <v>34</v>
      </c>
      <c r="U50" s="51">
        <v>3.3</v>
      </c>
      <c r="V50" s="51">
        <v>1</v>
      </c>
      <c r="W50" s="51">
        <v>4.3</v>
      </c>
      <c r="X50" s="51" t="s">
        <v>31</v>
      </c>
      <c r="Y50" s="51"/>
      <c r="AA50" s="49">
        <f t="shared" si="2"/>
        <v>36</v>
      </c>
      <c r="AB50" s="50" t="s">
        <v>27</v>
      </c>
      <c r="AC50" s="49">
        <v>63</v>
      </c>
      <c r="AD50" s="50" t="s">
        <v>96</v>
      </c>
      <c r="AE50" s="50" t="s">
        <v>204</v>
      </c>
      <c r="AF50" s="51">
        <v>3.7</v>
      </c>
      <c r="AG50" s="51" t="s">
        <v>34</v>
      </c>
      <c r="AH50" s="50">
        <v>3.5</v>
      </c>
      <c r="AI50" s="50">
        <v>1</v>
      </c>
      <c r="AJ50" s="50">
        <v>4.5</v>
      </c>
      <c r="AK50" s="50" t="s">
        <v>31</v>
      </c>
      <c r="AL50" s="49"/>
      <c r="AN50" s="50">
        <f t="shared" si="3"/>
        <v>36</v>
      </c>
      <c r="AO50" s="50" t="s">
        <v>27</v>
      </c>
      <c r="AP50" s="50">
        <v>63</v>
      </c>
      <c r="AQ50" s="50" t="s">
        <v>131</v>
      </c>
      <c r="AR50" s="50" t="s">
        <v>196</v>
      </c>
      <c r="AS50" s="51">
        <v>98.6</v>
      </c>
      <c r="AT50" s="51" t="s">
        <v>39</v>
      </c>
      <c r="AU50" s="51">
        <v>3</v>
      </c>
      <c r="AV50" s="50">
        <v>1</v>
      </c>
      <c r="AW50" s="50">
        <v>4</v>
      </c>
      <c r="AX50" s="50" t="s">
        <v>31</v>
      </c>
      <c r="AY50" s="50"/>
      <c r="BA50" s="50">
        <f t="shared" si="4"/>
        <v>36</v>
      </c>
      <c r="BB50" s="50" t="s">
        <v>27</v>
      </c>
      <c r="BC50" s="50"/>
      <c r="BD50" s="50" t="s">
        <v>210</v>
      </c>
      <c r="BE50" s="50" t="s">
        <v>211</v>
      </c>
      <c r="BF50" s="51">
        <v>32</v>
      </c>
      <c r="BG50" s="50" t="s">
        <v>34</v>
      </c>
      <c r="BH50" s="50">
        <v>3.3</v>
      </c>
      <c r="BI50" s="50">
        <v>1</v>
      </c>
      <c r="BJ50" s="50">
        <v>4.3</v>
      </c>
      <c r="BK50" s="50" t="s">
        <v>31</v>
      </c>
      <c r="BL50" s="50"/>
    </row>
    <row r="51" spans="1:64">
      <c r="A51" s="49">
        <f t="shared" si="0"/>
        <v>37</v>
      </c>
      <c r="B51" s="50" t="s">
        <v>27</v>
      </c>
      <c r="C51" s="50">
        <v>63</v>
      </c>
      <c r="D51" s="50" t="s">
        <v>202</v>
      </c>
      <c r="E51" s="50" t="s">
        <v>212</v>
      </c>
      <c r="F51" s="51">
        <v>200</v>
      </c>
      <c r="G51" s="50" t="s">
        <v>30</v>
      </c>
      <c r="H51" s="50">
        <v>3</v>
      </c>
      <c r="I51" s="50">
        <v>1</v>
      </c>
      <c r="J51" s="50">
        <v>4</v>
      </c>
      <c r="K51" s="50" t="s">
        <v>31</v>
      </c>
      <c r="L51" s="49"/>
      <c r="N51" s="51">
        <f t="shared" si="1"/>
        <v>37</v>
      </c>
      <c r="O51" s="51" t="s">
        <v>27</v>
      </c>
      <c r="P51" s="51">
        <v>63</v>
      </c>
      <c r="Q51" s="51" t="s">
        <v>203</v>
      </c>
      <c r="R51" s="51" t="s">
        <v>213</v>
      </c>
      <c r="S51" s="51">
        <v>46</v>
      </c>
      <c r="T51" s="51" t="s">
        <v>34</v>
      </c>
      <c r="U51" s="51">
        <v>3.3</v>
      </c>
      <c r="V51" s="51">
        <v>1</v>
      </c>
      <c r="W51" s="51">
        <v>4.3</v>
      </c>
      <c r="X51" s="51" t="s">
        <v>31</v>
      </c>
      <c r="Y51" s="51"/>
      <c r="AA51" s="49">
        <f t="shared" si="2"/>
        <v>37</v>
      </c>
      <c r="AB51" s="50" t="s">
        <v>27</v>
      </c>
      <c r="AC51" s="49">
        <v>63</v>
      </c>
      <c r="AD51" s="50" t="s">
        <v>96</v>
      </c>
      <c r="AE51" s="50" t="s">
        <v>204</v>
      </c>
      <c r="AF51" s="51">
        <v>8.3000000000000007</v>
      </c>
      <c r="AG51" s="51" t="s">
        <v>34</v>
      </c>
      <c r="AH51" s="50">
        <v>3.5</v>
      </c>
      <c r="AI51" s="50">
        <v>1</v>
      </c>
      <c r="AJ51" s="50">
        <v>4.5</v>
      </c>
      <c r="AK51" s="50" t="s">
        <v>31</v>
      </c>
      <c r="AL51" s="49"/>
      <c r="AN51" s="50">
        <f t="shared" si="3"/>
        <v>37</v>
      </c>
      <c r="AO51" s="50" t="s">
        <v>27</v>
      </c>
      <c r="AP51" s="50">
        <v>63</v>
      </c>
      <c r="AQ51" s="50" t="s">
        <v>196</v>
      </c>
      <c r="AR51" s="50" t="s">
        <v>214</v>
      </c>
      <c r="AS51" s="51">
        <v>69</v>
      </c>
      <c r="AT51" s="51" t="s">
        <v>39</v>
      </c>
      <c r="AU51" s="51">
        <v>3</v>
      </c>
      <c r="AV51" s="50">
        <v>1</v>
      </c>
      <c r="AW51" s="50">
        <v>4</v>
      </c>
      <c r="AX51" s="50" t="s">
        <v>31</v>
      </c>
      <c r="AY51" s="50"/>
      <c r="BA51" s="50">
        <f t="shared" si="4"/>
        <v>37</v>
      </c>
      <c r="BB51" s="50" t="s">
        <v>27</v>
      </c>
      <c r="BC51" s="50"/>
      <c r="BD51" s="50" t="s">
        <v>210</v>
      </c>
      <c r="BE51" s="50" t="s">
        <v>211</v>
      </c>
      <c r="BF51" s="51">
        <v>3</v>
      </c>
      <c r="BG51" s="50" t="s">
        <v>34</v>
      </c>
      <c r="BH51" s="50">
        <v>3.3</v>
      </c>
      <c r="BI51" s="50">
        <v>1</v>
      </c>
      <c r="BJ51" s="50">
        <v>4.3</v>
      </c>
      <c r="BK51" s="50" t="s">
        <v>31</v>
      </c>
      <c r="BL51" s="50"/>
    </row>
    <row r="52" spans="1:64">
      <c r="A52" s="49">
        <f t="shared" si="0"/>
        <v>38</v>
      </c>
      <c r="B52" s="50" t="s">
        <v>27</v>
      </c>
      <c r="C52" s="50">
        <v>63</v>
      </c>
      <c r="D52" s="50" t="s">
        <v>197</v>
      </c>
      <c r="E52" s="50" t="s">
        <v>202</v>
      </c>
      <c r="F52" s="51">
        <v>7</v>
      </c>
      <c r="G52" s="50" t="s">
        <v>30</v>
      </c>
      <c r="H52" s="50">
        <v>3</v>
      </c>
      <c r="I52" s="50">
        <v>1</v>
      </c>
      <c r="J52" s="50">
        <v>4</v>
      </c>
      <c r="K52" s="50" t="s">
        <v>31</v>
      </c>
      <c r="L52" s="49"/>
      <c r="N52" s="51">
        <f t="shared" si="1"/>
        <v>38</v>
      </c>
      <c r="O52" s="51" t="s">
        <v>27</v>
      </c>
      <c r="P52" s="51">
        <v>63</v>
      </c>
      <c r="Q52" s="51" t="s">
        <v>213</v>
      </c>
      <c r="R52" s="51" t="s">
        <v>70</v>
      </c>
      <c r="S52" s="51">
        <v>66.400000000000006</v>
      </c>
      <c r="T52" s="51" t="s">
        <v>34</v>
      </c>
      <c r="U52" s="51">
        <v>3.3</v>
      </c>
      <c r="V52" s="51">
        <v>1</v>
      </c>
      <c r="W52" s="51">
        <v>4.3</v>
      </c>
      <c r="X52" s="51" t="s">
        <v>31</v>
      </c>
      <c r="Y52" s="51"/>
      <c r="AA52" s="49">
        <f t="shared" si="2"/>
        <v>38</v>
      </c>
      <c r="AB52" s="50" t="s">
        <v>27</v>
      </c>
      <c r="AC52" s="49">
        <v>63</v>
      </c>
      <c r="AD52" s="50" t="s">
        <v>159</v>
      </c>
      <c r="AE52" s="50" t="s">
        <v>153</v>
      </c>
      <c r="AF52" s="51">
        <v>10.199999999999999</v>
      </c>
      <c r="AG52" s="51" t="s">
        <v>34</v>
      </c>
      <c r="AH52" s="50">
        <v>3.5</v>
      </c>
      <c r="AI52" s="50">
        <v>1</v>
      </c>
      <c r="AJ52" s="50">
        <v>4.5</v>
      </c>
      <c r="AK52" s="50" t="s">
        <v>31</v>
      </c>
      <c r="AL52" s="49"/>
      <c r="AN52" s="50">
        <f t="shared" si="3"/>
        <v>38</v>
      </c>
      <c r="AO52" s="50" t="s">
        <v>27</v>
      </c>
      <c r="AP52" s="50">
        <v>63</v>
      </c>
      <c r="AQ52" s="50" t="s">
        <v>214</v>
      </c>
      <c r="AR52" s="50" t="s">
        <v>215</v>
      </c>
      <c r="AS52" s="51">
        <v>18.5</v>
      </c>
      <c r="AT52" s="51" t="s">
        <v>39</v>
      </c>
      <c r="AU52" s="51">
        <v>3</v>
      </c>
      <c r="AV52" s="50">
        <v>1</v>
      </c>
      <c r="AW52" s="50">
        <v>4</v>
      </c>
      <c r="AX52" s="50" t="s">
        <v>31</v>
      </c>
      <c r="AY52" s="50"/>
      <c r="BA52" s="50">
        <f t="shared" si="4"/>
        <v>38</v>
      </c>
      <c r="BB52" s="50" t="s">
        <v>27</v>
      </c>
      <c r="BC52" s="50"/>
      <c r="BD52" s="50" t="s">
        <v>157</v>
      </c>
      <c r="BE52" s="50" t="s">
        <v>151</v>
      </c>
      <c r="BF52" s="51">
        <v>7</v>
      </c>
      <c r="BG52" s="50" t="s">
        <v>34</v>
      </c>
      <c r="BH52" s="50">
        <v>3.3</v>
      </c>
      <c r="BI52" s="50">
        <v>1</v>
      </c>
      <c r="BJ52" s="50">
        <v>4.3</v>
      </c>
      <c r="BK52" s="50" t="s">
        <v>31</v>
      </c>
      <c r="BL52" s="50"/>
    </row>
    <row r="53" spans="1:64">
      <c r="A53" s="49">
        <f t="shared" si="0"/>
        <v>39</v>
      </c>
      <c r="B53" s="50" t="s">
        <v>27</v>
      </c>
      <c r="C53" s="50">
        <v>63</v>
      </c>
      <c r="D53" s="50" t="s">
        <v>197</v>
      </c>
      <c r="E53" s="50" t="s">
        <v>165</v>
      </c>
      <c r="F53" s="51">
        <v>57</v>
      </c>
      <c r="G53" s="50" t="s">
        <v>30</v>
      </c>
      <c r="H53" s="50">
        <v>3</v>
      </c>
      <c r="I53" s="50">
        <v>1</v>
      </c>
      <c r="J53" s="50">
        <v>4</v>
      </c>
      <c r="K53" s="50" t="s">
        <v>31</v>
      </c>
      <c r="L53" s="49"/>
      <c r="N53" s="51">
        <f t="shared" si="1"/>
        <v>39</v>
      </c>
      <c r="O53" s="51" t="s">
        <v>27</v>
      </c>
      <c r="P53" s="51">
        <v>63</v>
      </c>
      <c r="Q53" s="51" t="s">
        <v>70</v>
      </c>
      <c r="R53" s="51" t="s">
        <v>140</v>
      </c>
      <c r="S53" s="51">
        <v>100.1</v>
      </c>
      <c r="T53" s="51" t="s">
        <v>34</v>
      </c>
      <c r="U53" s="51">
        <v>3.3</v>
      </c>
      <c r="V53" s="51">
        <v>1</v>
      </c>
      <c r="W53" s="51">
        <v>4.3</v>
      </c>
      <c r="X53" s="51" t="s">
        <v>31</v>
      </c>
      <c r="Y53" s="51"/>
      <c r="AA53" s="49">
        <f t="shared" si="2"/>
        <v>39</v>
      </c>
      <c r="AB53" s="50" t="s">
        <v>27</v>
      </c>
      <c r="AC53" s="49">
        <v>63</v>
      </c>
      <c r="AD53" s="50" t="s">
        <v>216</v>
      </c>
      <c r="AE53" s="50" t="s">
        <v>118</v>
      </c>
      <c r="AF53" s="51">
        <v>163.5</v>
      </c>
      <c r="AG53" s="51" t="s">
        <v>34</v>
      </c>
      <c r="AH53" s="50">
        <v>3.5</v>
      </c>
      <c r="AI53" s="50">
        <v>1</v>
      </c>
      <c r="AJ53" s="50">
        <v>4.5</v>
      </c>
      <c r="AK53" s="50" t="s">
        <v>31</v>
      </c>
      <c r="AL53" s="49"/>
      <c r="AN53" s="50">
        <f t="shared" si="3"/>
        <v>39</v>
      </c>
      <c r="AO53" s="50" t="s">
        <v>27</v>
      </c>
      <c r="AP53" s="50">
        <v>63</v>
      </c>
      <c r="AQ53" s="50" t="s">
        <v>215</v>
      </c>
      <c r="AR53" s="50" t="s">
        <v>217</v>
      </c>
      <c r="AS53" s="51">
        <v>53.1</v>
      </c>
      <c r="AT53" s="51" t="s">
        <v>39</v>
      </c>
      <c r="AU53" s="51">
        <v>3</v>
      </c>
      <c r="AV53" s="50">
        <v>1</v>
      </c>
      <c r="AW53" s="50">
        <v>4</v>
      </c>
      <c r="AX53" s="50" t="s">
        <v>31</v>
      </c>
      <c r="AY53" s="50"/>
      <c r="BA53" s="50">
        <f t="shared" si="4"/>
        <v>39</v>
      </c>
      <c r="BB53" s="50" t="s">
        <v>27</v>
      </c>
      <c r="BC53" s="50"/>
      <c r="BD53" s="50" t="s">
        <v>200</v>
      </c>
      <c r="BE53" s="50" t="s">
        <v>201</v>
      </c>
      <c r="BF53" s="50">
        <v>7</v>
      </c>
      <c r="BG53" s="50" t="s">
        <v>34</v>
      </c>
      <c r="BH53" s="50">
        <v>3.3</v>
      </c>
      <c r="BI53" s="50">
        <v>1</v>
      </c>
      <c r="BJ53" s="50">
        <v>4.3</v>
      </c>
      <c r="BK53" s="50" t="s">
        <v>31</v>
      </c>
      <c r="BL53" s="50"/>
    </row>
    <row r="54" spans="1:64">
      <c r="A54" s="49">
        <f t="shared" si="0"/>
        <v>40</v>
      </c>
      <c r="B54" s="50" t="s">
        <v>27</v>
      </c>
      <c r="C54" s="50">
        <v>63</v>
      </c>
      <c r="D54" s="50" t="s">
        <v>165</v>
      </c>
      <c r="E54" s="50" t="s">
        <v>46</v>
      </c>
      <c r="F54" s="51">
        <v>121.5</v>
      </c>
      <c r="G54" s="50" t="s">
        <v>30</v>
      </c>
      <c r="H54" s="50">
        <v>3</v>
      </c>
      <c r="I54" s="50">
        <v>1</v>
      </c>
      <c r="J54" s="50">
        <v>4</v>
      </c>
      <c r="K54" s="50" t="s">
        <v>31</v>
      </c>
      <c r="L54" s="49"/>
      <c r="N54" s="51">
        <f t="shared" si="1"/>
        <v>40</v>
      </c>
      <c r="O54" s="51" t="s">
        <v>27</v>
      </c>
      <c r="P54" s="51">
        <v>63</v>
      </c>
      <c r="Q54" s="51" t="s">
        <v>70</v>
      </c>
      <c r="R54" s="51" t="s">
        <v>140</v>
      </c>
      <c r="S54" s="51">
        <v>8</v>
      </c>
      <c r="T54" s="51" t="s">
        <v>34</v>
      </c>
      <c r="U54" s="51">
        <v>3.3</v>
      </c>
      <c r="V54" s="51">
        <v>1</v>
      </c>
      <c r="W54" s="51">
        <v>4.3</v>
      </c>
      <c r="X54" s="51" t="s">
        <v>31</v>
      </c>
      <c r="Y54" s="51"/>
      <c r="AA54" s="49">
        <f t="shared" si="2"/>
        <v>40</v>
      </c>
      <c r="AB54" s="50" t="s">
        <v>27</v>
      </c>
      <c r="AC54" s="49">
        <v>63</v>
      </c>
      <c r="AD54" s="50" t="s">
        <v>118</v>
      </c>
      <c r="AE54" s="50" t="s">
        <v>123</v>
      </c>
      <c r="AF54" s="51">
        <v>58.6</v>
      </c>
      <c r="AG54" s="51" t="s">
        <v>34</v>
      </c>
      <c r="AH54" s="50">
        <v>3.5</v>
      </c>
      <c r="AI54" s="50">
        <v>1</v>
      </c>
      <c r="AJ54" s="50">
        <v>4.5</v>
      </c>
      <c r="AK54" s="50" t="s">
        <v>31</v>
      </c>
      <c r="AL54" s="49"/>
      <c r="AN54" s="50">
        <f t="shared" si="3"/>
        <v>40</v>
      </c>
      <c r="AO54" s="50" t="s">
        <v>27</v>
      </c>
      <c r="AP54" s="50">
        <v>63</v>
      </c>
      <c r="AQ54" s="50" t="s">
        <v>215</v>
      </c>
      <c r="AR54" s="50" t="s">
        <v>180</v>
      </c>
      <c r="AS54" s="51">
        <v>81</v>
      </c>
      <c r="AT54" s="51" t="s">
        <v>39</v>
      </c>
      <c r="AU54" s="51">
        <v>3</v>
      </c>
      <c r="AV54" s="50">
        <v>1</v>
      </c>
      <c r="AW54" s="50">
        <v>4</v>
      </c>
      <c r="AX54" s="50" t="s">
        <v>31</v>
      </c>
      <c r="AY54" s="50"/>
      <c r="BA54" s="50">
        <f t="shared" si="4"/>
        <v>40</v>
      </c>
      <c r="BB54" s="50" t="s">
        <v>27</v>
      </c>
      <c r="BC54" s="50"/>
      <c r="BD54" s="50" t="s">
        <v>170</v>
      </c>
      <c r="BE54" s="50" t="s">
        <v>35</v>
      </c>
      <c r="BF54" s="50">
        <v>7</v>
      </c>
      <c r="BG54" s="50" t="s">
        <v>34</v>
      </c>
      <c r="BH54" s="50">
        <v>3.3</v>
      </c>
      <c r="BI54" s="50">
        <v>1</v>
      </c>
      <c r="BJ54" s="50">
        <v>4.3</v>
      </c>
      <c r="BK54" s="50" t="s">
        <v>31</v>
      </c>
      <c r="BL54" s="50"/>
    </row>
    <row r="55" spans="1:64">
      <c r="A55" s="53"/>
      <c r="B55" s="53"/>
      <c r="C55" s="54" t="s">
        <v>218</v>
      </c>
      <c r="D55" s="54"/>
      <c r="E55" s="54"/>
      <c r="F55" s="54"/>
      <c r="G55" s="54" t="s">
        <v>219</v>
      </c>
      <c r="H55" s="54"/>
      <c r="I55" s="54"/>
      <c r="J55" s="54" t="s">
        <v>220</v>
      </c>
      <c r="K55" s="54"/>
      <c r="L55" s="54"/>
      <c r="M55" s="55"/>
      <c r="N55" s="51">
        <f t="shared" si="1"/>
        <v>41</v>
      </c>
      <c r="O55" s="51" t="s">
        <v>27</v>
      </c>
      <c r="P55" s="51">
        <v>63</v>
      </c>
      <c r="Q55" s="51" t="s">
        <v>70</v>
      </c>
      <c r="R55" s="51" t="s">
        <v>198</v>
      </c>
      <c r="S55" s="51">
        <v>49.5</v>
      </c>
      <c r="T55" s="51" t="s">
        <v>34</v>
      </c>
      <c r="U55" s="51">
        <v>3.3</v>
      </c>
      <c r="V55" s="51">
        <v>1</v>
      </c>
      <c r="W55" s="51">
        <v>4.3</v>
      </c>
      <c r="X55" s="51" t="s">
        <v>31</v>
      </c>
      <c r="Y55" s="51"/>
      <c r="AA55" s="49">
        <f t="shared" si="2"/>
        <v>41</v>
      </c>
      <c r="AB55" s="50" t="s">
        <v>27</v>
      </c>
      <c r="AC55" s="49">
        <v>63</v>
      </c>
      <c r="AD55" s="50" t="s">
        <v>118</v>
      </c>
      <c r="AE55" s="50" t="s">
        <v>221</v>
      </c>
      <c r="AF55" s="51">
        <v>52.3</v>
      </c>
      <c r="AG55" s="51" t="s">
        <v>34</v>
      </c>
      <c r="AH55" s="50">
        <v>3.5</v>
      </c>
      <c r="AI55" s="50">
        <v>1</v>
      </c>
      <c r="AJ55" s="50">
        <v>4.5</v>
      </c>
      <c r="AK55" s="50" t="s">
        <v>31</v>
      </c>
      <c r="AL55" s="49"/>
      <c r="AN55" s="50">
        <f t="shared" si="3"/>
        <v>41</v>
      </c>
      <c r="AO55" s="50" t="s">
        <v>27</v>
      </c>
      <c r="AP55" s="50">
        <v>63</v>
      </c>
      <c r="AQ55" s="50" t="s">
        <v>108</v>
      </c>
      <c r="AR55" s="50" t="s">
        <v>222</v>
      </c>
      <c r="AS55" s="51">
        <v>62</v>
      </c>
      <c r="AT55" s="51" t="s">
        <v>39</v>
      </c>
      <c r="AU55" s="51">
        <v>3</v>
      </c>
      <c r="AV55" s="50">
        <v>1</v>
      </c>
      <c r="AW55" s="50">
        <v>4</v>
      </c>
      <c r="AX55" s="50" t="s">
        <v>31</v>
      </c>
      <c r="AY55" s="50"/>
      <c r="BA55" s="50">
        <f t="shared" si="4"/>
        <v>41</v>
      </c>
      <c r="BB55" s="50" t="s">
        <v>27</v>
      </c>
      <c r="BC55" s="50"/>
      <c r="BD55" s="50" t="s">
        <v>190</v>
      </c>
      <c r="BE55" s="50" t="s">
        <v>223</v>
      </c>
      <c r="BF55" s="51">
        <v>8</v>
      </c>
      <c r="BG55" s="50" t="s">
        <v>34</v>
      </c>
      <c r="BH55" s="50">
        <v>3.3</v>
      </c>
      <c r="BI55" s="50">
        <v>1</v>
      </c>
      <c r="BJ55" s="50">
        <v>4.3</v>
      </c>
      <c r="BK55" s="50" t="s">
        <v>31</v>
      </c>
      <c r="BL55" s="50"/>
    </row>
    <row r="56" spans="1:64">
      <c r="A56" s="56" t="s">
        <v>224</v>
      </c>
      <c r="B56" s="56"/>
      <c r="C56" s="57"/>
      <c r="D56" s="57"/>
      <c r="E56" s="57"/>
      <c r="F56" s="57"/>
      <c r="G56" s="57"/>
      <c r="H56" s="57"/>
      <c r="I56" s="57"/>
      <c r="J56" s="57"/>
      <c r="K56" s="57"/>
      <c r="L56" s="57"/>
      <c r="N56" s="51">
        <f t="shared" si="1"/>
        <v>42</v>
      </c>
      <c r="O56" s="51" t="s">
        <v>27</v>
      </c>
      <c r="P56" s="51">
        <v>63</v>
      </c>
      <c r="Q56" s="51" t="s">
        <v>204</v>
      </c>
      <c r="R56" s="51" t="s">
        <v>225</v>
      </c>
      <c r="S56" s="51">
        <v>59.5</v>
      </c>
      <c r="T56" s="51" t="s">
        <v>34</v>
      </c>
      <c r="U56" s="51">
        <v>3.3</v>
      </c>
      <c r="V56" s="51">
        <v>1</v>
      </c>
      <c r="W56" s="51">
        <v>4.3</v>
      </c>
      <c r="X56" s="51" t="s">
        <v>31</v>
      </c>
      <c r="Y56" s="51"/>
      <c r="AA56" s="49">
        <f t="shared" si="2"/>
        <v>42</v>
      </c>
      <c r="AB56" s="50" t="s">
        <v>27</v>
      </c>
      <c r="AC56" s="49">
        <v>63</v>
      </c>
      <c r="AD56" s="50" t="s">
        <v>221</v>
      </c>
      <c r="AE56" s="50" t="s">
        <v>123</v>
      </c>
      <c r="AF56" s="51">
        <v>86.3</v>
      </c>
      <c r="AG56" s="51" t="s">
        <v>34</v>
      </c>
      <c r="AH56" s="50">
        <v>3.5</v>
      </c>
      <c r="AI56" s="50">
        <v>1</v>
      </c>
      <c r="AJ56" s="50">
        <v>4.5</v>
      </c>
      <c r="AK56" s="50" t="s">
        <v>31</v>
      </c>
      <c r="AL56" s="49"/>
      <c r="AN56" s="50">
        <f t="shared" si="3"/>
        <v>42</v>
      </c>
      <c r="AO56" s="50" t="s">
        <v>27</v>
      </c>
      <c r="AP56" s="50">
        <v>63</v>
      </c>
      <c r="AQ56" s="50" t="s">
        <v>222</v>
      </c>
      <c r="AR56" s="50" t="s">
        <v>196</v>
      </c>
      <c r="AS56" s="51">
        <v>68</v>
      </c>
      <c r="AT56" s="51" t="s">
        <v>39</v>
      </c>
      <c r="AU56" s="51">
        <v>3</v>
      </c>
      <c r="AV56" s="50">
        <v>1</v>
      </c>
      <c r="AW56" s="50">
        <v>4</v>
      </c>
      <c r="AX56" s="50" t="s">
        <v>31</v>
      </c>
      <c r="AY56" s="50"/>
      <c r="BA56" s="50">
        <f t="shared" si="4"/>
        <v>42</v>
      </c>
      <c r="BB56" s="50" t="s">
        <v>27</v>
      </c>
      <c r="BC56" s="50"/>
      <c r="BD56" s="50" t="s">
        <v>202</v>
      </c>
      <c r="BE56" s="50" t="s">
        <v>212</v>
      </c>
      <c r="BF56" s="50">
        <v>46.1</v>
      </c>
      <c r="BG56" s="50" t="s">
        <v>34</v>
      </c>
      <c r="BH56" s="50">
        <v>3.3</v>
      </c>
      <c r="BI56" s="50">
        <v>1</v>
      </c>
      <c r="BJ56" s="50">
        <v>4.3</v>
      </c>
      <c r="BK56" s="50" t="s">
        <v>31</v>
      </c>
      <c r="BL56" s="50"/>
    </row>
    <row r="57" spans="1:64">
      <c r="A57" s="56" t="s">
        <v>226</v>
      </c>
      <c r="B57" s="56"/>
      <c r="C57" s="57"/>
      <c r="D57" s="57"/>
      <c r="E57" s="57"/>
      <c r="F57" s="57"/>
      <c r="G57" s="57"/>
      <c r="H57" s="57"/>
      <c r="I57" s="57"/>
      <c r="J57" s="57"/>
      <c r="K57" s="57"/>
      <c r="L57" s="57"/>
      <c r="N57" s="51">
        <f t="shared" si="1"/>
        <v>43</v>
      </c>
      <c r="O57" s="51" t="s">
        <v>27</v>
      </c>
      <c r="P57" s="51">
        <v>63</v>
      </c>
      <c r="Q57" s="51" t="s">
        <v>225</v>
      </c>
      <c r="R57" s="51" t="s">
        <v>203</v>
      </c>
      <c r="S57" s="51">
        <v>69.5</v>
      </c>
      <c r="T57" s="51" t="s">
        <v>34</v>
      </c>
      <c r="U57" s="51">
        <v>3.3</v>
      </c>
      <c r="V57" s="51">
        <v>1</v>
      </c>
      <c r="W57" s="51">
        <v>4.3</v>
      </c>
      <c r="X57" s="51" t="s">
        <v>31</v>
      </c>
      <c r="Y57" s="51"/>
      <c r="AA57" s="49">
        <f t="shared" si="2"/>
        <v>43</v>
      </c>
      <c r="AB57" s="50" t="s">
        <v>27</v>
      </c>
      <c r="AC57" s="49">
        <v>63</v>
      </c>
      <c r="AD57" s="50" t="s">
        <v>221</v>
      </c>
      <c r="AE57" s="50" t="s">
        <v>227</v>
      </c>
      <c r="AF57" s="51">
        <v>43.1</v>
      </c>
      <c r="AG57" s="51" t="s">
        <v>34</v>
      </c>
      <c r="AH57" s="50">
        <v>3.5</v>
      </c>
      <c r="AI57" s="50">
        <v>1</v>
      </c>
      <c r="AJ57" s="50">
        <v>4.5</v>
      </c>
      <c r="AK57" s="50" t="s">
        <v>31</v>
      </c>
      <c r="AL57" s="49"/>
      <c r="AN57" s="50">
        <f t="shared" si="3"/>
        <v>43</v>
      </c>
      <c r="AO57" s="50" t="s">
        <v>27</v>
      </c>
      <c r="AP57" s="50">
        <v>63</v>
      </c>
      <c r="AQ57" s="50" t="s">
        <v>195</v>
      </c>
      <c r="AR57" s="50" t="s">
        <v>191</v>
      </c>
      <c r="AS57" s="51">
        <v>104</v>
      </c>
      <c r="AT57" s="51" t="s">
        <v>39</v>
      </c>
      <c r="AU57" s="51">
        <v>3</v>
      </c>
      <c r="AV57" s="50">
        <v>1</v>
      </c>
      <c r="AW57" s="50">
        <v>4</v>
      </c>
      <c r="AX57" s="50" t="s">
        <v>31</v>
      </c>
      <c r="AY57" s="50"/>
      <c r="BA57" s="50">
        <f t="shared" si="4"/>
        <v>43</v>
      </c>
      <c r="BB57" s="50" t="s">
        <v>27</v>
      </c>
      <c r="BC57" s="50"/>
      <c r="BD57" s="50" t="s">
        <v>228</v>
      </c>
      <c r="BE57" s="50" t="s">
        <v>229</v>
      </c>
      <c r="BF57" s="50">
        <v>15.9</v>
      </c>
      <c r="BG57" s="50" t="s">
        <v>34</v>
      </c>
      <c r="BH57" s="50">
        <v>3.3</v>
      </c>
      <c r="BI57" s="50">
        <v>1</v>
      </c>
      <c r="BJ57" s="50">
        <v>4.3</v>
      </c>
      <c r="BK57" s="50" t="s">
        <v>31</v>
      </c>
      <c r="BL57" s="50"/>
    </row>
    <row r="58" spans="1:64">
      <c r="A58" s="56" t="s">
        <v>230</v>
      </c>
      <c r="B58" s="56"/>
      <c r="C58" s="57"/>
      <c r="D58" s="57"/>
      <c r="E58" s="57"/>
      <c r="F58" s="57"/>
      <c r="G58" s="57"/>
      <c r="H58" s="57"/>
      <c r="I58" s="57"/>
      <c r="J58" s="57"/>
      <c r="K58" s="57"/>
      <c r="L58" s="57"/>
      <c r="N58" s="51">
        <f t="shared" si="1"/>
        <v>44</v>
      </c>
      <c r="O58" s="51" t="s">
        <v>27</v>
      </c>
      <c r="P58" s="51">
        <v>63</v>
      </c>
      <c r="Q58" s="51" t="s">
        <v>225</v>
      </c>
      <c r="R58" s="51" t="s">
        <v>78</v>
      </c>
      <c r="S58" s="51">
        <v>12.1</v>
      </c>
      <c r="T58" s="51" t="s">
        <v>34</v>
      </c>
      <c r="U58" s="51">
        <v>3.3</v>
      </c>
      <c r="V58" s="51">
        <v>1</v>
      </c>
      <c r="W58" s="51">
        <v>4.3</v>
      </c>
      <c r="X58" s="51" t="s">
        <v>31</v>
      </c>
      <c r="Y58" s="51"/>
      <c r="AA58" s="49">
        <f t="shared" si="2"/>
        <v>44</v>
      </c>
      <c r="AB58" s="50" t="s">
        <v>27</v>
      </c>
      <c r="AC58" s="49">
        <v>63</v>
      </c>
      <c r="AD58" s="50" t="s">
        <v>227</v>
      </c>
      <c r="AE58" s="50" t="s">
        <v>231</v>
      </c>
      <c r="AF58" s="51">
        <v>37.6</v>
      </c>
      <c r="AG58" s="51" t="s">
        <v>34</v>
      </c>
      <c r="AH58" s="50">
        <v>3.5</v>
      </c>
      <c r="AI58" s="50">
        <v>1</v>
      </c>
      <c r="AJ58" s="50">
        <v>4.5</v>
      </c>
      <c r="AK58" s="50" t="s">
        <v>31</v>
      </c>
      <c r="AL58" s="49"/>
      <c r="AN58" s="50">
        <f t="shared" si="3"/>
        <v>44</v>
      </c>
      <c r="AO58" s="50" t="s">
        <v>27</v>
      </c>
      <c r="AP58" s="50">
        <v>63</v>
      </c>
      <c r="AQ58" s="50" t="s">
        <v>232</v>
      </c>
      <c r="AR58" s="50" t="s">
        <v>233</v>
      </c>
      <c r="AS58" s="51">
        <v>25</v>
      </c>
      <c r="AT58" s="51" t="s">
        <v>39</v>
      </c>
      <c r="AU58" s="51">
        <v>3</v>
      </c>
      <c r="AV58" s="50">
        <v>1</v>
      </c>
      <c r="AW58" s="50">
        <v>4</v>
      </c>
      <c r="AX58" s="50" t="s">
        <v>31</v>
      </c>
      <c r="AY58" s="50"/>
      <c r="BA58" s="50">
        <f t="shared" si="4"/>
        <v>44</v>
      </c>
      <c r="BB58" s="50" t="s">
        <v>27</v>
      </c>
      <c r="BC58" s="50"/>
      <c r="BD58" s="50" t="s">
        <v>228</v>
      </c>
      <c r="BE58" s="50" t="s">
        <v>229</v>
      </c>
      <c r="BF58" s="50">
        <v>17</v>
      </c>
      <c r="BG58" s="50" t="s">
        <v>34</v>
      </c>
      <c r="BH58" s="50">
        <v>3.3</v>
      </c>
      <c r="BI58" s="50">
        <v>1</v>
      </c>
      <c r="BJ58" s="50">
        <v>4.3</v>
      </c>
      <c r="BK58" s="50" t="s">
        <v>31</v>
      </c>
      <c r="BL58" s="50"/>
    </row>
    <row r="59" spans="1:64">
      <c r="A59" s="56" t="s">
        <v>234</v>
      </c>
      <c r="B59" s="56"/>
      <c r="C59" s="58"/>
      <c r="D59" s="59"/>
      <c r="E59" s="59"/>
      <c r="F59" s="59"/>
      <c r="G59" s="57"/>
      <c r="H59" s="57"/>
      <c r="I59" s="57"/>
      <c r="J59" s="57"/>
      <c r="K59" s="57"/>
      <c r="L59" s="57"/>
      <c r="N59" s="51">
        <f t="shared" si="1"/>
        <v>45</v>
      </c>
      <c r="O59" s="51" t="s">
        <v>27</v>
      </c>
      <c r="P59" s="51">
        <v>63</v>
      </c>
      <c r="Q59" s="51" t="s">
        <v>78</v>
      </c>
      <c r="R59" s="51" t="s">
        <v>235</v>
      </c>
      <c r="S59" s="51">
        <v>52</v>
      </c>
      <c r="T59" s="51" t="s">
        <v>34</v>
      </c>
      <c r="U59" s="51">
        <v>3.3</v>
      </c>
      <c r="V59" s="51">
        <v>1</v>
      </c>
      <c r="W59" s="51">
        <v>4.3</v>
      </c>
      <c r="X59" s="51" t="s">
        <v>31</v>
      </c>
      <c r="Y59" s="51"/>
      <c r="AA59" s="49">
        <f t="shared" si="2"/>
        <v>45</v>
      </c>
      <c r="AB59" s="50" t="s">
        <v>27</v>
      </c>
      <c r="AC59" s="49">
        <v>63</v>
      </c>
      <c r="AD59" s="50" t="s">
        <v>231</v>
      </c>
      <c r="AE59" s="50" t="s">
        <v>113</v>
      </c>
      <c r="AF59" s="51">
        <v>70.5</v>
      </c>
      <c r="AG59" s="51" t="s">
        <v>34</v>
      </c>
      <c r="AH59" s="50">
        <v>3.5</v>
      </c>
      <c r="AI59" s="50">
        <v>1</v>
      </c>
      <c r="AJ59" s="50">
        <v>4.5</v>
      </c>
      <c r="AK59" s="50" t="s">
        <v>31</v>
      </c>
      <c r="AL59" s="49"/>
      <c r="AN59" s="50">
        <f t="shared" si="3"/>
        <v>45</v>
      </c>
      <c r="AO59" s="50" t="s">
        <v>27</v>
      </c>
      <c r="AP59" s="50">
        <v>63</v>
      </c>
      <c r="AQ59" s="50" t="s">
        <v>191</v>
      </c>
      <c r="AR59" s="50" t="s">
        <v>232</v>
      </c>
      <c r="AS59" s="51">
        <v>91</v>
      </c>
      <c r="AT59" s="51" t="s">
        <v>39</v>
      </c>
      <c r="AU59" s="51">
        <v>3</v>
      </c>
      <c r="AV59" s="50">
        <v>1</v>
      </c>
      <c r="AW59" s="50">
        <v>4</v>
      </c>
      <c r="AX59" s="50" t="s">
        <v>31</v>
      </c>
      <c r="AY59" s="50"/>
      <c r="BA59" s="50">
        <f t="shared" si="4"/>
        <v>45</v>
      </c>
      <c r="BB59" s="50" t="s">
        <v>27</v>
      </c>
      <c r="BC59" s="50"/>
      <c r="BD59" s="50" t="s">
        <v>236</v>
      </c>
      <c r="BE59" s="50" t="s">
        <v>237</v>
      </c>
      <c r="BF59" s="50">
        <v>26.7</v>
      </c>
      <c r="BG59" s="50" t="s">
        <v>34</v>
      </c>
      <c r="BH59" s="50">
        <v>3.3</v>
      </c>
      <c r="BI59" s="50">
        <v>1</v>
      </c>
      <c r="BJ59" s="50">
        <v>4.3</v>
      </c>
      <c r="BK59" s="50" t="s">
        <v>31</v>
      </c>
      <c r="BL59" s="50"/>
    </row>
    <row r="60" spans="1:64">
      <c r="B60" s="60"/>
      <c r="N60" s="51">
        <f t="shared" si="1"/>
        <v>46</v>
      </c>
      <c r="O60" s="51" t="s">
        <v>27</v>
      </c>
      <c r="P60" s="51">
        <v>63</v>
      </c>
      <c r="Q60" s="51" t="s">
        <v>235</v>
      </c>
      <c r="R60" s="51" t="s">
        <v>213</v>
      </c>
      <c r="S60" s="51">
        <v>58</v>
      </c>
      <c r="T60" s="51" t="s">
        <v>34</v>
      </c>
      <c r="U60" s="51">
        <v>3.3</v>
      </c>
      <c r="V60" s="51">
        <v>1</v>
      </c>
      <c r="W60" s="51">
        <v>4.3</v>
      </c>
      <c r="X60" s="51" t="s">
        <v>31</v>
      </c>
      <c r="Y60" s="51"/>
      <c r="AA60" s="49">
        <f t="shared" si="2"/>
        <v>46</v>
      </c>
      <c r="AB60" s="50" t="s">
        <v>27</v>
      </c>
      <c r="AC60" s="49">
        <v>63</v>
      </c>
      <c r="AD60" s="50" t="s">
        <v>113</v>
      </c>
      <c r="AE60" s="50" t="s">
        <v>60</v>
      </c>
      <c r="AF60" s="51">
        <v>170.1</v>
      </c>
      <c r="AG60" s="51" t="s">
        <v>34</v>
      </c>
      <c r="AH60" s="50">
        <v>3.5</v>
      </c>
      <c r="AI60" s="50">
        <v>1</v>
      </c>
      <c r="AJ60" s="50">
        <v>4.5</v>
      </c>
      <c r="AK60" s="50" t="s">
        <v>31</v>
      </c>
      <c r="AL60" s="49"/>
      <c r="AN60" s="50">
        <f t="shared" si="3"/>
        <v>46</v>
      </c>
      <c r="AO60" s="50" t="s">
        <v>27</v>
      </c>
      <c r="AP60" s="50">
        <v>63</v>
      </c>
      <c r="AQ60" s="50" t="s">
        <v>238</v>
      </c>
      <c r="AR60" s="50" t="s">
        <v>190</v>
      </c>
      <c r="AS60" s="51">
        <v>29.8</v>
      </c>
      <c r="AT60" s="51" t="s">
        <v>39</v>
      </c>
      <c r="AU60" s="51">
        <v>3</v>
      </c>
      <c r="AV60" s="50">
        <v>1</v>
      </c>
      <c r="AW60" s="50">
        <v>4</v>
      </c>
      <c r="AX60" s="50" t="s">
        <v>31</v>
      </c>
      <c r="AY60" s="50"/>
      <c r="BA60" s="50">
        <f t="shared" si="4"/>
        <v>46</v>
      </c>
      <c r="BB60" s="50" t="s">
        <v>27</v>
      </c>
      <c r="BC60" s="50"/>
      <c r="BD60" s="50" t="s">
        <v>236</v>
      </c>
      <c r="BE60" s="50" t="s">
        <v>237</v>
      </c>
      <c r="BF60" s="50">
        <v>50.4</v>
      </c>
      <c r="BG60" s="50" t="s">
        <v>34</v>
      </c>
      <c r="BH60" s="50">
        <v>3.3</v>
      </c>
      <c r="BI60" s="50">
        <v>1</v>
      </c>
      <c r="BJ60" s="50">
        <v>4.3</v>
      </c>
      <c r="BK60" s="50" t="s">
        <v>31</v>
      </c>
      <c r="BL60" s="50"/>
    </row>
    <row r="61" spans="1:64">
      <c r="B61" s="60"/>
      <c r="F61">
        <f>+SUM(F15:F54)</f>
        <v>3525.6999999999994</v>
      </c>
      <c r="N61" s="51">
        <f t="shared" si="1"/>
        <v>47</v>
      </c>
      <c r="O61" s="51" t="s">
        <v>27</v>
      </c>
      <c r="P61" s="51">
        <v>63</v>
      </c>
      <c r="Q61" s="51" t="s">
        <v>235</v>
      </c>
      <c r="R61" s="51" t="s">
        <v>48</v>
      </c>
      <c r="S61" s="51">
        <v>33.1</v>
      </c>
      <c r="T61" s="51" t="s">
        <v>34</v>
      </c>
      <c r="U61" s="51">
        <v>3.3</v>
      </c>
      <c r="V61" s="51">
        <v>1</v>
      </c>
      <c r="W61" s="51">
        <v>4.3</v>
      </c>
      <c r="X61" s="51" t="s">
        <v>31</v>
      </c>
      <c r="Y61" s="51"/>
      <c r="AA61" s="49">
        <f t="shared" si="2"/>
        <v>47</v>
      </c>
      <c r="AB61" s="50" t="s">
        <v>27</v>
      </c>
      <c r="AC61" s="49">
        <v>63</v>
      </c>
      <c r="AD61" s="51" t="s">
        <v>239</v>
      </c>
      <c r="AE61" s="51" t="s">
        <v>240</v>
      </c>
      <c r="AF61" s="51">
        <v>83.8</v>
      </c>
      <c r="AG61" s="51" t="s">
        <v>34</v>
      </c>
      <c r="AH61" s="50">
        <v>3.5</v>
      </c>
      <c r="AI61" s="50">
        <v>1</v>
      </c>
      <c r="AJ61" s="50">
        <v>4.5</v>
      </c>
      <c r="AK61" s="50" t="s">
        <v>31</v>
      </c>
      <c r="AL61" s="49"/>
      <c r="AN61" s="50">
        <f t="shared" si="3"/>
        <v>47</v>
      </c>
      <c r="AO61" s="50" t="s">
        <v>27</v>
      </c>
      <c r="AP61" s="50">
        <v>63</v>
      </c>
      <c r="AQ61" s="50" t="s">
        <v>190</v>
      </c>
      <c r="AR61" s="50" t="s">
        <v>191</v>
      </c>
      <c r="AS61" s="51">
        <v>9</v>
      </c>
      <c r="AT61" s="51" t="s">
        <v>39</v>
      </c>
      <c r="AU61" s="51">
        <v>3</v>
      </c>
      <c r="AV61" s="50">
        <v>1</v>
      </c>
      <c r="AW61" s="50">
        <v>4</v>
      </c>
      <c r="AX61" s="50" t="s">
        <v>31</v>
      </c>
      <c r="AY61" s="50"/>
      <c r="BA61" s="50">
        <f t="shared" si="4"/>
        <v>47</v>
      </c>
      <c r="BB61" s="50" t="s">
        <v>27</v>
      </c>
      <c r="BC61" s="50"/>
      <c r="BD61" s="50" t="s">
        <v>241</v>
      </c>
      <c r="BE61" s="50" t="s">
        <v>242</v>
      </c>
      <c r="BF61" s="50">
        <v>43.6</v>
      </c>
      <c r="BG61" s="50" t="s">
        <v>34</v>
      </c>
      <c r="BH61" s="50">
        <v>3.3</v>
      </c>
      <c r="BI61" s="50">
        <v>1</v>
      </c>
      <c r="BJ61" s="50">
        <v>4.3</v>
      </c>
      <c r="BK61" s="50" t="s">
        <v>31</v>
      </c>
      <c r="BL61" s="50"/>
    </row>
    <row r="62" spans="1:64">
      <c r="B62" s="60"/>
      <c r="N62" s="51">
        <f t="shared" si="1"/>
        <v>48</v>
      </c>
      <c r="O62" s="51" t="s">
        <v>27</v>
      </c>
      <c r="P62" s="51">
        <v>63</v>
      </c>
      <c r="Q62" s="51" t="s">
        <v>48</v>
      </c>
      <c r="R62" s="51" t="s">
        <v>69</v>
      </c>
      <c r="S62" s="51">
        <v>23.7</v>
      </c>
      <c r="T62" s="51" t="s">
        <v>34</v>
      </c>
      <c r="U62" s="51">
        <v>3.3</v>
      </c>
      <c r="V62" s="51">
        <v>1</v>
      </c>
      <c r="W62" s="51">
        <v>4.3</v>
      </c>
      <c r="X62" s="51" t="s">
        <v>31</v>
      </c>
      <c r="Y62" s="51"/>
      <c r="AA62" s="49">
        <f t="shared" si="2"/>
        <v>48</v>
      </c>
      <c r="AB62" s="50" t="s">
        <v>27</v>
      </c>
      <c r="AC62" s="49">
        <v>63</v>
      </c>
      <c r="AD62" s="50" t="s">
        <v>243</v>
      </c>
      <c r="AE62" s="50" t="s">
        <v>244</v>
      </c>
      <c r="AF62" s="51">
        <v>45</v>
      </c>
      <c r="AG62" s="51" t="s">
        <v>34</v>
      </c>
      <c r="AH62" s="50">
        <v>3.5</v>
      </c>
      <c r="AI62" s="50">
        <v>1</v>
      </c>
      <c r="AJ62" s="50">
        <v>4.5</v>
      </c>
      <c r="AK62" s="50" t="s">
        <v>31</v>
      </c>
      <c r="AL62" s="49"/>
      <c r="AN62" s="50">
        <f t="shared" si="3"/>
        <v>48</v>
      </c>
      <c r="AO62" s="50" t="s">
        <v>27</v>
      </c>
      <c r="AP62" s="50">
        <v>63</v>
      </c>
      <c r="AQ62" s="50" t="s">
        <v>190</v>
      </c>
      <c r="AR62" s="50" t="s">
        <v>223</v>
      </c>
      <c r="AS62" s="51">
        <v>36.200000000000003</v>
      </c>
      <c r="AT62" s="51" t="s">
        <v>39</v>
      </c>
      <c r="AU62" s="51">
        <v>3</v>
      </c>
      <c r="AV62" s="50">
        <v>1</v>
      </c>
      <c r="AW62" s="50">
        <v>4</v>
      </c>
      <c r="AX62" s="50" t="s">
        <v>31</v>
      </c>
      <c r="AY62" s="50"/>
      <c r="BA62" s="50">
        <f t="shared" si="4"/>
        <v>48</v>
      </c>
      <c r="BB62" s="50" t="s">
        <v>27</v>
      </c>
      <c r="BC62" s="50"/>
      <c r="BD62" s="50" t="s">
        <v>245</v>
      </c>
      <c r="BE62" s="50" t="s">
        <v>246</v>
      </c>
      <c r="BF62" s="50">
        <v>30.1</v>
      </c>
      <c r="BG62" s="50" t="s">
        <v>34</v>
      </c>
      <c r="BH62" s="50">
        <v>3.3</v>
      </c>
      <c r="BI62" s="50">
        <v>1</v>
      </c>
      <c r="BJ62" s="50">
        <v>4.3</v>
      </c>
      <c r="BK62" s="50" t="s">
        <v>31</v>
      </c>
      <c r="BL62" s="50"/>
    </row>
    <row r="63" spans="1:64">
      <c r="B63" s="60"/>
      <c r="N63" s="51">
        <f t="shared" si="1"/>
        <v>49</v>
      </c>
      <c r="O63" s="51" t="s">
        <v>27</v>
      </c>
      <c r="P63" s="51">
        <v>63</v>
      </c>
      <c r="Q63" s="51" t="s">
        <v>48</v>
      </c>
      <c r="R63" s="51" t="s">
        <v>69</v>
      </c>
      <c r="S63" s="51">
        <v>49.5</v>
      </c>
      <c r="T63" s="51" t="s">
        <v>34</v>
      </c>
      <c r="U63" s="51">
        <v>3.3</v>
      </c>
      <c r="V63" s="51">
        <v>1</v>
      </c>
      <c r="W63" s="51">
        <v>4.3</v>
      </c>
      <c r="X63" s="51" t="s">
        <v>31</v>
      </c>
      <c r="Y63" s="51"/>
      <c r="AA63" s="49">
        <f t="shared" si="2"/>
        <v>49</v>
      </c>
      <c r="AB63" s="50" t="s">
        <v>27</v>
      </c>
      <c r="AC63" s="49">
        <v>63</v>
      </c>
      <c r="AD63" s="50" t="s">
        <v>243</v>
      </c>
      <c r="AE63" s="50" t="s">
        <v>247</v>
      </c>
      <c r="AF63" s="51">
        <v>25.1</v>
      </c>
      <c r="AG63" s="51" t="s">
        <v>34</v>
      </c>
      <c r="AH63" s="50">
        <v>3.5</v>
      </c>
      <c r="AI63" s="50">
        <v>1</v>
      </c>
      <c r="AJ63" s="50">
        <v>4.5</v>
      </c>
      <c r="AK63" s="50" t="s">
        <v>31</v>
      </c>
      <c r="AL63" s="49"/>
      <c r="AN63" s="50">
        <f t="shared" si="3"/>
        <v>49</v>
      </c>
      <c r="AO63" s="50" t="s">
        <v>27</v>
      </c>
      <c r="AP63" s="50">
        <v>63</v>
      </c>
      <c r="AQ63" s="50" t="s">
        <v>248</v>
      </c>
      <c r="AR63" s="50" t="s">
        <v>249</v>
      </c>
      <c r="AS63" s="51">
        <v>19.2</v>
      </c>
      <c r="AT63" s="51" t="s">
        <v>39</v>
      </c>
      <c r="AU63" s="51">
        <v>3</v>
      </c>
      <c r="AV63" s="50">
        <v>1</v>
      </c>
      <c r="AW63" s="50">
        <v>4</v>
      </c>
      <c r="AX63" s="50" t="s">
        <v>31</v>
      </c>
      <c r="AY63" s="50"/>
      <c r="BA63" s="50">
        <f t="shared" si="4"/>
        <v>49</v>
      </c>
      <c r="BB63" s="50" t="s">
        <v>27</v>
      </c>
      <c r="BC63" s="50"/>
      <c r="BD63" s="50" t="s">
        <v>152</v>
      </c>
      <c r="BE63" s="50" t="s">
        <v>32</v>
      </c>
      <c r="BF63" s="50">
        <v>260.39999999999998</v>
      </c>
      <c r="BG63" s="50" t="s">
        <v>34</v>
      </c>
      <c r="BH63" s="50">
        <v>3.3</v>
      </c>
      <c r="BI63" s="50">
        <v>1</v>
      </c>
      <c r="BJ63" s="50">
        <v>4.3</v>
      </c>
      <c r="BK63" s="50" t="s">
        <v>31</v>
      </c>
      <c r="BL63" s="50"/>
    </row>
    <row r="64" spans="1:64">
      <c r="B64" s="60"/>
      <c r="N64" s="51">
        <f t="shared" si="1"/>
        <v>50</v>
      </c>
      <c r="O64" s="51" t="s">
        <v>27</v>
      </c>
      <c r="P64" s="51">
        <v>63</v>
      </c>
      <c r="Q64" s="51" t="s">
        <v>69</v>
      </c>
      <c r="R64" s="51" t="s">
        <v>64</v>
      </c>
      <c r="S64" s="51">
        <v>38.4</v>
      </c>
      <c r="T64" s="51" t="s">
        <v>34</v>
      </c>
      <c r="U64" s="51">
        <v>3.3</v>
      </c>
      <c r="V64" s="51">
        <v>1</v>
      </c>
      <c r="W64" s="51">
        <v>4.3</v>
      </c>
      <c r="X64" s="51" t="s">
        <v>31</v>
      </c>
      <c r="Y64" s="51"/>
      <c r="AA64" s="49">
        <f t="shared" si="2"/>
        <v>50</v>
      </c>
      <c r="AB64" s="50" t="s">
        <v>27</v>
      </c>
      <c r="AC64" s="49">
        <v>63</v>
      </c>
      <c r="AD64" s="50" t="s">
        <v>247</v>
      </c>
      <c r="AE64" s="50" t="s">
        <v>250</v>
      </c>
      <c r="AF64" s="51">
        <v>27</v>
      </c>
      <c r="AG64" s="51" t="s">
        <v>34</v>
      </c>
      <c r="AH64" s="50">
        <v>3.5</v>
      </c>
      <c r="AI64" s="50">
        <v>1</v>
      </c>
      <c r="AJ64" s="50">
        <v>4.5</v>
      </c>
      <c r="AK64" s="50" t="s">
        <v>31</v>
      </c>
      <c r="AL64" s="49"/>
      <c r="AN64" s="50">
        <f t="shared" si="3"/>
        <v>50</v>
      </c>
      <c r="AO64" s="50" t="s">
        <v>27</v>
      </c>
      <c r="AP64" s="50">
        <v>63</v>
      </c>
      <c r="AQ64" s="50" t="s">
        <v>248</v>
      </c>
      <c r="AR64" s="50" t="s">
        <v>239</v>
      </c>
      <c r="AS64" s="51">
        <v>128.6</v>
      </c>
      <c r="AT64" s="51" t="s">
        <v>39</v>
      </c>
      <c r="AU64" s="51">
        <v>3</v>
      </c>
      <c r="AV64" s="50">
        <v>1</v>
      </c>
      <c r="AW64" s="50">
        <v>4</v>
      </c>
      <c r="AX64" s="50" t="s">
        <v>31</v>
      </c>
      <c r="AY64" s="50"/>
      <c r="BA64" s="50">
        <f t="shared" si="4"/>
        <v>50</v>
      </c>
      <c r="BB64" s="50" t="s">
        <v>27</v>
      </c>
      <c r="BC64" s="50"/>
      <c r="BD64" s="50" t="s">
        <v>35</v>
      </c>
      <c r="BE64" s="50" t="s">
        <v>195</v>
      </c>
      <c r="BF64" s="50">
        <v>355</v>
      </c>
      <c r="BG64" s="50" t="s">
        <v>34</v>
      </c>
      <c r="BH64" s="50">
        <v>3.3</v>
      </c>
      <c r="BI64" s="50">
        <v>1</v>
      </c>
      <c r="BJ64" s="50">
        <v>4.3</v>
      </c>
      <c r="BK64" s="50" t="s">
        <v>31</v>
      </c>
      <c r="BL64" s="50"/>
    </row>
    <row r="65" spans="2:64">
      <c r="B65" s="60"/>
      <c r="N65" s="51">
        <f t="shared" si="1"/>
        <v>51</v>
      </c>
      <c r="O65" s="51" t="s">
        <v>27</v>
      </c>
      <c r="P65" s="51">
        <v>63</v>
      </c>
      <c r="Q65" s="51" t="s">
        <v>64</v>
      </c>
      <c r="R65" s="51" t="s">
        <v>146</v>
      </c>
      <c r="S65" s="51">
        <v>73.599999999999994</v>
      </c>
      <c r="T65" s="51" t="s">
        <v>34</v>
      </c>
      <c r="U65" s="51">
        <v>3.3</v>
      </c>
      <c r="V65" s="51">
        <v>1</v>
      </c>
      <c r="W65" s="51">
        <v>4.3</v>
      </c>
      <c r="X65" s="51" t="s">
        <v>31</v>
      </c>
      <c r="Y65" s="51"/>
      <c r="AA65" s="49">
        <f t="shared" si="2"/>
        <v>51</v>
      </c>
      <c r="AB65" s="50" t="s">
        <v>27</v>
      </c>
      <c r="AC65" s="49">
        <v>63</v>
      </c>
      <c r="AD65" s="50" t="s">
        <v>227</v>
      </c>
      <c r="AE65" s="50" t="s">
        <v>250</v>
      </c>
      <c r="AF65" s="51">
        <v>80.5</v>
      </c>
      <c r="AG65" s="51" t="s">
        <v>34</v>
      </c>
      <c r="AH65" s="50">
        <v>3.5</v>
      </c>
      <c r="AI65" s="50">
        <v>1</v>
      </c>
      <c r="AJ65" s="50">
        <v>4.5</v>
      </c>
      <c r="AK65" s="50" t="s">
        <v>31</v>
      </c>
      <c r="AL65" s="49"/>
      <c r="AN65" s="50">
        <f t="shared" si="3"/>
        <v>51</v>
      </c>
      <c r="AO65" s="50" t="s">
        <v>27</v>
      </c>
      <c r="AP65" s="50">
        <v>63</v>
      </c>
      <c r="AQ65" s="50" t="s">
        <v>239</v>
      </c>
      <c r="AR65" s="50" t="s">
        <v>251</v>
      </c>
      <c r="AS65" s="51">
        <v>52.6</v>
      </c>
      <c r="AT65" s="51" t="s">
        <v>39</v>
      </c>
      <c r="AU65" s="51">
        <v>3</v>
      </c>
      <c r="AV65" s="50">
        <v>1</v>
      </c>
      <c r="AW65" s="50">
        <v>4</v>
      </c>
      <c r="AX65" s="50" t="s">
        <v>31</v>
      </c>
      <c r="AY65" s="50"/>
      <c r="BA65" s="50">
        <f t="shared" si="4"/>
        <v>51</v>
      </c>
      <c r="BB65" s="50" t="s">
        <v>27</v>
      </c>
      <c r="BC65" s="50"/>
      <c r="BD65" s="50" t="s">
        <v>73</v>
      </c>
      <c r="BE65" s="50" t="s">
        <v>44</v>
      </c>
      <c r="BF65" s="50">
        <v>202.3</v>
      </c>
      <c r="BG65" s="50" t="s">
        <v>34</v>
      </c>
      <c r="BH65" s="50">
        <v>3.3</v>
      </c>
      <c r="BI65" s="50">
        <v>1</v>
      </c>
      <c r="BJ65" s="50">
        <v>4.3</v>
      </c>
      <c r="BK65" s="50" t="s">
        <v>31</v>
      </c>
      <c r="BL65" s="50"/>
    </row>
    <row r="66" spans="2:64">
      <c r="B66" s="60"/>
      <c r="N66" s="53"/>
      <c r="O66" s="53"/>
      <c r="P66" s="54" t="s">
        <v>218</v>
      </c>
      <c r="Q66" s="54"/>
      <c r="R66" s="54"/>
      <c r="S66" s="54"/>
      <c r="T66" s="54" t="s">
        <v>219</v>
      </c>
      <c r="U66" s="54"/>
      <c r="V66" s="54"/>
      <c r="W66" s="54" t="s">
        <v>220</v>
      </c>
      <c r="X66" s="54"/>
      <c r="Y66" s="54"/>
      <c r="AA66" s="49">
        <f t="shared" si="2"/>
        <v>52</v>
      </c>
      <c r="AB66" s="50" t="s">
        <v>27</v>
      </c>
      <c r="AC66" s="49">
        <v>63</v>
      </c>
      <c r="AD66" s="50" t="s">
        <v>250</v>
      </c>
      <c r="AE66" s="50" t="s">
        <v>59</v>
      </c>
      <c r="AF66" s="51">
        <v>29.6</v>
      </c>
      <c r="AG66" s="51" t="s">
        <v>34</v>
      </c>
      <c r="AH66" s="50">
        <v>3.5</v>
      </c>
      <c r="AI66" s="50">
        <v>1</v>
      </c>
      <c r="AJ66" s="50">
        <v>4.5</v>
      </c>
      <c r="AK66" s="50" t="s">
        <v>31</v>
      </c>
      <c r="AL66" s="49"/>
      <c r="AN66" s="50">
        <f t="shared" si="3"/>
        <v>52</v>
      </c>
      <c r="AO66" s="50" t="s">
        <v>27</v>
      </c>
      <c r="AP66" s="50">
        <v>63</v>
      </c>
      <c r="AQ66" s="50" t="s">
        <v>51</v>
      </c>
      <c r="AR66" s="50" t="s">
        <v>252</v>
      </c>
      <c r="AS66" s="51">
        <v>33</v>
      </c>
      <c r="AT66" s="51" t="s">
        <v>39</v>
      </c>
      <c r="AU66" s="51">
        <v>3</v>
      </c>
      <c r="AV66" s="50">
        <v>1</v>
      </c>
      <c r="AW66" s="50">
        <v>4</v>
      </c>
      <c r="AX66" s="50" t="s">
        <v>31</v>
      </c>
      <c r="AY66" s="50"/>
      <c r="BA66" s="50"/>
      <c r="BB66" s="50"/>
      <c r="BC66" s="50"/>
      <c r="BD66" s="50"/>
      <c r="BE66" s="50"/>
      <c r="BF66" s="50"/>
      <c r="BG66" s="50"/>
      <c r="BH66" s="50"/>
      <c r="BI66" s="50"/>
      <c r="BJ66" s="50"/>
      <c r="BK66" s="50"/>
      <c r="BL66" s="50"/>
    </row>
    <row r="67" spans="2:64">
      <c r="B67" s="60"/>
      <c r="N67" s="56" t="s">
        <v>224</v>
      </c>
      <c r="O67" s="56"/>
      <c r="P67" s="57"/>
      <c r="Q67" s="57"/>
      <c r="R67" s="57"/>
      <c r="S67" s="57"/>
      <c r="T67" s="57"/>
      <c r="U67" s="57"/>
      <c r="V67" s="57"/>
      <c r="W67" s="57"/>
      <c r="X67" s="57"/>
      <c r="Y67" s="57"/>
      <c r="AA67" s="53"/>
      <c r="AB67" s="53"/>
      <c r="AC67" s="54" t="s">
        <v>218</v>
      </c>
      <c r="AD67" s="54"/>
      <c r="AE67" s="54"/>
      <c r="AF67" s="54"/>
      <c r="AG67" s="54" t="s">
        <v>219</v>
      </c>
      <c r="AH67" s="54"/>
      <c r="AI67" s="54"/>
      <c r="AJ67" s="54" t="s">
        <v>220</v>
      </c>
      <c r="AK67" s="54"/>
      <c r="AL67" s="54"/>
      <c r="AN67" s="50">
        <f t="shared" si="3"/>
        <v>53</v>
      </c>
      <c r="AO67" s="50" t="s">
        <v>27</v>
      </c>
      <c r="AP67" s="50">
        <v>63</v>
      </c>
      <c r="AQ67" s="50" t="s">
        <v>252</v>
      </c>
      <c r="AR67" s="50" t="s">
        <v>253</v>
      </c>
      <c r="AS67" s="51">
        <v>22</v>
      </c>
      <c r="AT67" s="51" t="s">
        <v>39</v>
      </c>
      <c r="AU67" s="51">
        <v>3</v>
      </c>
      <c r="AV67" s="50">
        <v>1</v>
      </c>
      <c r="AW67" s="50">
        <v>4</v>
      </c>
      <c r="AX67" s="50" t="s">
        <v>31</v>
      </c>
      <c r="AY67" s="50"/>
      <c r="BA67" s="53"/>
      <c r="BB67" s="53"/>
      <c r="BC67" s="54" t="s">
        <v>218</v>
      </c>
      <c r="BD67" s="54"/>
      <c r="BE67" s="54"/>
      <c r="BF67" s="54"/>
      <c r="BG67" s="54" t="s">
        <v>219</v>
      </c>
      <c r="BH67" s="54"/>
      <c r="BI67" s="54"/>
      <c r="BJ67" s="54" t="s">
        <v>220</v>
      </c>
      <c r="BK67" s="54"/>
      <c r="BL67" s="54"/>
    </row>
    <row r="68" spans="2:64">
      <c r="B68" s="60"/>
      <c r="N68" s="56" t="s">
        <v>226</v>
      </c>
      <c r="O68" s="56"/>
      <c r="P68" s="57"/>
      <c r="Q68" s="57"/>
      <c r="R68" s="57"/>
      <c r="S68" s="57"/>
      <c r="T68" s="57"/>
      <c r="U68" s="57"/>
      <c r="V68" s="57"/>
      <c r="W68" s="57"/>
      <c r="X68" s="57"/>
      <c r="Y68" s="57"/>
      <c r="AA68" s="56" t="s">
        <v>224</v>
      </c>
      <c r="AB68" s="56"/>
      <c r="AC68" s="57"/>
      <c r="AD68" s="57"/>
      <c r="AE68" s="57"/>
      <c r="AF68" s="57"/>
      <c r="AG68" s="57"/>
      <c r="AH68" s="57"/>
      <c r="AI68" s="57"/>
      <c r="AJ68" s="57"/>
      <c r="AK68" s="57"/>
      <c r="AL68" s="57"/>
      <c r="AN68" s="50">
        <f t="shared" si="3"/>
        <v>54</v>
      </c>
      <c r="AO68" s="50" t="s">
        <v>27</v>
      </c>
      <c r="AP68" s="50">
        <v>63</v>
      </c>
      <c r="AQ68" s="50" t="s">
        <v>252</v>
      </c>
      <c r="AR68" s="50" t="s">
        <v>43</v>
      </c>
      <c r="AS68" s="51">
        <v>122.7</v>
      </c>
      <c r="AT68" s="51" t="s">
        <v>39</v>
      </c>
      <c r="AU68" s="51">
        <v>3</v>
      </c>
      <c r="AV68" s="50">
        <v>1</v>
      </c>
      <c r="AW68" s="50">
        <v>4</v>
      </c>
      <c r="AX68" s="50" t="s">
        <v>31</v>
      </c>
      <c r="AY68" s="50"/>
      <c r="BA68" s="56" t="s">
        <v>224</v>
      </c>
      <c r="BB68" s="56"/>
      <c r="BC68" s="57"/>
      <c r="BD68" s="57"/>
      <c r="BE68" s="57"/>
      <c r="BF68" s="57"/>
      <c r="BG68" s="57"/>
      <c r="BH68" s="57"/>
      <c r="BI68" s="57"/>
      <c r="BJ68" s="57"/>
      <c r="BK68" s="57"/>
      <c r="BL68" s="57"/>
    </row>
    <row r="69" spans="2:64">
      <c r="B69" s="60"/>
      <c r="N69" s="56" t="s">
        <v>230</v>
      </c>
      <c r="O69" s="56"/>
      <c r="P69" s="57"/>
      <c r="Q69" s="57"/>
      <c r="R69" s="57"/>
      <c r="S69" s="57"/>
      <c r="T69" s="57"/>
      <c r="U69" s="57"/>
      <c r="V69" s="57"/>
      <c r="W69" s="57"/>
      <c r="X69" s="57"/>
      <c r="Y69" s="57"/>
      <c r="AA69" s="56" t="s">
        <v>226</v>
      </c>
      <c r="AB69" s="56"/>
      <c r="AC69" s="57"/>
      <c r="AD69" s="57"/>
      <c r="AE69" s="57"/>
      <c r="AF69" s="57"/>
      <c r="AG69" s="57"/>
      <c r="AH69" s="57"/>
      <c r="AI69" s="57"/>
      <c r="AJ69" s="57"/>
      <c r="AK69" s="57"/>
      <c r="AL69" s="57"/>
      <c r="AN69" s="50">
        <f t="shared" si="3"/>
        <v>55</v>
      </c>
      <c r="AO69" s="50" t="s">
        <v>27</v>
      </c>
      <c r="AP69" s="50">
        <v>63</v>
      </c>
      <c r="AQ69" s="50" t="s">
        <v>136</v>
      </c>
      <c r="AR69" s="50" t="s">
        <v>254</v>
      </c>
      <c r="AS69" s="51">
        <v>63</v>
      </c>
      <c r="AT69" s="51" t="s">
        <v>39</v>
      </c>
      <c r="AU69" s="51">
        <v>3</v>
      </c>
      <c r="AV69" s="50">
        <v>1</v>
      </c>
      <c r="AW69" s="50">
        <v>4</v>
      </c>
      <c r="AX69" s="50" t="s">
        <v>31</v>
      </c>
      <c r="AY69" s="50"/>
      <c r="BA69" s="56" t="s">
        <v>226</v>
      </c>
      <c r="BB69" s="56"/>
      <c r="BC69" s="57"/>
      <c r="BD69" s="57"/>
      <c r="BE69" s="57"/>
      <c r="BF69" s="57"/>
      <c r="BG69" s="57"/>
      <c r="BH69" s="57"/>
      <c r="BI69" s="57"/>
      <c r="BJ69" s="57"/>
      <c r="BK69" s="57"/>
      <c r="BL69" s="57"/>
    </row>
    <row r="70" spans="2:64">
      <c r="B70" s="60"/>
      <c r="N70" s="56" t="s">
        <v>234</v>
      </c>
      <c r="O70" s="56"/>
      <c r="P70" s="58"/>
      <c r="Q70" s="59"/>
      <c r="R70" s="59"/>
      <c r="S70" s="59"/>
      <c r="T70" s="57"/>
      <c r="U70" s="57"/>
      <c r="V70" s="57"/>
      <c r="W70" s="57"/>
      <c r="X70" s="57"/>
      <c r="Y70" s="57"/>
      <c r="AA70" s="56" t="s">
        <v>230</v>
      </c>
      <c r="AB70" s="56"/>
      <c r="AC70" s="57"/>
      <c r="AD70" s="57"/>
      <c r="AE70" s="57"/>
      <c r="AF70" s="57"/>
      <c r="AG70" s="57"/>
      <c r="AH70" s="57"/>
      <c r="AI70" s="57"/>
      <c r="AJ70" s="57"/>
      <c r="AK70" s="57"/>
      <c r="AL70" s="57"/>
      <c r="AN70" s="50">
        <f t="shared" si="3"/>
        <v>56</v>
      </c>
      <c r="AO70" s="50" t="s">
        <v>27</v>
      </c>
      <c r="AP70" s="50">
        <v>63</v>
      </c>
      <c r="AQ70" s="50" t="s">
        <v>136</v>
      </c>
      <c r="AR70" s="50" t="s">
        <v>255</v>
      </c>
      <c r="AS70" s="51">
        <v>69</v>
      </c>
      <c r="AT70" s="51" t="s">
        <v>39</v>
      </c>
      <c r="AU70" s="51">
        <v>3</v>
      </c>
      <c r="AV70" s="50">
        <v>1</v>
      </c>
      <c r="AW70" s="50">
        <v>4</v>
      </c>
      <c r="AX70" s="50" t="s">
        <v>31</v>
      </c>
      <c r="AY70" s="50"/>
      <c r="BA70" s="56" t="s">
        <v>230</v>
      </c>
      <c r="BB70" s="56"/>
      <c r="BC70" s="57"/>
      <c r="BD70" s="57"/>
      <c r="BE70" s="57"/>
      <c r="BF70" s="57"/>
      <c r="BG70" s="57"/>
      <c r="BH70" s="57"/>
      <c r="BI70" s="57"/>
      <c r="BJ70" s="57"/>
      <c r="BK70" s="57"/>
      <c r="BL70" s="57"/>
    </row>
    <row r="71" spans="2:64">
      <c r="B71" s="60"/>
      <c r="AA71" s="56" t="s">
        <v>234</v>
      </c>
      <c r="AB71" s="56"/>
      <c r="AC71" s="58"/>
      <c r="AD71" s="59"/>
      <c r="AE71" s="59"/>
      <c r="AF71" s="59"/>
      <c r="AG71" s="57"/>
      <c r="AH71" s="57"/>
      <c r="AI71" s="57"/>
      <c r="AJ71" s="57"/>
      <c r="AK71" s="57"/>
      <c r="AL71" s="57"/>
      <c r="AN71" s="50">
        <f t="shared" si="3"/>
        <v>57</v>
      </c>
      <c r="AO71" s="50" t="s">
        <v>27</v>
      </c>
      <c r="AP71" s="50">
        <v>63</v>
      </c>
      <c r="AQ71" s="50" t="s">
        <v>55</v>
      </c>
      <c r="AR71" s="50" t="s">
        <v>256</v>
      </c>
      <c r="AS71" s="51">
        <v>29</v>
      </c>
      <c r="AT71" s="51" t="s">
        <v>39</v>
      </c>
      <c r="AU71" s="51">
        <v>3</v>
      </c>
      <c r="AV71" s="50">
        <v>1</v>
      </c>
      <c r="AW71" s="50">
        <v>4</v>
      </c>
      <c r="AX71" s="50" t="s">
        <v>31</v>
      </c>
      <c r="AY71" s="50"/>
      <c r="BA71" s="56" t="s">
        <v>234</v>
      </c>
      <c r="BB71" s="56"/>
      <c r="BC71" s="58"/>
      <c r="BD71" s="59"/>
      <c r="BE71" s="59"/>
      <c r="BF71" s="59"/>
      <c r="BG71" s="57"/>
      <c r="BH71" s="57"/>
      <c r="BI71" s="57"/>
      <c r="BJ71" s="57"/>
      <c r="BK71" s="57"/>
      <c r="BL71" s="57"/>
    </row>
    <row r="72" spans="2:64">
      <c r="B72" s="60"/>
      <c r="S72">
        <f>+SUM(S15:S65)</f>
        <v>3381.2</v>
      </c>
      <c r="AN72" s="50">
        <f t="shared" si="3"/>
        <v>58</v>
      </c>
      <c r="AO72" s="50" t="s">
        <v>27</v>
      </c>
      <c r="AP72" s="50">
        <v>63</v>
      </c>
      <c r="AQ72" s="50" t="s">
        <v>256</v>
      </c>
      <c r="AR72" s="50" t="s">
        <v>257</v>
      </c>
      <c r="AS72" s="51">
        <v>26</v>
      </c>
      <c r="AT72" s="51" t="s">
        <v>39</v>
      </c>
      <c r="AU72" s="51">
        <v>3</v>
      </c>
      <c r="AV72" s="50">
        <v>1</v>
      </c>
      <c r="AW72" s="50">
        <v>4</v>
      </c>
      <c r="AX72" s="50" t="s">
        <v>31</v>
      </c>
      <c r="AY72" s="50"/>
    </row>
    <row r="73" spans="2:64">
      <c r="B73" s="60"/>
      <c r="AF73">
        <f>+SUM(AF15:AF66)</f>
        <v>3449.1000000000004</v>
      </c>
      <c r="AN73" s="50">
        <f t="shared" si="3"/>
        <v>59</v>
      </c>
      <c r="AO73" s="50" t="s">
        <v>27</v>
      </c>
      <c r="AP73" s="50">
        <v>63</v>
      </c>
      <c r="AQ73" s="50" t="s">
        <v>256</v>
      </c>
      <c r="AR73" s="50" t="s">
        <v>258</v>
      </c>
      <c r="AS73" s="51">
        <v>18</v>
      </c>
      <c r="AT73" s="51" t="s">
        <v>39</v>
      </c>
      <c r="AU73" s="51">
        <v>3</v>
      </c>
      <c r="AV73" s="50">
        <v>1</v>
      </c>
      <c r="AW73" s="50">
        <v>4</v>
      </c>
      <c r="AX73" s="50" t="s">
        <v>31</v>
      </c>
      <c r="AY73" s="50"/>
      <c r="BF73">
        <f>+SUM(BF15:BF65)</f>
        <v>3654.7</v>
      </c>
    </row>
    <row r="74" spans="2:64">
      <c r="B74" s="60"/>
      <c r="AN74" s="50">
        <f t="shared" si="3"/>
        <v>60</v>
      </c>
      <c r="AO74" s="50" t="s">
        <v>27</v>
      </c>
      <c r="AP74" s="50">
        <v>63</v>
      </c>
      <c r="AQ74" s="50" t="s">
        <v>256</v>
      </c>
      <c r="AR74" s="50" t="s">
        <v>258</v>
      </c>
      <c r="AS74" s="51">
        <v>30</v>
      </c>
      <c r="AT74" s="51" t="s">
        <v>39</v>
      </c>
      <c r="AU74" s="51">
        <v>3</v>
      </c>
      <c r="AV74" s="50">
        <v>1</v>
      </c>
      <c r="AW74" s="50">
        <v>4</v>
      </c>
      <c r="AX74" s="50" t="s">
        <v>31</v>
      </c>
      <c r="AY74" s="50"/>
    </row>
    <row r="75" spans="2:64">
      <c r="B75" s="60"/>
      <c r="AN75" s="50">
        <f t="shared" si="3"/>
        <v>61</v>
      </c>
      <c r="AO75" s="50" t="s">
        <v>27</v>
      </c>
      <c r="AP75" s="50">
        <v>63</v>
      </c>
      <c r="AQ75" s="50" t="s">
        <v>258</v>
      </c>
      <c r="AR75" s="50" t="s">
        <v>259</v>
      </c>
      <c r="AS75" s="51">
        <v>14.6</v>
      </c>
      <c r="AT75" s="51" t="s">
        <v>39</v>
      </c>
      <c r="AU75" s="51">
        <v>3</v>
      </c>
      <c r="AV75" s="50">
        <v>1</v>
      </c>
      <c r="AW75" s="50">
        <v>4</v>
      </c>
      <c r="AX75" s="50" t="s">
        <v>31</v>
      </c>
      <c r="AY75" s="50"/>
    </row>
    <row r="76" spans="2:64">
      <c r="B76" s="60"/>
      <c r="AN76" s="50">
        <f t="shared" si="3"/>
        <v>62</v>
      </c>
      <c r="AO76" s="50" t="s">
        <v>27</v>
      </c>
      <c r="AP76" s="50">
        <v>63</v>
      </c>
      <c r="AQ76" s="50" t="s">
        <v>259</v>
      </c>
      <c r="AR76" s="50" t="s">
        <v>260</v>
      </c>
      <c r="AS76" s="51">
        <v>45.2</v>
      </c>
      <c r="AT76" s="51" t="s">
        <v>39</v>
      </c>
      <c r="AU76" s="51">
        <v>3</v>
      </c>
      <c r="AV76" s="50">
        <v>1</v>
      </c>
      <c r="AW76" s="50">
        <v>4</v>
      </c>
      <c r="AX76" s="50" t="s">
        <v>31</v>
      </c>
      <c r="AY76" s="50"/>
    </row>
    <row r="77" spans="2:64">
      <c r="B77" s="60"/>
      <c r="AN77" s="50">
        <f t="shared" si="3"/>
        <v>63</v>
      </c>
      <c r="AO77" s="50" t="s">
        <v>27</v>
      </c>
      <c r="AP77" s="50">
        <v>63</v>
      </c>
      <c r="AQ77" s="50" t="s">
        <v>259</v>
      </c>
      <c r="AR77" s="50" t="s">
        <v>261</v>
      </c>
      <c r="AS77" s="51">
        <v>55.9</v>
      </c>
      <c r="AT77" s="51" t="s">
        <v>39</v>
      </c>
      <c r="AU77" s="51">
        <v>3</v>
      </c>
      <c r="AV77" s="50">
        <v>1</v>
      </c>
      <c r="AW77" s="50">
        <v>4</v>
      </c>
      <c r="AX77" s="50" t="s">
        <v>31</v>
      </c>
      <c r="AY77" s="50"/>
    </row>
    <row r="78" spans="2:64">
      <c r="B78" s="60"/>
      <c r="AN78" s="50">
        <f t="shared" si="3"/>
        <v>64</v>
      </c>
      <c r="AO78" s="50" t="s">
        <v>27</v>
      </c>
      <c r="AP78" s="50">
        <v>63</v>
      </c>
      <c r="AQ78" s="50" t="s">
        <v>258</v>
      </c>
      <c r="AR78" s="50" t="s">
        <v>66</v>
      </c>
      <c r="AS78" s="51">
        <v>8.3000000000000007</v>
      </c>
      <c r="AT78" s="51" t="s">
        <v>39</v>
      </c>
      <c r="AU78" s="51">
        <v>3</v>
      </c>
      <c r="AV78" s="50">
        <v>1</v>
      </c>
      <c r="AW78" s="50">
        <v>4</v>
      </c>
      <c r="AX78" s="50" t="s">
        <v>31</v>
      </c>
      <c r="AY78" s="50"/>
    </row>
    <row r="79" spans="2:64">
      <c r="B79" s="60"/>
      <c r="AN79" s="53"/>
      <c r="AO79" s="53"/>
      <c r="AP79" s="54" t="s">
        <v>218</v>
      </c>
      <c r="AQ79" s="54"/>
      <c r="AR79" s="54"/>
      <c r="AS79" s="54"/>
      <c r="AT79" s="54" t="s">
        <v>219</v>
      </c>
      <c r="AU79" s="54"/>
      <c r="AV79" s="54"/>
      <c r="AW79" s="54" t="s">
        <v>220</v>
      </c>
      <c r="AX79" s="54"/>
      <c r="AY79" s="54"/>
    </row>
    <row r="80" spans="2:64">
      <c r="B80" s="60"/>
      <c r="AN80" s="56" t="s">
        <v>224</v>
      </c>
      <c r="AO80" s="56"/>
      <c r="AP80" s="57"/>
      <c r="AQ80" s="57"/>
      <c r="AR80" s="57"/>
      <c r="AS80" s="57"/>
      <c r="AT80" s="57"/>
      <c r="AU80" s="57"/>
      <c r="AV80" s="57"/>
      <c r="AW80" s="57"/>
      <c r="AX80" s="57"/>
      <c r="AY80" s="57"/>
      <c r="BG80">
        <f>+BF73+AS85+AF73+S72+F61</f>
        <v>17895</v>
      </c>
    </row>
    <row r="81" spans="2:51">
      <c r="B81" s="60"/>
      <c r="AN81" s="56" t="s">
        <v>226</v>
      </c>
      <c r="AO81" s="56"/>
      <c r="AP81" s="57"/>
      <c r="AQ81" s="57"/>
      <c r="AR81" s="57"/>
      <c r="AS81" s="57"/>
      <c r="AT81" s="57"/>
      <c r="AU81" s="57"/>
      <c r="AV81" s="57"/>
      <c r="AW81" s="57"/>
      <c r="AX81" s="57"/>
      <c r="AY81" s="57"/>
    </row>
    <row r="82" spans="2:51">
      <c r="B82" s="60"/>
      <c r="AN82" s="56" t="s">
        <v>230</v>
      </c>
      <c r="AO82" s="56"/>
      <c r="AP82" s="57"/>
      <c r="AQ82" s="57"/>
      <c r="AR82" s="57"/>
      <c r="AS82" s="57"/>
      <c r="AT82" s="57"/>
      <c r="AU82" s="57"/>
      <c r="AV82" s="57"/>
      <c r="AW82" s="57"/>
      <c r="AX82" s="57"/>
      <c r="AY82" s="57"/>
    </row>
    <row r="83" spans="2:51">
      <c r="B83" s="60"/>
      <c r="AN83" s="56" t="s">
        <v>234</v>
      </c>
      <c r="AO83" s="56"/>
      <c r="AP83" s="58"/>
      <c r="AQ83" s="59"/>
      <c r="AR83" s="59"/>
      <c r="AS83" s="59"/>
      <c r="AT83" s="57"/>
      <c r="AU83" s="57"/>
      <c r="AV83" s="57"/>
      <c r="AW83" s="57"/>
      <c r="AX83" s="57"/>
      <c r="AY83" s="57"/>
    </row>
    <row r="84" spans="2:51">
      <c r="B84" s="60"/>
    </row>
    <row r="85" spans="2:51">
      <c r="B85" s="60"/>
      <c r="AS85">
        <f>+SUM(AS15:AS78)</f>
        <v>3884.2999999999993</v>
      </c>
    </row>
    <row r="86" spans="2:51">
      <c r="B86" s="60"/>
    </row>
    <row r="87" spans="2:51">
      <c r="B87" s="60"/>
    </row>
    <row r="88" spans="2:51">
      <c r="B88" s="60"/>
    </row>
    <row r="89" spans="2:51">
      <c r="B89" s="60"/>
    </row>
    <row r="90" spans="2:51">
      <c r="B90" s="60"/>
    </row>
    <row r="91" spans="2:51">
      <c r="B91" s="60"/>
    </row>
    <row r="92" spans="2:51">
      <c r="B92" s="60"/>
    </row>
    <row r="93" spans="2:51">
      <c r="B93" s="60"/>
    </row>
    <row r="94" spans="2:51">
      <c r="B94" s="60"/>
    </row>
    <row r="95" spans="2:51">
      <c r="B95" s="60"/>
    </row>
    <row r="96" spans="2:51">
      <c r="B96" s="60"/>
    </row>
    <row r="97" spans="2:2">
      <c r="B97" s="60"/>
    </row>
    <row r="98" spans="2:2">
      <c r="B98" s="60"/>
    </row>
    <row r="99" spans="2:2">
      <c r="B99" s="60"/>
    </row>
    <row r="100" spans="2:2">
      <c r="B100" s="60"/>
    </row>
    <row r="101" spans="2:2">
      <c r="B101" s="60"/>
    </row>
    <row r="102" spans="2:2">
      <c r="B102" s="60"/>
    </row>
    <row r="103" spans="2:2">
      <c r="B103" s="60"/>
    </row>
    <row r="104" spans="2:2">
      <c r="B104" s="60"/>
    </row>
    <row r="105" spans="2:2">
      <c r="B105" s="60"/>
    </row>
    <row r="106" spans="2:2">
      <c r="B106" s="60"/>
    </row>
    <row r="107" spans="2:2">
      <c r="B107" s="60"/>
    </row>
    <row r="108" spans="2:2">
      <c r="B108" s="60"/>
    </row>
    <row r="109" spans="2:2">
      <c r="B109" s="60"/>
    </row>
    <row r="110" spans="2:2">
      <c r="B110" s="60"/>
    </row>
    <row r="111" spans="2:2">
      <c r="B111" s="60"/>
    </row>
    <row r="112" spans="2:2">
      <c r="B112" s="60"/>
    </row>
    <row r="113" spans="2:2">
      <c r="B113" s="60"/>
    </row>
    <row r="114" spans="2:2">
      <c r="B114" s="60"/>
    </row>
    <row r="115" spans="2:2">
      <c r="B115" s="60"/>
    </row>
    <row r="116" spans="2:2">
      <c r="B116" s="60"/>
    </row>
    <row r="117" spans="2:2">
      <c r="B117" s="60"/>
    </row>
    <row r="118" spans="2:2">
      <c r="B118" s="60"/>
    </row>
    <row r="119" spans="2:2">
      <c r="B119" s="60"/>
    </row>
    <row r="120" spans="2:2">
      <c r="B120" s="60"/>
    </row>
    <row r="121" spans="2:2">
      <c r="B121" s="60"/>
    </row>
    <row r="122" spans="2:2">
      <c r="B122" s="60"/>
    </row>
    <row r="123" spans="2:2">
      <c r="B123" s="60"/>
    </row>
    <row r="124" spans="2:2">
      <c r="B124" s="60"/>
    </row>
    <row r="125" spans="2:2">
      <c r="B125" s="60"/>
    </row>
    <row r="126" spans="2:2">
      <c r="B126" s="60"/>
    </row>
    <row r="127" spans="2:2">
      <c r="B127" s="60"/>
    </row>
    <row r="128" spans="2:2">
      <c r="B128" s="60"/>
    </row>
    <row r="129" spans="2:2">
      <c r="B129" s="60"/>
    </row>
    <row r="130" spans="2:2">
      <c r="B130" s="60"/>
    </row>
    <row r="131" spans="2:2">
      <c r="B131" s="60"/>
    </row>
    <row r="132" spans="2:2">
      <c r="B132" s="60"/>
    </row>
    <row r="133" spans="2:2">
      <c r="B133" s="60"/>
    </row>
    <row r="134" spans="2:2">
      <c r="B134" s="60"/>
    </row>
    <row r="135" spans="2:2">
      <c r="B135" s="60"/>
    </row>
    <row r="136" spans="2:2">
      <c r="B136" s="60"/>
    </row>
    <row r="137" spans="2:2">
      <c r="B137" s="60"/>
    </row>
    <row r="138" spans="2:2">
      <c r="B138" s="60"/>
    </row>
    <row r="139" spans="2:2">
      <c r="B139" s="60"/>
    </row>
    <row r="140" spans="2:2">
      <c r="B140" s="60"/>
    </row>
    <row r="141" spans="2:2">
      <c r="B141" s="60"/>
    </row>
    <row r="142" spans="2:2">
      <c r="B142" s="60"/>
    </row>
    <row r="143" spans="2:2">
      <c r="B143" s="60"/>
    </row>
    <row r="144" spans="2:2">
      <c r="B144" s="60"/>
    </row>
    <row r="145" spans="2:2">
      <c r="B145" s="60"/>
    </row>
    <row r="146" spans="2:2">
      <c r="B146" s="60"/>
    </row>
    <row r="147" spans="2:2">
      <c r="B147" s="60"/>
    </row>
    <row r="148" spans="2:2">
      <c r="B148" s="60"/>
    </row>
    <row r="149" spans="2:2">
      <c r="B149" s="60"/>
    </row>
    <row r="150" spans="2:2">
      <c r="B150" s="60"/>
    </row>
    <row r="151" spans="2:2">
      <c r="B151" s="60"/>
    </row>
    <row r="152" spans="2:2">
      <c r="B152" s="60"/>
    </row>
    <row r="153" spans="2:2">
      <c r="B153" s="60"/>
    </row>
    <row r="154" spans="2:2">
      <c r="B154" s="60"/>
    </row>
    <row r="155" spans="2:2">
      <c r="B155" s="60"/>
    </row>
    <row r="156" spans="2:2">
      <c r="B156" s="60"/>
    </row>
    <row r="157" spans="2:2">
      <c r="B157" s="60"/>
    </row>
    <row r="158" spans="2:2">
      <c r="B158" s="60"/>
    </row>
  </sheetData>
  <mergeCells count="200">
    <mergeCell ref="AN82:AO82"/>
    <mergeCell ref="AP82:AS82"/>
    <mergeCell ref="AT82:AV82"/>
    <mergeCell ref="AW82:AY82"/>
    <mergeCell ref="AN83:AO83"/>
    <mergeCell ref="AP83:AS83"/>
    <mergeCell ref="AT83:AV83"/>
    <mergeCell ref="AW83:AY83"/>
    <mergeCell ref="AN80:AO80"/>
    <mergeCell ref="AP80:AS80"/>
    <mergeCell ref="AT80:AV80"/>
    <mergeCell ref="AW80:AY80"/>
    <mergeCell ref="AN81:AO81"/>
    <mergeCell ref="AP81:AS81"/>
    <mergeCell ref="AT81:AV81"/>
    <mergeCell ref="AW81:AY81"/>
    <mergeCell ref="BG71:BI71"/>
    <mergeCell ref="BJ71:BL71"/>
    <mergeCell ref="AN79:AO79"/>
    <mergeCell ref="AP79:AS79"/>
    <mergeCell ref="AT79:AV79"/>
    <mergeCell ref="AW79:AY79"/>
    <mergeCell ref="AA71:AB71"/>
    <mergeCell ref="AC71:AF71"/>
    <mergeCell ref="AG71:AI71"/>
    <mergeCell ref="AJ71:AL71"/>
    <mergeCell ref="BA71:BB71"/>
    <mergeCell ref="BC71:BF71"/>
    <mergeCell ref="AG70:AI70"/>
    <mergeCell ref="AJ70:AL70"/>
    <mergeCell ref="BA70:BB70"/>
    <mergeCell ref="BC70:BF70"/>
    <mergeCell ref="BG70:BI70"/>
    <mergeCell ref="BJ70:BL70"/>
    <mergeCell ref="N70:O70"/>
    <mergeCell ref="P70:S70"/>
    <mergeCell ref="T70:V70"/>
    <mergeCell ref="W70:Y70"/>
    <mergeCell ref="AA70:AB70"/>
    <mergeCell ref="AC70:AF70"/>
    <mergeCell ref="AG69:AI69"/>
    <mergeCell ref="AJ69:AL69"/>
    <mergeCell ref="BA69:BB69"/>
    <mergeCell ref="BC69:BF69"/>
    <mergeCell ref="BG69:BI69"/>
    <mergeCell ref="BJ69:BL69"/>
    <mergeCell ref="BA68:BB68"/>
    <mergeCell ref="BC68:BF68"/>
    <mergeCell ref="BG68:BI68"/>
    <mergeCell ref="BJ68:BL68"/>
    <mergeCell ref="N69:O69"/>
    <mergeCell ref="P69:S69"/>
    <mergeCell ref="T69:V69"/>
    <mergeCell ref="W69:Y69"/>
    <mergeCell ref="AA69:AB69"/>
    <mergeCell ref="AC69:AF69"/>
    <mergeCell ref="BG67:BI67"/>
    <mergeCell ref="BJ67:BL67"/>
    <mergeCell ref="N68:O68"/>
    <mergeCell ref="P68:S68"/>
    <mergeCell ref="T68:V68"/>
    <mergeCell ref="W68:Y68"/>
    <mergeCell ref="AA68:AB68"/>
    <mergeCell ref="AC68:AF68"/>
    <mergeCell ref="AG68:AI68"/>
    <mergeCell ref="AJ68:AL68"/>
    <mergeCell ref="AA67:AB67"/>
    <mergeCell ref="AC67:AF67"/>
    <mergeCell ref="AG67:AI67"/>
    <mergeCell ref="AJ67:AL67"/>
    <mergeCell ref="BA67:BB67"/>
    <mergeCell ref="BC67:BF67"/>
    <mergeCell ref="N66:O66"/>
    <mergeCell ref="P66:S66"/>
    <mergeCell ref="T66:V66"/>
    <mergeCell ref="W66:Y66"/>
    <mergeCell ref="N67:O67"/>
    <mergeCell ref="P67:S67"/>
    <mergeCell ref="T67:V67"/>
    <mergeCell ref="W67:Y67"/>
    <mergeCell ref="A58:B58"/>
    <mergeCell ref="C58:F58"/>
    <mergeCell ref="G58:I58"/>
    <mergeCell ref="J58:L58"/>
    <mergeCell ref="A59:B59"/>
    <mergeCell ref="C59:F59"/>
    <mergeCell ref="G59:I59"/>
    <mergeCell ref="J59:L59"/>
    <mergeCell ref="A56:B56"/>
    <mergeCell ref="C56:F56"/>
    <mergeCell ref="G56:I56"/>
    <mergeCell ref="J56:L56"/>
    <mergeCell ref="A57:B57"/>
    <mergeCell ref="C57:F57"/>
    <mergeCell ref="G57:I57"/>
    <mergeCell ref="J57:L57"/>
    <mergeCell ref="BH13:BJ13"/>
    <mergeCell ref="BK13:BK14"/>
    <mergeCell ref="BL13:BL14"/>
    <mergeCell ref="A55:B55"/>
    <mergeCell ref="C55:F55"/>
    <mergeCell ref="G55:I55"/>
    <mergeCell ref="J55:L55"/>
    <mergeCell ref="BB13:BB14"/>
    <mergeCell ref="BC13:BC14"/>
    <mergeCell ref="BD13:BD14"/>
    <mergeCell ref="BE13:BE14"/>
    <mergeCell ref="BF13:BF14"/>
    <mergeCell ref="BG13:BG14"/>
    <mergeCell ref="AS13:AS14"/>
    <mergeCell ref="AT13:AT14"/>
    <mergeCell ref="AU13:AW13"/>
    <mergeCell ref="AX13:AX14"/>
    <mergeCell ref="AY13:AY14"/>
    <mergeCell ref="BA13:BA14"/>
    <mergeCell ref="AL13:AL14"/>
    <mergeCell ref="AN13:AN14"/>
    <mergeCell ref="AO13:AO14"/>
    <mergeCell ref="AP13:AP14"/>
    <mergeCell ref="AQ13:AQ14"/>
    <mergeCell ref="AR13:AR14"/>
    <mergeCell ref="AD13:AD14"/>
    <mergeCell ref="AE13:AE14"/>
    <mergeCell ref="AF13:AF14"/>
    <mergeCell ref="AG13:AG14"/>
    <mergeCell ref="AH13:AJ13"/>
    <mergeCell ref="AK13:AK14"/>
    <mergeCell ref="U13:W13"/>
    <mergeCell ref="X13:X14"/>
    <mergeCell ref="Y13:Y14"/>
    <mergeCell ref="AA13:AA14"/>
    <mergeCell ref="AB13:AB14"/>
    <mergeCell ref="AC13:AC14"/>
    <mergeCell ref="O13:O14"/>
    <mergeCell ref="P13:P14"/>
    <mergeCell ref="Q13:Q14"/>
    <mergeCell ref="R13:R14"/>
    <mergeCell ref="S13:S14"/>
    <mergeCell ref="T13:T14"/>
    <mergeCell ref="F13:F14"/>
    <mergeCell ref="G13:G14"/>
    <mergeCell ref="H13:J13"/>
    <mergeCell ref="K13:K14"/>
    <mergeCell ref="L13:L14"/>
    <mergeCell ref="N13:N14"/>
    <mergeCell ref="AH12:AL12"/>
    <mergeCell ref="AO12:AS12"/>
    <mergeCell ref="AU12:AY12"/>
    <mergeCell ref="BB12:BF12"/>
    <mergeCell ref="BH12:BL12"/>
    <mergeCell ref="A13:A14"/>
    <mergeCell ref="B13:B14"/>
    <mergeCell ref="C13:C14"/>
    <mergeCell ref="D13:D14"/>
    <mergeCell ref="E13:E14"/>
    <mergeCell ref="A11:L11"/>
    <mergeCell ref="N11:Y11"/>
    <mergeCell ref="AA11:AL11"/>
    <mergeCell ref="AN11:AY11"/>
    <mergeCell ref="BA11:BL11"/>
    <mergeCell ref="B12:F12"/>
    <mergeCell ref="H12:L12"/>
    <mergeCell ref="O12:S12"/>
    <mergeCell ref="U12:Y12"/>
    <mergeCell ref="AB12:AF12"/>
    <mergeCell ref="A8:B8"/>
    <mergeCell ref="N8:O8"/>
    <mergeCell ref="AA8:AB8"/>
    <mergeCell ref="AN8:AO8"/>
    <mergeCell ref="BA8:BB8"/>
    <mergeCell ref="A9:L9"/>
    <mergeCell ref="N9:Y9"/>
    <mergeCell ref="AA9:AL9"/>
    <mergeCell ref="AN9:AY9"/>
    <mergeCell ref="BA9:BL9"/>
    <mergeCell ref="A6:B6"/>
    <mergeCell ref="N6:O6"/>
    <mergeCell ref="AA6:AB6"/>
    <mergeCell ref="AN6:AO6"/>
    <mergeCell ref="BA6:BB6"/>
    <mergeCell ref="A7:B7"/>
    <mergeCell ref="N7:O7"/>
    <mergeCell ref="AA7:AB7"/>
    <mergeCell ref="AN7:AO7"/>
    <mergeCell ref="BA7:BB7"/>
    <mergeCell ref="AN1:AN4"/>
    <mergeCell ref="AO1:AV4"/>
    <mergeCell ref="BA1:BA4"/>
    <mergeCell ref="BB1:BI4"/>
    <mergeCell ref="A5:B5"/>
    <mergeCell ref="N5:O5"/>
    <mergeCell ref="AA5:AB5"/>
    <mergeCell ref="AN5:AO5"/>
    <mergeCell ref="BA5:BB5"/>
    <mergeCell ref="A1:A4"/>
    <mergeCell ref="B1:I4"/>
    <mergeCell ref="N1:N4"/>
    <mergeCell ref="O1:V4"/>
    <mergeCell ref="AA1:AA4"/>
    <mergeCell ref="AB1:AI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MALAAK</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2024-12-09T11:37:58Z</dcterms:modified>
</cp:coreProperties>
</file>