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hydro testing" sheetId="2" r:id="rId1"/>
    <sheet name="road restoration"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'hydro testing'!$AQ$13:$AR$93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'hydro testing'!$A$1:$AN$56</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I60" i="3" l="1"/>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AV82" i="2" l="1"/>
  <c r="AV58" i="2"/>
  <c r="AV48" i="2"/>
  <c r="AV46" i="2"/>
  <c r="AV44" i="2"/>
  <c r="F40" i="2"/>
  <c r="F29" i="2"/>
  <c r="AN28" i="2"/>
  <c r="AN20" i="2"/>
  <c r="N18" i="2"/>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17" i="2"/>
  <c r="A17" i="2"/>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B16" i="2"/>
  <c r="AB17" i="2" s="1"/>
  <c r="AB18" i="2" s="1"/>
  <c r="AB19" i="2" s="1"/>
  <c r="AB20" i="2" s="1"/>
  <c r="AB21" i="2" s="1"/>
  <c r="AB22" i="2" s="1"/>
  <c r="AB23" i="2" s="1"/>
  <c r="AB24" i="2" s="1"/>
  <c r="AB25" i="2" s="1"/>
  <c r="AB26" i="2" s="1"/>
  <c r="AB27" i="2" s="1"/>
  <c r="AB28" i="2" s="1"/>
  <c r="AB29" i="2" s="1"/>
  <c r="AB30" i="2" s="1"/>
  <c r="AB31" i="2" s="1"/>
  <c r="AB32" i="2" s="1"/>
  <c r="AB33" i="2" s="1"/>
  <c r="AB34" i="2" s="1"/>
  <c r="AB35" i="2" s="1"/>
  <c r="AB36" i="2" s="1"/>
  <c r="AB37" i="2" s="1"/>
  <c r="AB38" i="2" s="1"/>
  <c r="AB39" i="2" s="1"/>
  <c r="AB40" i="2" s="1"/>
  <c r="AB41" i="2" s="1"/>
  <c r="AB42" i="2" s="1"/>
</calcChain>
</file>

<file path=xl/sharedStrings.xml><?xml version="1.0" encoding="utf-8"?>
<sst xmlns="http://schemas.openxmlformats.org/spreadsheetml/2006/main" count="1281" uniqueCount="266">
  <si>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</si>
  <si>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</si>
  <si>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</si>
  <si>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</si>
  <si>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</si>
  <si>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</si>
  <si>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</si>
  <si>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</si>
  <si>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</si>
  <si>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G.P-sekhpur adharganj</t>
  </si>
  <si>
    <t>Dail Log Ref. ………………….</t>
  </si>
  <si>
    <t>Tested as per CPHEEO ……………………..</t>
  </si>
  <si>
    <t xml:space="preserve">Date </t>
  </si>
  <si>
    <t xml:space="preserve">Date of Testing </t>
  </si>
  <si>
    <t>SL. No.</t>
  </si>
  <si>
    <t>Material of Pipe</t>
  </si>
  <si>
    <t>ID (MM)</t>
  </si>
  <si>
    <t>Start Node</t>
  </si>
  <si>
    <t>End Node</t>
  </si>
  <si>
    <t>Length</t>
  </si>
  <si>
    <t>Applied test pressure (kg/cm'2)</t>
  </si>
  <si>
    <t>Time in Hrs</t>
  </si>
  <si>
    <t>Observation</t>
  </si>
  <si>
    <t>Remark</t>
  </si>
  <si>
    <t>start node</t>
  </si>
  <si>
    <t>end node</t>
  </si>
  <si>
    <t>Pressure rising time  (Hrs)</t>
  </si>
  <si>
    <t>Pressure  Released time (Hrs)</t>
  </si>
  <si>
    <t>Total Duration Hrs</t>
  </si>
  <si>
    <t>J116</t>
  </si>
  <si>
    <t>J77</t>
  </si>
  <si>
    <t>KACHA</t>
  </si>
  <si>
    <t>HDPE</t>
  </si>
  <si>
    <t>j-3</t>
  </si>
  <si>
    <t>j-1</t>
  </si>
  <si>
    <t>5.5kg/cm2</t>
  </si>
  <si>
    <t>04:00hrs</t>
  </si>
  <si>
    <t>NO</t>
  </si>
  <si>
    <t>j60</t>
  </si>
  <si>
    <t>j63</t>
  </si>
  <si>
    <t>j70</t>
  </si>
  <si>
    <t>j26</t>
  </si>
  <si>
    <t>J145</t>
  </si>
  <si>
    <t>B.T ROAD</t>
  </si>
  <si>
    <t>J1</t>
  </si>
  <si>
    <t>J-8</t>
  </si>
  <si>
    <t>j69</t>
  </si>
  <si>
    <t>j14</t>
  </si>
  <si>
    <t>J8</t>
  </si>
  <si>
    <t>J115</t>
  </si>
  <si>
    <t>j9</t>
  </si>
  <si>
    <t>j64</t>
  </si>
  <si>
    <t>j23</t>
  </si>
  <si>
    <t>J23</t>
  </si>
  <si>
    <t>J129</t>
  </si>
  <si>
    <t>J4</t>
  </si>
  <si>
    <t>j6</t>
  </si>
  <si>
    <t>j129</t>
  </si>
  <si>
    <t>J27</t>
  </si>
  <si>
    <t>J43</t>
  </si>
  <si>
    <t>J59</t>
  </si>
  <si>
    <t>j42</t>
  </si>
  <si>
    <t>j27</t>
  </si>
  <si>
    <t>J17</t>
  </si>
  <si>
    <t>J13</t>
  </si>
  <si>
    <t>J28</t>
  </si>
  <si>
    <t>j91</t>
  </si>
  <si>
    <t>j48</t>
  </si>
  <si>
    <t>J57</t>
  </si>
  <si>
    <t>j34</t>
  </si>
  <si>
    <t>j24</t>
  </si>
  <si>
    <t>j124</t>
  </si>
  <si>
    <t>j38</t>
  </si>
  <si>
    <t>J113</t>
  </si>
  <si>
    <t>J119</t>
  </si>
  <si>
    <t>j16</t>
  </si>
  <si>
    <t>j99</t>
  </si>
  <si>
    <t>j43</t>
  </si>
  <si>
    <t>j104</t>
  </si>
  <si>
    <t>j21</t>
  </si>
  <si>
    <t>J54</t>
  </si>
  <si>
    <t>j18</t>
  </si>
  <si>
    <t>j153</t>
  </si>
  <si>
    <t>j17</t>
  </si>
  <si>
    <t>J113(1)</t>
  </si>
  <si>
    <t>J113(2)</t>
  </si>
  <si>
    <t>j10</t>
  </si>
  <si>
    <t>j104(a)</t>
  </si>
  <si>
    <t>j104(b)</t>
  </si>
  <si>
    <t>j13</t>
  </si>
  <si>
    <t>J62</t>
  </si>
  <si>
    <t>J51</t>
  </si>
  <si>
    <t>j22</t>
  </si>
  <si>
    <t>j88</t>
  </si>
  <si>
    <t>j32</t>
  </si>
  <si>
    <t>J75(1)</t>
  </si>
  <si>
    <t>J75(2)</t>
  </si>
  <si>
    <t>J11</t>
  </si>
  <si>
    <t>j114</t>
  </si>
  <si>
    <t>J5</t>
  </si>
  <si>
    <t>J7</t>
  </si>
  <si>
    <t>j11</t>
  </si>
  <si>
    <t>j85</t>
  </si>
  <si>
    <t>j57</t>
  </si>
  <si>
    <t>BRICK ROAD</t>
  </si>
  <si>
    <t>j19</t>
  </si>
  <si>
    <t>j134</t>
  </si>
  <si>
    <t>j141</t>
  </si>
  <si>
    <t>J67</t>
  </si>
  <si>
    <t>J109</t>
  </si>
  <si>
    <t>j40</t>
  </si>
  <si>
    <t>j157</t>
  </si>
  <si>
    <t>j105</t>
  </si>
  <si>
    <t>j1</t>
  </si>
  <si>
    <t>j2</t>
  </si>
  <si>
    <t>j84</t>
  </si>
  <si>
    <t>j78</t>
  </si>
  <si>
    <t>j148</t>
  </si>
  <si>
    <t>J60</t>
  </si>
  <si>
    <t>J80</t>
  </si>
  <si>
    <t>j62</t>
  </si>
  <si>
    <t>j92</t>
  </si>
  <si>
    <t>j67</t>
  </si>
  <si>
    <t>j109</t>
  </si>
  <si>
    <t>J141</t>
  </si>
  <si>
    <t>j51</t>
  </si>
  <si>
    <t>j158</t>
  </si>
  <si>
    <t>J105</t>
  </si>
  <si>
    <t>j75</t>
  </si>
  <si>
    <t>j92(a)</t>
  </si>
  <si>
    <t>J120</t>
  </si>
  <si>
    <t>J102</t>
  </si>
  <si>
    <t>j92(b)</t>
  </si>
  <si>
    <t>j94</t>
  </si>
  <si>
    <t>OHT</t>
  </si>
  <si>
    <t>j102</t>
  </si>
  <si>
    <t>j103</t>
  </si>
  <si>
    <t>j37</t>
  </si>
  <si>
    <t>J144</t>
  </si>
  <si>
    <t>j87</t>
  </si>
  <si>
    <t>j144</t>
  </si>
  <si>
    <t>j75(1)</t>
  </si>
  <si>
    <t>j75(2)</t>
  </si>
  <si>
    <t>J92(A)</t>
  </si>
  <si>
    <t>j12</t>
  </si>
  <si>
    <t>j120</t>
  </si>
  <si>
    <t>J92(B)</t>
  </si>
  <si>
    <t>j39</t>
  </si>
  <si>
    <t>j28</t>
  </si>
  <si>
    <t>J92</t>
  </si>
  <si>
    <t>j71</t>
  </si>
  <si>
    <t>j111</t>
  </si>
  <si>
    <t>J16</t>
  </si>
  <si>
    <t>J89</t>
  </si>
  <si>
    <t>J158</t>
  </si>
  <si>
    <t>j5</t>
  </si>
  <si>
    <t>J65</t>
  </si>
  <si>
    <t>J142</t>
  </si>
  <si>
    <t>J104</t>
  </si>
  <si>
    <t>J153</t>
  </si>
  <si>
    <t>j72</t>
  </si>
  <si>
    <t>J165(A)</t>
  </si>
  <si>
    <t>J165(B)</t>
  </si>
  <si>
    <t>j123</t>
  </si>
  <si>
    <t>j80</t>
  </si>
  <si>
    <t>j146</t>
  </si>
  <si>
    <t>j112</t>
  </si>
  <si>
    <t xml:space="preserve">POWER MECH </t>
  </si>
  <si>
    <t xml:space="preserve">MEDHAJ </t>
  </si>
  <si>
    <t>JAL NIGAM U.P.</t>
  </si>
  <si>
    <t>j53</t>
  </si>
  <si>
    <t>j65</t>
  </si>
  <si>
    <t>Name:</t>
  </si>
  <si>
    <t>K.ANWESH KUMAR REDDY</t>
  </si>
  <si>
    <t>j7</t>
  </si>
  <si>
    <t>j98</t>
  </si>
  <si>
    <t>Designation:</t>
  </si>
  <si>
    <t>SR.ENGINEER</t>
  </si>
  <si>
    <t>INTERLOCKING</t>
  </si>
  <si>
    <t>j139</t>
  </si>
  <si>
    <t>5.5kg/cm3</t>
  </si>
  <si>
    <t>j149</t>
  </si>
  <si>
    <t>Signature:</t>
  </si>
  <si>
    <t>5.5kg/cm4</t>
  </si>
  <si>
    <t>Date:</t>
  </si>
  <si>
    <t>j49</t>
  </si>
  <si>
    <t>j142</t>
  </si>
  <si>
    <t>j54</t>
  </si>
  <si>
    <t>j165A</t>
  </si>
  <si>
    <t>j165B</t>
  </si>
  <si>
    <t>j68</t>
  </si>
  <si>
    <t>j68(a)</t>
  </si>
  <si>
    <t>j97</t>
  </si>
  <si>
    <t>j116</t>
  </si>
  <si>
    <t>j147</t>
  </si>
  <si>
    <t>j77</t>
  </si>
  <si>
    <t>J24</t>
  </si>
  <si>
    <t>j145</t>
  </si>
  <si>
    <t>J10</t>
  </si>
  <si>
    <t>J22</t>
  </si>
  <si>
    <t>j113(1)</t>
  </si>
  <si>
    <t>j113(2)</t>
  </si>
  <si>
    <t>j113</t>
  </si>
  <si>
    <t>j119</t>
  </si>
  <si>
    <t>J19</t>
  </si>
  <si>
    <t>J87</t>
  </si>
  <si>
    <t>5.5kg/cm5</t>
  </si>
  <si>
    <t>5.5kg/cm6</t>
  </si>
  <si>
    <t>J40</t>
  </si>
  <si>
    <t>J85</t>
  </si>
  <si>
    <t>J12(1)</t>
  </si>
  <si>
    <t>J39(1)</t>
  </si>
  <si>
    <t>J125</t>
  </si>
  <si>
    <t>J75</t>
  </si>
  <si>
    <t>J139</t>
  </si>
  <si>
    <t>J12</t>
  </si>
  <si>
    <t>J71</t>
  </si>
  <si>
    <t>J39</t>
  </si>
  <si>
    <t>J9</t>
  </si>
  <si>
    <t>J64</t>
  </si>
  <si>
    <t>J98</t>
  </si>
  <si>
    <t>J149</t>
  </si>
  <si>
    <t>J78</t>
  </si>
  <si>
    <t>J148</t>
  </si>
  <si>
    <t>J147</t>
  </si>
  <si>
    <t>BLOCK-MANGRAURA   G.P-SESHPUR ADHARGANJ (RESTORATION JMR)</t>
  </si>
  <si>
    <t>Sl.No</t>
  </si>
  <si>
    <t>Type of Road</t>
  </si>
  <si>
    <t>WIDTH OF DISMATLING</t>
  </si>
  <si>
    <t>DI/HDPE</t>
  </si>
  <si>
    <t>Pipe Length (M)</t>
  </si>
  <si>
    <t>(SQM)</t>
  </si>
  <si>
    <t>RESTORATION</t>
  </si>
  <si>
    <t>Remarks</t>
  </si>
  <si>
    <t>DONE</t>
  </si>
  <si>
    <t>J49</t>
  </si>
  <si>
    <t>J26</t>
  </si>
  <si>
    <t>J14</t>
  </si>
  <si>
    <t>J46</t>
  </si>
  <si>
    <t>J63</t>
  </si>
  <si>
    <t>J6</t>
  </si>
  <si>
    <t>J94</t>
  </si>
  <si>
    <t>J68</t>
  </si>
  <si>
    <t>J68(1)</t>
  </si>
  <si>
    <t>J97</t>
  </si>
  <si>
    <t>J103</t>
  </si>
  <si>
    <t>J37</t>
  </si>
  <si>
    <t>J91</t>
  </si>
  <si>
    <t>J99</t>
  </si>
  <si>
    <t>J134</t>
  </si>
  <si>
    <t>J84</t>
  </si>
  <si>
    <t>J124</t>
  </si>
  <si>
    <t>J114</t>
  </si>
  <si>
    <t>J88</t>
  </si>
  <si>
    <t>J2</t>
  </si>
  <si>
    <t>J157</t>
  </si>
  <si>
    <t>J2(A)</t>
  </si>
  <si>
    <t>J5(B)</t>
  </si>
  <si>
    <t>J111</t>
  </si>
  <si>
    <t>J18</t>
  </si>
  <si>
    <t>POWER MECH PROJECT LIMITED -BRCPCL(JV).</t>
  </si>
  <si>
    <t>MEDHAJ CONSULTANCY (THIRD PARTY INS.)</t>
  </si>
  <si>
    <t>UTTAR PRADESH JAL NIGAM(RURAL)-CLIENT.</t>
  </si>
  <si>
    <t xml:space="preserve">DESIGNATION </t>
  </si>
  <si>
    <t>NAME</t>
  </si>
  <si>
    <t>SIGN.with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</si>
</sst>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12">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color theme="1"/>
      <name val="Calibri"/>
      <family val="2"/>
      <scheme val="minor"/>
    </font>
    <font>
      <sz val="12"/>
      <name val="Arial"/>
      <family val="2"/>
    </font>
    <font>
      <b/>
      <sz val="10"/>
      <name val="Arial"/>
      <family val="2"/>
    </font>
    <font>
      <b/>
      <sz val="14"/>
      <color theme="1"/>
      <name val="Calibri"/>
      <family val="2"/>
      <scheme val="minor"/>
    </font>
    <font>
      <b/>
      <sz val="12"/>
      <color theme="1"/>
      <name val="Cambria"/>
      <family val="1"/>
      <scheme val="maj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0" fontId="3" fillId="0" borderId="0"/>
    <xf numFmtId="0" fontId="8" fillId="0" borderId="0"/>
  </cellStyleXfs>
  <cellXfs count="116">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6" fillId="0" borderId="16"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1" fillId="0" borderId="11" xfId="0" applyFont="1" applyBorder="1" applyAlignment="1">
      <alignment vertical="top"/>
    </xf>
    <xf numFmtId="0" fontId="6" fillId="0" borderId="14"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6" fillId="0" borderId="15" xfId="0" applyFont="1" applyBorder="1" applyAlignment="1">
      <alignment vertical="center"/>
    </xf>
    <xf numFmtId="0" fontId="1" fillId="0" borderId="16" xfId="0" applyFont="1" applyBorder="1" applyAlignment="1">
      <alignment horizontal="center" vertical="top"/>
    </xf>
    <xf numFmtId="0" fontId="1" fillId="0" borderId="14" xfId="0" applyFont="1" applyBorder="1" applyAlignment="1">
      <alignment horizontal="center" vertical="top"/>
    </xf>
    <xf numFmtId="0" fontId="1" fillId="0" borderId="15" xfId="0" applyFont="1" applyBorder="1" applyAlignment="1">
      <alignment horizontal="center" vertical="top"/>
    </xf>
    <xf numFmtId="14" fontId="1" fillId="0" borderId="0" xfId="0" applyNumberFormat="1" applyFont="1"/>
    <xf numFmtId="0" fontId="1" fillId="0" borderId="12" xfId="0" applyFont="1" applyBorder="1" applyAlignment="1">
      <alignment vertical="top"/>
    </xf>
    <xf numFmtId="0" fontId="1" fillId="0" borderId="20" xfId="0" applyFont="1" applyBorder="1" applyAlignment="1">
      <alignment vertical="center"/>
    </xf>
    <xf numFmtId="0" fontId="1" fillId="0" borderId="21" xfId="0" applyFont="1" applyBorder="1" applyAlignment="1">
      <alignment vertical="center"/>
    </xf>
    <xf numFmtId="14" fontId="1" fillId="0" borderId="20" xfId="0" applyNumberFormat="1"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1" fillId="0" borderId="22"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horizontal="center"/>
    </xf>
    <xf numFmtId="0" fontId="1" fillId="0" borderId="23" xfId="0" applyFont="1" applyBorder="1" applyAlignment="1">
      <alignment horizontal="center" vertical="center"/>
    </xf>
    <xf numFmtId="0" fontId="0" fillId="0" borderId="12" xfId="0" applyBorder="1"/>
    <xf numFmtId="0" fontId="1" fillId="0" borderId="2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wrapText="1"/>
    </xf>
    <xf numFmtId="0" fontId="0" fillId="2" borderId="12" xfId="0" applyFill="1" applyBorder="1" applyAlignment="1">
      <alignment horizontal="center" vertical="center"/>
    </xf>
    <xf numFmtId="0" fontId="7" fillId="0" borderId="12" xfId="0" applyFont="1" applyBorder="1" applyAlignment="1">
      <alignment horizontal="center"/>
    </xf>
    <xf numFmtId="0" fontId="0" fillId="0" borderId="12" xfId="0"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164" fontId="0" fillId="3" borderId="12" xfId="0" applyNumberFormat="1" applyFill="1" applyBorder="1" applyAlignment="1">
      <alignment horizontal="center" vertical="center"/>
    </xf>
    <xf numFmtId="0" fontId="0" fillId="3" borderId="23" xfId="0" applyFill="1" applyBorder="1" applyAlignment="1">
      <alignment horizontal="center" vertical="center"/>
    </xf>
    <xf numFmtId="0" fontId="0" fillId="3" borderId="0" xfId="0" applyFill="1"/>
    <xf numFmtId="0" fontId="0" fillId="3" borderId="12" xfId="0" applyFill="1" applyBorder="1" applyAlignment="1">
      <alignment horizontal="center"/>
    </xf>
    <xf numFmtId="0" fontId="0" fillId="3" borderId="12" xfId="0" applyFill="1" applyBorder="1"/>
    <xf numFmtId="0" fontId="7" fillId="0" borderId="12" xfId="0" applyFont="1" applyBorder="1" applyAlignment="1">
      <alignment horizontal="center" vertical="center"/>
    </xf>
    <xf numFmtId="0" fontId="0" fillId="4" borderId="12" xfId="0" applyFill="1" applyBorder="1" applyAlignment="1">
      <alignment horizontal="center" vertical="center"/>
    </xf>
    <xf numFmtId="0" fontId="1" fillId="3" borderId="23" xfId="0" applyFont="1" applyFill="1" applyBorder="1" applyAlignment="1">
      <alignment wrapText="1"/>
    </xf>
    <xf numFmtId="0" fontId="0" fillId="2" borderId="12" xfId="0" applyFill="1" applyBorder="1" applyAlignment="1">
      <alignment horizontal="center"/>
    </xf>
    <xf numFmtId="0" fontId="0" fillId="0" borderId="12" xfId="0"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5" xfId="0" applyFont="1" applyFill="1" applyBorder="1" applyAlignment="1">
      <alignment horizontal="center" vertical="center"/>
    </xf>
    <xf numFmtId="0" fontId="9" fillId="3" borderId="11" xfId="2" applyFont="1" applyFill="1" applyBorder="1" applyAlignment="1">
      <alignment horizontal="center" vertical="center"/>
    </xf>
    <xf numFmtId="0" fontId="9" fillId="3" borderId="12" xfId="2" applyFont="1" applyFill="1" applyBorder="1" applyAlignment="1">
      <alignment horizontal="center" vertical="center"/>
    </xf>
    <xf numFmtId="0" fontId="0" fillId="3" borderId="13" xfId="0" applyFill="1" applyBorder="1"/>
    <xf numFmtId="0" fontId="0" fillId="3" borderId="14" xfId="0" applyFill="1" applyBorder="1"/>
    <xf numFmtId="0" fontId="0" fillId="3" borderId="17" xfId="0" applyFill="1" applyBorder="1"/>
    <xf numFmtId="0" fontId="0" fillId="3" borderId="15" xfId="0" applyFill="1" applyBorder="1"/>
    <xf numFmtId="14" fontId="0" fillId="3" borderId="12" xfId="0" applyNumberFormat="1" applyFill="1" applyBorder="1" applyAlignment="1">
      <alignment horizontal="left" vertical="center"/>
    </xf>
    <xf numFmtId="0" fontId="0" fillId="3" borderId="12" xfId="0" applyFill="1" applyBorder="1" applyAlignment="1">
      <alignment horizontal="left" vertical="center"/>
    </xf>
    <xf numFmtId="0" fontId="0" fillId="3" borderId="12" xfId="0" applyFill="1" applyBorder="1"/>
    <xf numFmtId="0" fontId="1" fillId="3" borderId="11" xfId="0" applyFont="1" applyFill="1" applyBorder="1"/>
    <xf numFmtId="0" fontId="1" fillId="3" borderId="12" xfId="0" applyFont="1" applyFill="1" applyBorder="1"/>
    <xf numFmtId="0" fontId="1" fillId="3" borderId="23" xfId="0" applyFont="1" applyFill="1" applyBorder="1"/>
    <xf numFmtId="0" fontId="9" fillId="3" borderId="25" xfId="2" applyFont="1" applyFill="1" applyBorder="1" applyAlignment="1">
      <alignment horizontal="center" vertical="center"/>
    </xf>
    <xf numFmtId="0" fontId="9" fillId="3" borderId="26" xfId="2" applyFont="1" applyFill="1" applyBorder="1" applyAlignment="1">
      <alignment horizontal="center" vertical="center"/>
    </xf>
    <xf numFmtId="14" fontId="0" fillId="3" borderId="27" xfId="0" applyNumberFormat="1" applyFill="1" applyBorder="1" applyAlignment="1">
      <alignment horizontal="left"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0" fillId="3" borderId="27" xfId="0" applyFill="1" applyBorder="1"/>
    <xf numFmtId="0" fontId="0" fillId="3" borderId="28" xfId="0" applyFill="1" applyBorder="1"/>
    <xf numFmtId="0" fontId="0" fillId="3" borderId="29" xfId="0" applyFill="1" applyBorder="1"/>
    <xf numFmtId="0" fontId="0" fillId="3" borderId="30" xfId="0" applyFill="1" applyBorder="1"/>
    <xf numFmtId="0" fontId="7" fillId="0" borderId="13" xfId="0" applyFont="1" applyBorder="1" applyAlignment="1">
      <alignment vertical="center"/>
    </xf>
    <xf numFmtId="0" fontId="0" fillId="2" borderId="31" xfId="0" applyFill="1"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10" fillId="0" borderId="12" xfId="0" applyFont="1" applyBorder="1"/>
    <xf numFmtId="0" fontId="10" fillId="0" borderId="13" xfId="0" applyFont="1" applyBorder="1" applyAlignment="1">
      <alignment horizontal="center"/>
    </xf>
    <xf numFmtId="0" fontId="10" fillId="0" borderId="14" xfId="0" applyFont="1" applyBorder="1" applyAlignment="1">
      <alignment horizontal="center"/>
    </xf>
    <xf numFmtId="0" fontId="10" fillId="0" borderId="12" xfId="0" applyFont="1" applyBorder="1" applyAlignment="1">
      <alignment horizontal="center" vertical="center"/>
    </xf>
    <xf numFmtId="0" fontId="11" fillId="0" borderId="12" xfId="0" applyFont="1" applyBorder="1" applyAlignment="1">
      <alignment horizontal="center" vertical="center" wrapText="1"/>
    </xf>
    <xf numFmtId="0" fontId="10" fillId="0" borderId="13" xfId="0" applyFont="1" applyBorder="1" applyAlignment="1">
      <alignment vertical="center"/>
    </xf>
    <xf numFmtId="0" fontId="10" fillId="0" borderId="12"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xf numFmtId="0" fontId="0" fillId="0" borderId="13" xfId="0" applyBorder="1" applyAlignment="1"/>
    <xf numFmtId="0" fontId="0" fillId="0" borderId="14" xfId="0" applyBorder="1" applyAlignment="1"/>
    <xf numFmtId="0" fontId="0" fillId="0" borderId="13" xfId="0" applyBorder="1"/>
    <xf numFmtId="0" fontId="0" fillId="0" borderId="14" xfId="0" applyBorder="1"/>
    <xf numFmtId="0" fontId="0" fillId="0" borderId="17" xfId="0" applyBorder="1"/>
    <xf numFmtId="0" fontId="0" fillId="0" borderId="13" xfId="0" applyBorder="1"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0" borderId="13" xfId="0" applyBorder="1" applyAlignment="1">
      <alignment horizontal="center"/>
    </xf>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140390</xdr:colOff>
      <xdr:row>0</xdr:row>
      <xdr:rowOff>69988</xdr:rowOff>
    </xdr:from>
    <xdr:to>
      <xdr:col>0</xdr:col>
      <xdr:colOff>626165</xdr:colOff>
      <xdr:row>1</xdr:row>
      <xdr:rowOff>212863</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90" y="69988"/>
          <a:ext cx="485775" cy="438150"/>
        </a:xfrm>
        <a:prstGeom prst="rect">
          <a:avLst/>
        </a:prstGeom>
        <a:noFill/>
      </xdr:spPr>
    </xdr:pic>
    <xdr:clientData/>
  </xdr:twoCellAnchor>
  <xdr:twoCellAnchor editAs="oneCell">
    <xdr:from>
      <xdr:col>10</xdr:col>
      <xdr:colOff>327025</xdr:colOff>
      <xdr:row>0</xdr:row>
      <xdr:rowOff>19050</xdr:rowOff>
    </xdr:from>
    <xdr:to>
      <xdr:col>11</xdr:col>
      <xdr:colOff>292099</xdr:colOff>
      <xdr:row>1</xdr:row>
      <xdr:rowOff>152400</xdr:rowOff>
    </xdr:to>
    <xdr:pic>
      <xdr:nvPicPr>
        <xdr:cNvPr id="3" name="Picture 2" descr="Image result for jal jeevan mission logo">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04275" y="19050"/>
          <a:ext cx="57467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485775</xdr:colOff>
      <xdr:row>0</xdr:row>
      <xdr:rowOff>0</xdr:rowOff>
    </xdr:from>
    <xdr:to>
      <xdr:col>7</xdr:col>
      <xdr:colOff>606423</xdr:colOff>
      <xdr:row>1</xdr:row>
      <xdr:rowOff>232833</xdr:rowOff>
    </xdr:to>
    <xdr:pic>
      <xdr:nvPicPr>
        <xdr:cNvPr id="4" name="Picture 3" descr="Image result for MEDHAJ LOGO">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48400" y="0"/>
          <a:ext cx="120648" cy="528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0</xdr:row>
      <xdr:rowOff>19050</xdr:rowOff>
    </xdr:from>
    <xdr:to>
      <xdr:col>8</xdr:col>
      <xdr:colOff>632512</xdr:colOff>
      <xdr:row>1</xdr:row>
      <xdr:rowOff>247650</xdr:rowOff>
    </xdr:to>
    <xdr:pic>
      <xdr:nvPicPr>
        <xdr:cNvPr id="5" name="Picture 4">
          <a:extLst>
            <a:ext uri="{FF2B5EF4-FFF2-40B4-BE49-F238E27FC236}">
              <a16:creationId xmlns:a16="http://schemas.microsoft.com/office/drawing/2014/main" xmlns="" id="{00000000-0008-0000-0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05675" y="19050"/>
          <a:ext cx="386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140390</xdr:colOff>
      <xdr:row>0</xdr:row>
      <xdr:rowOff>69988</xdr:rowOff>
    </xdr:from>
    <xdr:to>
      <xdr:col>13</xdr:col>
      <xdr:colOff>753717</xdr:colOff>
      <xdr:row>3</xdr:row>
      <xdr:rowOff>91108</xdr:rowOff>
    </xdr:to>
    <xdr:pic>
      <xdr:nvPicPr>
        <xdr:cNvPr id="6" name="Picture 5">
          <a:extLst>
            <a:ext uri="{FF2B5EF4-FFF2-40B4-BE49-F238E27FC236}">
              <a16:creationId xmlns:a16="http://schemas.microsoft.com/office/drawing/2014/main" xmlns="" id="{00000000-0008-0000-07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46440" y="69988"/>
          <a:ext cx="613327" cy="906945"/>
        </a:xfrm>
        <a:prstGeom prst="rect">
          <a:avLst/>
        </a:prstGeom>
        <a:noFill/>
      </xdr:spPr>
    </xdr:pic>
    <xdr:clientData/>
  </xdr:twoCellAnchor>
  <xdr:twoCellAnchor editAs="oneCell">
    <xdr:from>
      <xdr:col>23</xdr:col>
      <xdr:colOff>327025</xdr:colOff>
      <xdr:row>0</xdr:row>
      <xdr:rowOff>19050</xdr:rowOff>
    </xdr:from>
    <xdr:to>
      <xdr:col>24</xdr:col>
      <xdr:colOff>292100</xdr:colOff>
      <xdr:row>1</xdr:row>
      <xdr:rowOff>152400</xdr:rowOff>
    </xdr:to>
    <xdr:pic>
      <xdr:nvPicPr>
        <xdr:cNvPr id="7" name="Picture 6" descr="Image result for jal jeevan mission logo">
          <a:extLst>
            <a:ext uri="{FF2B5EF4-FFF2-40B4-BE49-F238E27FC236}">
              <a16:creationId xmlns:a16="http://schemas.microsoft.com/office/drawing/2014/main" xmlns=""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05475" y="19050"/>
          <a:ext cx="5746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485775</xdr:colOff>
      <xdr:row>0</xdr:row>
      <xdr:rowOff>0</xdr:rowOff>
    </xdr:from>
    <xdr:to>
      <xdr:col>20</xdr:col>
      <xdr:colOff>606423</xdr:colOff>
      <xdr:row>1</xdr:row>
      <xdr:rowOff>232833</xdr:rowOff>
    </xdr:to>
    <xdr:pic>
      <xdr:nvPicPr>
        <xdr:cNvPr id="8" name="Picture 7" descr="Image result for MEDHAJ LOGO">
          <a:extLst>
            <a:ext uri="{FF2B5EF4-FFF2-40B4-BE49-F238E27FC236}">
              <a16:creationId xmlns:a16="http://schemas.microsoft.com/office/drawing/2014/main" xmlns=""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592550" y="0"/>
          <a:ext cx="120648" cy="528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628650</xdr:colOff>
      <xdr:row>0</xdr:row>
      <xdr:rowOff>19050</xdr:rowOff>
    </xdr:from>
    <xdr:to>
      <xdr:col>22</xdr:col>
      <xdr:colOff>10319</xdr:colOff>
      <xdr:row>1</xdr:row>
      <xdr:rowOff>247650</xdr:rowOff>
    </xdr:to>
    <xdr:pic>
      <xdr:nvPicPr>
        <xdr:cNvPr id="9" name="Picture 8">
          <a:extLst>
            <a:ext uri="{FF2B5EF4-FFF2-40B4-BE49-F238E27FC236}">
              <a16:creationId xmlns:a16="http://schemas.microsoft.com/office/drawing/2014/main" xmlns="" id="{00000000-0008-0000-07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468850" y="19050"/>
          <a:ext cx="10319"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140390</xdr:colOff>
      <xdr:row>0</xdr:row>
      <xdr:rowOff>69988</xdr:rowOff>
    </xdr:from>
    <xdr:to>
      <xdr:col>27</xdr:col>
      <xdr:colOff>610842</xdr:colOff>
      <xdr:row>3</xdr:row>
      <xdr:rowOff>91108</xdr:rowOff>
    </xdr:to>
    <xdr:pic>
      <xdr:nvPicPr>
        <xdr:cNvPr id="10" name="Picture 9">
          <a:extLst>
            <a:ext uri="{FF2B5EF4-FFF2-40B4-BE49-F238E27FC236}">
              <a16:creationId xmlns:a16="http://schemas.microsoft.com/office/drawing/2014/main" xmlns="" id="{00000000-0008-0000-07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57240" y="69988"/>
          <a:ext cx="470452" cy="906945"/>
        </a:xfrm>
        <a:prstGeom prst="rect">
          <a:avLst/>
        </a:prstGeom>
        <a:noFill/>
      </xdr:spPr>
    </xdr:pic>
    <xdr:clientData/>
  </xdr:twoCellAnchor>
  <xdr:twoCellAnchor editAs="oneCell">
    <xdr:from>
      <xdr:col>37</xdr:col>
      <xdr:colOff>327025</xdr:colOff>
      <xdr:row>0</xdr:row>
      <xdr:rowOff>19050</xdr:rowOff>
    </xdr:from>
    <xdr:to>
      <xdr:col>38</xdr:col>
      <xdr:colOff>292101</xdr:colOff>
      <xdr:row>1</xdr:row>
      <xdr:rowOff>152400</xdr:rowOff>
    </xdr:to>
    <xdr:pic>
      <xdr:nvPicPr>
        <xdr:cNvPr id="11" name="Picture 10" descr="Image result for jal jeevan mission logo">
          <a:extLst>
            <a:ext uri="{FF2B5EF4-FFF2-40B4-BE49-F238E27FC236}">
              <a16:creationId xmlns:a16="http://schemas.microsoft.com/office/drawing/2014/main" xmlns="" id="{00000000-0008-0000-07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9925" y="19050"/>
          <a:ext cx="574676"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485775</xdr:colOff>
      <xdr:row>0</xdr:row>
      <xdr:rowOff>0</xdr:rowOff>
    </xdr:from>
    <xdr:to>
      <xdr:col>35</xdr:col>
      <xdr:colOff>3173</xdr:colOff>
      <xdr:row>1</xdr:row>
      <xdr:rowOff>232833</xdr:rowOff>
    </xdr:to>
    <xdr:pic>
      <xdr:nvPicPr>
        <xdr:cNvPr id="12" name="Picture 11" descr="Image result for MEDHAJ LOGO">
          <a:extLst>
            <a:ext uri="{FF2B5EF4-FFF2-40B4-BE49-F238E27FC236}">
              <a16:creationId xmlns:a16="http://schemas.microsoft.com/office/drawing/2014/main" xmlns="" id="{00000000-0008-0000-07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584150" y="0"/>
          <a:ext cx="126998" cy="528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628650</xdr:colOff>
      <xdr:row>0</xdr:row>
      <xdr:rowOff>19050</xdr:rowOff>
    </xdr:from>
    <xdr:to>
      <xdr:col>35</xdr:col>
      <xdr:colOff>638967</xdr:colOff>
      <xdr:row>1</xdr:row>
      <xdr:rowOff>247650</xdr:rowOff>
    </xdr:to>
    <xdr:pic>
      <xdr:nvPicPr>
        <xdr:cNvPr id="13" name="Picture 12">
          <a:extLst>
            <a:ext uri="{FF2B5EF4-FFF2-40B4-BE49-F238E27FC236}">
              <a16:creationId xmlns:a16="http://schemas.microsoft.com/office/drawing/2014/main" xmlns="" id="{00000000-0008-0000-07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336625" y="19050"/>
          <a:ext cx="10317"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3"/>
  <sheetViews>
    <sheetView topLeftCell="A34" workbookViewId="0">
      <selection activeCell="A52" sqref="A52:L56"/>
    </sheetView>
  </sheetViews>
  <sheetFormatPr defaultRowHeight="15"/>
  <cols>
    <col min="1" max="1" width="13" customWidth="1"/>
    <col min="2" max="2" width="15.28515625" bestFit="1" customWidth="1"/>
    <col min="7" max="7" width="21.5703125" customWidth="1"/>
    <col min="8" max="8" width="13.7109375" customWidth="1"/>
    <col min="9" max="9" width="15.140625" customWidth="1"/>
    <col min="10" max="10" width="11.85546875" customWidth="1"/>
    <col min="14" max="14" width="11.5703125" customWidth="1"/>
    <col min="15" max="15" width="15.28515625" bestFit="1" customWidth="1"/>
    <col min="17" max="17" width="10.5703125" bestFit="1" customWidth="1"/>
    <col min="20" max="20" width="22.140625" customWidth="1"/>
    <col min="21" max="21" width="11.28515625" bestFit="1" customWidth="1"/>
    <col min="28" max="28" width="9.28515625" customWidth="1"/>
    <col min="29" max="29" width="10.42578125" bestFit="1" customWidth="1"/>
    <col min="34" max="34" width="12.42578125" customWidth="1"/>
    <col min="36" max="36" width="10.42578125" bestFit="1" customWidth="1"/>
    <col min="43" max="43" width="9.85546875" customWidth="1"/>
  </cols>
  <sheetData>
    <row r="1" spans="1:48" ht="23.25">
      <c r="A1" s="1"/>
      <c r="B1" s="2" t="s">
        <v>0</v>
      </c>
      <c r="C1" s="3"/>
      <c r="D1" s="3"/>
      <c r="E1" s="3"/>
      <c r="F1" s="3"/>
      <c r="G1" s="3"/>
      <c r="H1" s="4"/>
      <c r="I1" s="5"/>
      <c r="J1" s="6"/>
      <c r="K1" s="6"/>
      <c r="L1" s="7"/>
      <c r="N1" s="1"/>
      <c r="O1" s="2" t="s">
        <v>0</v>
      </c>
      <c r="P1" s="3"/>
      <c r="Q1" s="3"/>
      <c r="R1" s="3"/>
      <c r="S1" s="3"/>
      <c r="T1" s="3"/>
      <c r="U1" s="4"/>
      <c r="V1" s="5"/>
      <c r="W1" s="6"/>
      <c r="X1" s="6"/>
      <c r="Y1" s="7"/>
      <c r="AB1" s="1"/>
      <c r="AC1" s="2" t="s">
        <v>0</v>
      </c>
      <c r="AD1" s="3"/>
      <c r="AE1" s="3"/>
      <c r="AF1" s="3"/>
      <c r="AG1" s="3"/>
      <c r="AH1" s="3"/>
      <c r="AI1" s="4"/>
      <c r="AJ1" s="2"/>
      <c r="AK1" s="3"/>
      <c r="AL1" s="3"/>
      <c r="AM1" s="4"/>
    </row>
    <row r="2" spans="1:48" ht="23.25">
      <c r="A2" s="8"/>
      <c r="B2" s="9"/>
      <c r="C2" s="10"/>
      <c r="D2" s="10"/>
      <c r="E2" s="10"/>
      <c r="F2" s="10"/>
      <c r="G2" s="10"/>
      <c r="H2" s="11"/>
      <c r="I2" s="12"/>
      <c r="L2" s="13"/>
      <c r="N2" s="8"/>
      <c r="O2" s="9"/>
      <c r="P2" s="10"/>
      <c r="Q2" s="10"/>
      <c r="R2" s="10"/>
      <c r="S2" s="10"/>
      <c r="T2" s="10"/>
      <c r="U2" s="11"/>
      <c r="V2" s="12"/>
      <c r="Y2" s="13"/>
      <c r="AB2" s="8"/>
      <c r="AC2" s="9"/>
      <c r="AD2" s="10"/>
      <c r="AE2" s="10"/>
      <c r="AF2" s="10"/>
      <c r="AG2" s="10"/>
      <c r="AH2" s="10"/>
      <c r="AI2" s="11"/>
      <c r="AJ2" s="9"/>
      <c r="AK2" s="10"/>
      <c r="AL2" s="10"/>
      <c r="AM2" s="11"/>
    </row>
    <row r="3" spans="1:48" ht="23.25">
      <c r="A3" s="8"/>
      <c r="B3" s="9"/>
      <c r="C3" s="10"/>
      <c r="D3" s="10"/>
      <c r="E3" s="10"/>
      <c r="F3" s="10"/>
      <c r="G3" s="10"/>
      <c r="H3" s="11"/>
      <c r="I3" s="12"/>
      <c r="L3" s="13"/>
      <c r="N3" s="8"/>
      <c r="O3" s="9"/>
      <c r="P3" s="10"/>
      <c r="Q3" s="10"/>
      <c r="R3" s="10"/>
      <c r="S3" s="10"/>
      <c r="T3" s="10"/>
      <c r="U3" s="11"/>
      <c r="V3" s="12"/>
      <c r="Y3" s="13"/>
      <c r="AB3" s="8"/>
      <c r="AC3" s="9"/>
      <c r="AD3" s="10"/>
      <c r="AE3" s="10"/>
      <c r="AF3" s="10"/>
      <c r="AG3" s="10"/>
      <c r="AH3" s="10"/>
      <c r="AI3" s="11"/>
      <c r="AJ3" s="9"/>
      <c r="AK3" s="10"/>
      <c r="AL3" s="10"/>
      <c r="AM3" s="11"/>
    </row>
    <row r="4" spans="1:48" ht="23.25">
      <c r="A4" s="8"/>
      <c r="B4" s="9"/>
      <c r="C4" s="10"/>
      <c r="D4" s="10"/>
      <c r="E4" s="10"/>
      <c r="F4" s="10"/>
      <c r="G4" s="10"/>
      <c r="H4" s="11"/>
      <c r="I4" s="12"/>
      <c r="L4" s="13"/>
      <c r="N4" s="8"/>
      <c r="O4" s="9"/>
      <c r="P4" s="10"/>
      <c r="Q4" s="10"/>
      <c r="R4" s="10"/>
      <c r="S4" s="10"/>
      <c r="T4" s="10"/>
      <c r="U4" s="11"/>
      <c r="V4" s="12"/>
      <c r="Y4" s="13"/>
      <c r="AB4" s="8"/>
      <c r="AC4" s="9"/>
      <c r="AD4" s="10"/>
      <c r="AE4" s="10"/>
      <c r="AF4" s="10"/>
      <c r="AG4" s="10"/>
      <c r="AH4" s="10"/>
      <c r="AI4" s="11"/>
      <c r="AJ4" s="14"/>
      <c r="AK4" s="15"/>
      <c r="AL4" s="15"/>
      <c r="AM4" s="16"/>
    </row>
    <row r="5" spans="1:48" ht="16.5">
      <c r="A5" s="17" t="s">
        <v>1</v>
      </c>
      <c r="B5" s="18"/>
      <c r="C5" s="19" t="s">
        <v>2</v>
      </c>
      <c r="D5" s="20"/>
      <c r="E5" s="20"/>
      <c r="F5" s="20"/>
      <c r="G5" s="20"/>
      <c r="H5" s="20"/>
      <c r="I5" s="20"/>
      <c r="J5" s="20"/>
      <c r="K5" s="20"/>
      <c r="L5" s="21"/>
      <c r="N5" s="17" t="s">
        <v>1</v>
      </c>
      <c r="O5" s="18"/>
      <c r="P5" s="19" t="s">
        <v>2</v>
      </c>
      <c r="Q5" s="20"/>
      <c r="R5" s="20"/>
      <c r="S5" s="20"/>
      <c r="T5" s="20"/>
      <c r="U5" s="20"/>
      <c r="V5" s="20"/>
      <c r="W5" s="20"/>
      <c r="X5" s="20"/>
      <c r="Y5" s="21"/>
      <c r="AB5" s="17" t="s">
        <v>1</v>
      </c>
      <c r="AC5" s="18"/>
      <c r="AD5" s="19" t="s">
        <v>2</v>
      </c>
      <c r="AE5" s="20"/>
      <c r="AF5" s="20"/>
      <c r="AG5" s="20"/>
      <c r="AH5" s="20"/>
      <c r="AI5" s="20"/>
      <c r="AJ5" s="20"/>
      <c r="AK5" s="20"/>
      <c r="AL5" s="20"/>
      <c r="AM5" s="21"/>
    </row>
    <row r="6" spans="1:48" ht="16.5">
      <c r="A6" s="17" t="s">
        <v>3</v>
      </c>
      <c r="B6" s="18"/>
      <c r="C6" s="19" t="s">
        <v>4</v>
      </c>
      <c r="D6" s="20"/>
      <c r="E6" s="20"/>
      <c r="F6" s="20"/>
      <c r="G6" s="20"/>
      <c r="H6" s="20"/>
      <c r="I6" s="20"/>
      <c r="J6" s="20"/>
      <c r="K6" s="20"/>
      <c r="L6" s="21"/>
      <c r="N6" s="17" t="s">
        <v>3</v>
      </c>
      <c r="O6" s="18"/>
      <c r="P6" s="19" t="s">
        <v>4</v>
      </c>
      <c r="Q6" s="20"/>
      <c r="R6" s="20"/>
      <c r="S6" s="20"/>
      <c r="T6" s="20"/>
      <c r="U6" s="20"/>
      <c r="V6" s="20"/>
      <c r="W6" s="20"/>
      <c r="X6" s="20"/>
      <c r="Y6" s="21"/>
      <c r="AB6" s="17" t="s">
        <v>3</v>
      </c>
      <c r="AC6" s="18"/>
      <c r="AD6" s="19" t="s">
        <v>4</v>
      </c>
      <c r="AE6" s="20"/>
      <c r="AF6" s="20"/>
      <c r="AG6" s="20"/>
      <c r="AH6" s="20"/>
      <c r="AI6" s="20"/>
      <c r="AJ6" s="20"/>
      <c r="AK6" s="20"/>
      <c r="AL6" s="20"/>
      <c r="AM6" s="21"/>
    </row>
    <row r="7" spans="1:48" ht="16.5">
      <c r="A7" s="22" t="s">
        <v>5</v>
      </c>
      <c r="B7" s="23"/>
      <c r="C7" s="19" t="s">
        <v>6</v>
      </c>
      <c r="D7" s="20"/>
      <c r="E7" s="20"/>
      <c r="F7" s="20"/>
      <c r="G7" s="20"/>
      <c r="H7" s="20"/>
      <c r="I7" s="20"/>
      <c r="J7" s="20"/>
      <c r="K7" s="20"/>
      <c r="L7" s="21"/>
      <c r="N7" s="22" t="s">
        <v>5</v>
      </c>
      <c r="O7" s="23"/>
      <c r="P7" s="19" t="s">
        <v>6</v>
      </c>
      <c r="Q7" s="20"/>
      <c r="R7" s="20"/>
      <c r="S7" s="20"/>
      <c r="T7" s="20"/>
      <c r="U7" s="20"/>
      <c r="V7" s="20"/>
      <c r="W7" s="20"/>
      <c r="X7" s="20"/>
      <c r="Y7" s="21"/>
      <c r="AB7" s="22" t="s">
        <v>5</v>
      </c>
      <c r="AC7" s="23"/>
      <c r="AD7" s="19" t="s">
        <v>6</v>
      </c>
      <c r="AE7" s="20"/>
      <c r="AF7" s="20"/>
      <c r="AG7" s="20"/>
      <c r="AH7" s="20"/>
      <c r="AI7" s="20"/>
      <c r="AJ7" s="20"/>
      <c r="AK7" s="20"/>
      <c r="AL7" s="20"/>
      <c r="AM7" s="21"/>
    </row>
    <row r="8" spans="1:48" ht="16.5">
      <c r="A8" s="17" t="s">
        <v>7</v>
      </c>
      <c r="B8" s="18"/>
      <c r="C8" s="19" t="s">
        <v>8</v>
      </c>
      <c r="D8" s="20"/>
      <c r="E8" s="20"/>
      <c r="F8" s="20"/>
      <c r="G8" s="20"/>
      <c r="H8" s="20"/>
      <c r="I8" s="20"/>
      <c r="J8" s="20"/>
      <c r="K8" s="20"/>
      <c r="L8" s="21"/>
      <c r="N8" s="17" t="s">
        <v>7</v>
      </c>
      <c r="O8" s="18"/>
      <c r="P8" s="19" t="s">
        <v>8</v>
      </c>
      <c r="Q8" s="20"/>
      <c r="R8" s="20"/>
      <c r="S8" s="20"/>
      <c r="T8" s="20"/>
      <c r="U8" s="20"/>
      <c r="V8" s="20"/>
      <c r="W8" s="20"/>
      <c r="X8" s="20"/>
      <c r="Y8" s="21"/>
      <c r="AB8" s="17" t="s">
        <v>7</v>
      </c>
      <c r="AC8" s="18"/>
      <c r="AD8" s="19" t="s">
        <v>8</v>
      </c>
      <c r="AE8" s="20"/>
      <c r="AF8" s="20"/>
      <c r="AG8" s="20"/>
      <c r="AH8" s="20"/>
      <c r="AI8" s="20"/>
      <c r="AJ8" s="20"/>
      <c r="AK8" s="20"/>
      <c r="AL8" s="20"/>
      <c r="AM8" s="21"/>
    </row>
    <row r="9" spans="1:48" ht="15.75">
      <c r="A9" s="24" t="s">
        <v>9</v>
      </c>
      <c r="B9" s="25"/>
      <c r="C9" s="25"/>
      <c r="D9" s="25"/>
      <c r="E9" s="25"/>
      <c r="F9" s="25"/>
      <c r="G9" s="25"/>
      <c r="H9" s="25"/>
      <c r="I9" s="25"/>
      <c r="J9" s="25"/>
      <c r="K9" s="25"/>
      <c r="L9" s="26"/>
      <c r="N9" s="24" t="s">
        <v>9</v>
      </c>
      <c r="O9" s="25"/>
      <c r="P9" s="25"/>
      <c r="Q9" s="25"/>
      <c r="R9" s="25"/>
      <c r="S9" s="25"/>
      <c r="T9" s="25"/>
      <c r="U9" s="25"/>
      <c r="V9" s="25"/>
      <c r="W9" s="25"/>
      <c r="X9" s="25"/>
      <c r="Y9" s="26"/>
      <c r="AB9" s="24" t="s">
        <v>9</v>
      </c>
      <c r="AC9" s="25"/>
      <c r="AD9" s="25"/>
      <c r="AE9" s="25"/>
      <c r="AF9" s="25"/>
      <c r="AG9" s="25"/>
      <c r="AH9" s="25"/>
      <c r="AI9" s="25"/>
      <c r="AJ9" s="25"/>
      <c r="AK9" s="25"/>
      <c r="AL9" s="25"/>
      <c r="AM9" s="26"/>
    </row>
    <row r="10" spans="1:48" ht="15.75">
      <c r="A10" s="27" t="s">
        <v>10</v>
      </c>
      <c r="B10" s="28"/>
      <c r="C10" s="28"/>
      <c r="D10" s="28"/>
      <c r="E10" s="28"/>
      <c r="F10" s="28"/>
      <c r="G10" s="29" t="s">
        <v>11</v>
      </c>
      <c r="H10" s="30"/>
      <c r="I10" s="28"/>
      <c r="J10" s="28"/>
      <c r="K10" s="28"/>
      <c r="L10" s="31"/>
      <c r="N10" s="27" t="s">
        <v>10</v>
      </c>
      <c r="O10" s="28"/>
      <c r="P10" s="28"/>
      <c r="Q10" s="28"/>
      <c r="R10" s="28"/>
      <c r="S10" s="28"/>
      <c r="T10" s="29" t="s">
        <v>11</v>
      </c>
      <c r="U10" s="30"/>
      <c r="V10" s="28"/>
      <c r="W10" s="28"/>
      <c r="X10" s="28"/>
      <c r="Y10" s="31"/>
      <c r="AB10" s="27" t="s">
        <v>10</v>
      </c>
      <c r="AC10" s="28"/>
      <c r="AD10" s="28"/>
      <c r="AE10" s="28"/>
      <c r="AF10" s="28"/>
      <c r="AG10" s="28"/>
      <c r="AH10" s="29" t="s">
        <v>11</v>
      </c>
      <c r="AI10" s="30"/>
      <c r="AJ10" s="28"/>
      <c r="AK10" s="28"/>
      <c r="AL10" s="28"/>
      <c r="AM10" s="31"/>
    </row>
    <row r="11" spans="1:48">
      <c r="A11" s="32"/>
      <c r="B11" s="33"/>
      <c r="C11" s="33"/>
      <c r="D11" s="33"/>
      <c r="E11" s="33"/>
      <c r="F11" s="33"/>
      <c r="G11" s="33"/>
      <c r="H11" s="33"/>
      <c r="I11" s="33"/>
      <c r="J11" s="33"/>
      <c r="K11" s="33"/>
      <c r="L11" s="34"/>
      <c r="N11" s="32"/>
      <c r="O11" s="33"/>
      <c r="P11" s="33"/>
      <c r="Q11" s="33"/>
      <c r="R11" s="33"/>
      <c r="S11" s="33"/>
      <c r="T11" s="33"/>
      <c r="U11" s="33"/>
      <c r="V11" s="33"/>
      <c r="W11" s="33"/>
      <c r="X11" s="33"/>
      <c r="Y11" s="34"/>
      <c r="AB11" s="32"/>
      <c r="AC11" s="33"/>
      <c r="AD11" s="33"/>
      <c r="AE11" s="33"/>
      <c r="AF11" s="33"/>
      <c r="AG11" s="33"/>
      <c r="AH11" s="33"/>
      <c r="AI11" s="33"/>
      <c r="AJ11" s="33"/>
      <c r="AK11" s="33"/>
      <c r="AL11" s="33"/>
      <c r="AM11" s="34"/>
    </row>
    <row r="12" spans="1:48">
      <c r="A12" s="27" t="s">
        <v>12</v>
      </c>
      <c r="B12" s="35">
        <v>45044</v>
      </c>
      <c r="C12" s="36"/>
      <c r="D12" s="29"/>
      <c r="E12" s="37"/>
      <c r="F12" s="30"/>
      <c r="G12" s="29" t="s">
        <v>13</v>
      </c>
      <c r="H12" s="35">
        <v>45044</v>
      </c>
      <c r="I12" s="37"/>
      <c r="J12" s="37"/>
      <c r="K12" s="37"/>
      <c r="L12" s="38"/>
      <c r="N12" s="27" t="s">
        <v>12</v>
      </c>
      <c r="O12" s="35">
        <v>45076</v>
      </c>
      <c r="P12" s="36"/>
      <c r="Q12" s="29"/>
      <c r="R12" s="37"/>
      <c r="S12" s="30"/>
      <c r="T12" s="29" t="s">
        <v>13</v>
      </c>
      <c r="U12" s="35">
        <v>45076</v>
      </c>
      <c r="V12" s="37"/>
      <c r="W12" s="37"/>
      <c r="X12" s="37"/>
      <c r="Y12" s="38"/>
      <c r="AB12" s="27" t="s">
        <v>12</v>
      </c>
      <c r="AC12" s="35">
        <v>45048</v>
      </c>
      <c r="AD12" s="36"/>
      <c r="AE12" s="29"/>
      <c r="AF12" s="37"/>
      <c r="AG12" s="30"/>
      <c r="AH12" s="29" t="s">
        <v>13</v>
      </c>
      <c r="AI12" s="35"/>
      <c r="AJ12" s="39">
        <v>45048</v>
      </c>
      <c r="AK12" s="37"/>
      <c r="AL12" s="37"/>
      <c r="AM12" s="38"/>
    </row>
    <row r="13" spans="1:48" ht="16.5" customHeight="1">
      <c r="A13" s="40" t="s">
        <v>14</v>
      </c>
      <c r="B13" s="41" t="s">
        <v>15</v>
      </c>
      <c r="C13" s="42" t="s">
        <v>16</v>
      </c>
      <c r="D13" s="42" t="s">
        <v>17</v>
      </c>
      <c r="E13" s="42" t="s">
        <v>18</v>
      </c>
      <c r="F13" s="42" t="s">
        <v>19</v>
      </c>
      <c r="G13" s="43" t="s">
        <v>20</v>
      </c>
      <c r="H13" s="44" t="s">
        <v>21</v>
      </c>
      <c r="I13" s="45"/>
      <c r="J13" s="46"/>
      <c r="K13" s="41" t="s">
        <v>22</v>
      </c>
      <c r="L13" s="47" t="s">
        <v>23</v>
      </c>
      <c r="N13" s="40" t="s">
        <v>14</v>
      </c>
      <c r="O13" s="41" t="s">
        <v>15</v>
      </c>
      <c r="P13" s="42" t="s">
        <v>16</v>
      </c>
      <c r="Q13" s="42" t="s">
        <v>17</v>
      </c>
      <c r="R13" s="42" t="s">
        <v>18</v>
      </c>
      <c r="S13" s="42" t="s">
        <v>19</v>
      </c>
      <c r="T13" s="43" t="s">
        <v>20</v>
      </c>
      <c r="U13" s="44" t="s">
        <v>21</v>
      </c>
      <c r="V13" s="45"/>
      <c r="W13" s="46"/>
      <c r="X13" s="41" t="s">
        <v>22</v>
      </c>
      <c r="Y13" s="47" t="s">
        <v>23</v>
      </c>
      <c r="AB13" s="40" t="s">
        <v>14</v>
      </c>
      <c r="AC13" s="41" t="s">
        <v>15</v>
      </c>
      <c r="AD13" s="42" t="s">
        <v>16</v>
      </c>
      <c r="AE13" s="42" t="s">
        <v>17</v>
      </c>
      <c r="AF13" s="42" t="s">
        <v>18</v>
      </c>
      <c r="AG13" s="42" t="s">
        <v>19</v>
      </c>
      <c r="AH13" s="43" t="s">
        <v>20</v>
      </c>
      <c r="AI13" s="44" t="s">
        <v>21</v>
      </c>
      <c r="AJ13" s="45"/>
      <c r="AK13" s="46"/>
      <c r="AL13" s="41" t="s">
        <v>22</v>
      </c>
      <c r="AM13" s="47" t="s">
        <v>23</v>
      </c>
      <c r="AQ13" s="48" t="s">
        <v>24</v>
      </c>
      <c r="AR13" s="48" t="s">
        <v>25</v>
      </c>
    </row>
    <row r="14" spans="1:48" ht="60">
      <c r="A14" s="40"/>
      <c r="B14" s="41"/>
      <c r="C14" s="42"/>
      <c r="D14" s="42"/>
      <c r="E14" s="42"/>
      <c r="F14" s="42"/>
      <c r="G14" s="49"/>
      <c r="H14" s="50" t="s">
        <v>26</v>
      </c>
      <c r="I14" s="51" t="s">
        <v>27</v>
      </c>
      <c r="J14" s="50" t="s">
        <v>28</v>
      </c>
      <c r="K14" s="41"/>
      <c r="L14" s="47"/>
      <c r="N14" s="40"/>
      <c r="O14" s="41"/>
      <c r="P14" s="42"/>
      <c r="Q14" s="42"/>
      <c r="R14" s="42"/>
      <c r="S14" s="42"/>
      <c r="T14" s="49"/>
      <c r="U14" s="50" t="s">
        <v>26</v>
      </c>
      <c r="V14" s="51" t="s">
        <v>27</v>
      </c>
      <c r="W14" s="50" t="s">
        <v>28</v>
      </c>
      <c r="X14" s="41"/>
      <c r="Y14" s="47"/>
      <c r="AB14" s="40"/>
      <c r="AC14" s="41"/>
      <c r="AD14" s="42"/>
      <c r="AE14" s="42"/>
      <c r="AF14" s="42"/>
      <c r="AG14" s="42"/>
      <c r="AH14" s="49"/>
      <c r="AI14" s="50" t="s">
        <v>26</v>
      </c>
      <c r="AJ14" s="51" t="s">
        <v>27</v>
      </c>
      <c r="AK14" s="50" t="s">
        <v>28</v>
      </c>
      <c r="AL14" s="41"/>
      <c r="AM14" s="47"/>
      <c r="AQ14" s="52" t="s">
        <v>29</v>
      </c>
      <c r="AR14" s="52" t="s">
        <v>30</v>
      </c>
      <c r="AS14" s="53" t="s">
        <v>31</v>
      </c>
      <c r="AT14" s="54"/>
      <c r="AU14" s="54">
        <v>63</v>
      </c>
      <c r="AV14" s="54">
        <v>32</v>
      </c>
    </row>
    <row r="15" spans="1:48" ht="15.75">
      <c r="A15" s="55">
        <v>1</v>
      </c>
      <c r="B15" s="56" t="s">
        <v>32</v>
      </c>
      <c r="C15" s="56">
        <v>67.400000000000006</v>
      </c>
      <c r="D15" s="56" t="s">
        <v>33</v>
      </c>
      <c r="E15" s="56" t="s">
        <v>34</v>
      </c>
      <c r="F15" s="56">
        <v>452.5</v>
      </c>
      <c r="G15" s="56" t="s">
        <v>35</v>
      </c>
      <c r="H15" s="56">
        <v>3</v>
      </c>
      <c r="I15" s="56">
        <v>1</v>
      </c>
      <c r="J15" s="57" t="s">
        <v>36</v>
      </c>
      <c r="K15" s="56" t="s">
        <v>37</v>
      </c>
      <c r="L15" s="58"/>
      <c r="M15" s="59"/>
      <c r="N15" s="55">
        <v>1</v>
      </c>
      <c r="O15" s="56" t="s">
        <v>32</v>
      </c>
      <c r="P15" s="56">
        <v>126.3</v>
      </c>
      <c r="Q15" s="56" t="s">
        <v>38</v>
      </c>
      <c r="R15" s="56" t="s">
        <v>39</v>
      </c>
      <c r="S15" s="56">
        <v>95.8</v>
      </c>
      <c r="T15" s="56" t="s">
        <v>35</v>
      </c>
      <c r="U15" s="56">
        <v>3</v>
      </c>
      <c r="V15" s="56">
        <v>1</v>
      </c>
      <c r="W15" s="57" t="s">
        <v>36</v>
      </c>
      <c r="X15" s="56" t="s">
        <v>37</v>
      </c>
      <c r="Y15" s="58"/>
      <c r="Z15" s="59"/>
      <c r="AA15" s="59"/>
      <c r="AB15" s="60">
        <v>1</v>
      </c>
      <c r="AC15" s="56" t="s">
        <v>32</v>
      </c>
      <c r="AD15" s="60">
        <v>99.3</v>
      </c>
      <c r="AE15" s="60" t="s">
        <v>40</v>
      </c>
      <c r="AF15" s="60" t="s">
        <v>41</v>
      </c>
      <c r="AG15" s="56">
        <v>1474</v>
      </c>
      <c r="AH15" s="56" t="s">
        <v>35</v>
      </c>
      <c r="AI15" s="56">
        <v>3</v>
      </c>
      <c r="AJ15" s="56">
        <v>1</v>
      </c>
      <c r="AK15" s="57" t="s">
        <v>36</v>
      </c>
      <c r="AL15" s="56" t="s">
        <v>37</v>
      </c>
      <c r="AM15" s="61"/>
      <c r="AQ15" s="52" t="s">
        <v>30</v>
      </c>
      <c r="AR15" s="52" t="s">
        <v>42</v>
      </c>
      <c r="AS15" s="62" t="s">
        <v>43</v>
      </c>
      <c r="AT15" s="62">
        <v>0.39</v>
      </c>
      <c r="AU15" s="54">
        <v>63</v>
      </c>
      <c r="AV15" s="54">
        <v>3.5</v>
      </c>
    </row>
    <row r="16" spans="1:48" ht="15.75">
      <c r="A16" s="55">
        <v>2</v>
      </c>
      <c r="B16" s="56" t="s">
        <v>32</v>
      </c>
      <c r="C16" s="56">
        <v>126.3</v>
      </c>
      <c r="D16" s="56" t="s">
        <v>44</v>
      </c>
      <c r="E16" s="56" t="s">
        <v>45</v>
      </c>
      <c r="F16" s="56">
        <v>125.5</v>
      </c>
      <c r="G16" s="56" t="s">
        <v>35</v>
      </c>
      <c r="H16" s="56">
        <v>3</v>
      </c>
      <c r="I16" s="56">
        <v>1</v>
      </c>
      <c r="J16" s="57" t="s">
        <v>36</v>
      </c>
      <c r="K16" s="56" t="s">
        <v>37</v>
      </c>
      <c r="L16" s="58"/>
      <c r="M16" s="59"/>
      <c r="N16" s="55">
        <v>2</v>
      </c>
      <c r="O16" s="56" t="s">
        <v>32</v>
      </c>
      <c r="P16" s="56">
        <v>67.400000000000006</v>
      </c>
      <c r="Q16" s="56" t="s">
        <v>39</v>
      </c>
      <c r="R16" s="56" t="s">
        <v>46</v>
      </c>
      <c r="S16" s="56">
        <v>46</v>
      </c>
      <c r="T16" s="56" t="s">
        <v>35</v>
      </c>
      <c r="U16" s="56">
        <v>3</v>
      </c>
      <c r="V16" s="56">
        <v>1</v>
      </c>
      <c r="W16" s="57" t="s">
        <v>36</v>
      </c>
      <c r="X16" s="56" t="s">
        <v>37</v>
      </c>
      <c r="Y16" s="58"/>
      <c r="Z16" s="59"/>
      <c r="AA16" s="59"/>
      <c r="AB16" s="60">
        <f>1+AB15</f>
        <v>2</v>
      </c>
      <c r="AC16" s="56" t="s">
        <v>32</v>
      </c>
      <c r="AD16" s="61">
        <v>81.099999999999994</v>
      </c>
      <c r="AE16" s="60" t="s">
        <v>41</v>
      </c>
      <c r="AF16" s="60" t="s">
        <v>47</v>
      </c>
      <c r="AG16" s="56">
        <v>138.30000000000001</v>
      </c>
      <c r="AH16" s="56" t="s">
        <v>35</v>
      </c>
      <c r="AI16" s="56">
        <v>3</v>
      </c>
      <c r="AJ16" s="56">
        <v>1</v>
      </c>
      <c r="AK16" s="57" t="s">
        <v>36</v>
      </c>
      <c r="AL16" s="56" t="s">
        <v>37</v>
      </c>
      <c r="AM16" s="61"/>
      <c r="AQ16" s="52" t="s">
        <v>30</v>
      </c>
      <c r="AR16" s="52" t="s">
        <v>42</v>
      </c>
      <c r="AS16" s="53" t="s">
        <v>31</v>
      </c>
      <c r="AT16" s="54"/>
      <c r="AU16" s="54">
        <v>63</v>
      </c>
      <c r="AV16" s="54">
        <v>49</v>
      </c>
    </row>
    <row r="17" spans="1:48" ht="15.75">
      <c r="A17" s="55">
        <f>1+A16</f>
        <v>3</v>
      </c>
      <c r="B17" s="56" t="s">
        <v>32</v>
      </c>
      <c r="C17" s="56">
        <v>56.7</v>
      </c>
      <c r="D17" s="56" t="s">
        <v>48</v>
      </c>
      <c r="E17" s="56" t="s">
        <v>49</v>
      </c>
      <c r="F17" s="56">
        <v>37.4</v>
      </c>
      <c r="G17" s="56" t="s">
        <v>35</v>
      </c>
      <c r="H17" s="56">
        <v>3</v>
      </c>
      <c r="I17" s="56">
        <v>1</v>
      </c>
      <c r="J17" s="57" t="s">
        <v>36</v>
      </c>
      <c r="K17" s="56" t="s">
        <v>37</v>
      </c>
      <c r="L17" s="58"/>
      <c r="M17" s="59"/>
      <c r="N17" s="55">
        <f>1+N16</f>
        <v>3</v>
      </c>
      <c r="O17" s="56" t="s">
        <v>32</v>
      </c>
      <c r="P17" s="56">
        <v>56.7</v>
      </c>
      <c r="Q17" s="56" t="s">
        <v>50</v>
      </c>
      <c r="R17" s="56" t="s">
        <v>51</v>
      </c>
      <c r="S17" s="56">
        <v>50</v>
      </c>
      <c r="T17" s="56" t="s">
        <v>35</v>
      </c>
      <c r="U17" s="56">
        <v>3</v>
      </c>
      <c r="V17" s="56">
        <v>1</v>
      </c>
      <c r="W17" s="57" t="s">
        <v>36</v>
      </c>
      <c r="X17" s="56" t="s">
        <v>37</v>
      </c>
      <c r="Y17" s="58"/>
      <c r="Z17" s="59"/>
      <c r="AA17" s="59"/>
      <c r="AB17" s="60">
        <f t="shared" ref="AB17:AB42" si="0">1+AB16</f>
        <v>3</v>
      </c>
      <c r="AC17" s="56" t="s">
        <v>32</v>
      </c>
      <c r="AD17" s="61">
        <v>81.099999999999994</v>
      </c>
      <c r="AE17" s="60" t="s">
        <v>47</v>
      </c>
      <c r="AF17" s="60" t="s">
        <v>52</v>
      </c>
      <c r="AG17" s="56">
        <v>124.1</v>
      </c>
      <c r="AH17" s="56" t="s">
        <v>35</v>
      </c>
      <c r="AI17" s="56">
        <v>3</v>
      </c>
      <c r="AJ17" s="56">
        <v>1</v>
      </c>
      <c r="AK17" s="57" t="s">
        <v>36</v>
      </c>
      <c r="AL17" s="56" t="s">
        <v>37</v>
      </c>
      <c r="AM17" s="61"/>
      <c r="AQ17" s="63" t="s">
        <v>53</v>
      </c>
      <c r="AR17" s="63" t="s">
        <v>54</v>
      </c>
      <c r="AS17" s="53" t="s">
        <v>31</v>
      </c>
      <c r="AT17" s="54"/>
      <c r="AU17" s="54">
        <v>63</v>
      </c>
      <c r="AV17" s="54">
        <v>17.2</v>
      </c>
    </row>
    <row r="18" spans="1:48" ht="15" customHeight="1">
      <c r="A18" s="55">
        <f t="shared" ref="A18:A49" si="1">1+A17</f>
        <v>4</v>
      </c>
      <c r="B18" s="56" t="s">
        <v>32</v>
      </c>
      <c r="C18" s="56">
        <v>126.3</v>
      </c>
      <c r="D18" s="56" t="s">
        <v>48</v>
      </c>
      <c r="E18" s="56" t="s">
        <v>55</v>
      </c>
      <c r="F18" s="56">
        <v>225.4</v>
      </c>
      <c r="G18" s="56" t="s">
        <v>35</v>
      </c>
      <c r="H18" s="56">
        <v>3</v>
      </c>
      <c r="I18" s="56">
        <v>1</v>
      </c>
      <c r="J18" s="57" t="s">
        <v>36</v>
      </c>
      <c r="K18" s="56" t="s">
        <v>37</v>
      </c>
      <c r="L18" s="58"/>
      <c r="M18" s="59"/>
      <c r="N18" s="55">
        <f t="shared" ref="N18:N67" si="2">1+N17</f>
        <v>4</v>
      </c>
      <c r="O18" s="56" t="s">
        <v>32</v>
      </c>
      <c r="P18" s="56">
        <v>67.400000000000006</v>
      </c>
      <c r="Q18" s="56" t="s">
        <v>50</v>
      </c>
      <c r="R18" s="56" t="s">
        <v>56</v>
      </c>
      <c r="S18" s="56">
        <v>231.5</v>
      </c>
      <c r="T18" s="56" t="s">
        <v>35</v>
      </c>
      <c r="U18" s="56">
        <v>3</v>
      </c>
      <c r="V18" s="56">
        <v>1</v>
      </c>
      <c r="W18" s="57" t="s">
        <v>36</v>
      </c>
      <c r="X18" s="56" t="s">
        <v>37</v>
      </c>
      <c r="Y18" s="58"/>
      <c r="Z18" s="59"/>
      <c r="AA18" s="59"/>
      <c r="AB18" s="60">
        <f t="shared" si="0"/>
        <v>4</v>
      </c>
      <c r="AC18" s="56" t="s">
        <v>32</v>
      </c>
      <c r="AD18" s="61">
        <v>56.7</v>
      </c>
      <c r="AE18" s="60" t="s">
        <v>52</v>
      </c>
      <c r="AF18" s="60" t="s">
        <v>57</v>
      </c>
      <c r="AG18" s="56">
        <v>17.2</v>
      </c>
      <c r="AH18" s="56" t="s">
        <v>35</v>
      </c>
      <c r="AI18" s="56">
        <v>3</v>
      </c>
      <c r="AJ18" s="56">
        <v>1</v>
      </c>
      <c r="AK18" s="57" t="s">
        <v>36</v>
      </c>
      <c r="AL18" s="56" t="s">
        <v>37</v>
      </c>
      <c r="AM18" s="61"/>
      <c r="AQ18" s="52" t="s">
        <v>58</v>
      </c>
      <c r="AR18" s="52" t="s">
        <v>59</v>
      </c>
      <c r="AS18" s="53" t="s">
        <v>31</v>
      </c>
      <c r="AT18" s="54"/>
      <c r="AU18" s="54">
        <v>63</v>
      </c>
      <c r="AV18" s="54">
        <v>210</v>
      </c>
    </row>
    <row r="19" spans="1:48" ht="15.75">
      <c r="A19" s="55">
        <f t="shared" si="1"/>
        <v>5</v>
      </c>
      <c r="B19" s="56" t="s">
        <v>32</v>
      </c>
      <c r="C19" s="56">
        <v>56.7</v>
      </c>
      <c r="D19" s="56" t="s">
        <v>55</v>
      </c>
      <c r="E19" s="56" t="s">
        <v>60</v>
      </c>
      <c r="F19" s="56">
        <v>9</v>
      </c>
      <c r="G19" s="56" t="s">
        <v>35</v>
      </c>
      <c r="H19" s="56">
        <v>3</v>
      </c>
      <c r="I19" s="56">
        <v>1</v>
      </c>
      <c r="J19" s="57" t="s">
        <v>36</v>
      </c>
      <c r="K19" s="56" t="s">
        <v>37</v>
      </c>
      <c r="L19" s="58"/>
      <c r="M19" s="59"/>
      <c r="N19" s="55">
        <f t="shared" si="2"/>
        <v>5</v>
      </c>
      <c r="O19" s="56" t="s">
        <v>32</v>
      </c>
      <c r="P19" s="56">
        <v>56.7</v>
      </c>
      <c r="Q19" s="56" t="s">
        <v>56</v>
      </c>
      <c r="R19" s="56" t="s">
        <v>61</v>
      </c>
      <c r="S19" s="56">
        <v>106.9</v>
      </c>
      <c r="T19" s="56" t="s">
        <v>35</v>
      </c>
      <c r="U19" s="56">
        <v>3</v>
      </c>
      <c r="V19" s="56">
        <v>1</v>
      </c>
      <c r="W19" s="57" t="s">
        <v>36</v>
      </c>
      <c r="X19" s="56" t="s">
        <v>37</v>
      </c>
      <c r="Y19" s="58"/>
      <c r="Z19" s="59"/>
      <c r="AA19" s="59"/>
      <c r="AB19" s="60">
        <f t="shared" si="0"/>
        <v>5</v>
      </c>
      <c r="AC19" s="56" t="s">
        <v>32</v>
      </c>
      <c r="AD19" s="61">
        <v>81.099999999999994</v>
      </c>
      <c r="AE19" s="60" t="s">
        <v>47</v>
      </c>
      <c r="AF19" s="60" t="s">
        <v>62</v>
      </c>
      <c r="AG19" s="56">
        <v>90</v>
      </c>
      <c r="AH19" s="56" t="s">
        <v>35</v>
      </c>
      <c r="AI19" s="56">
        <v>3</v>
      </c>
      <c r="AJ19" s="56">
        <v>1</v>
      </c>
      <c r="AK19" s="57" t="s">
        <v>36</v>
      </c>
      <c r="AL19" s="56" t="s">
        <v>37</v>
      </c>
      <c r="AM19" s="61"/>
      <c r="AQ19" s="52" t="s">
        <v>63</v>
      </c>
      <c r="AR19" s="52" t="s">
        <v>64</v>
      </c>
      <c r="AS19" s="53" t="s">
        <v>31</v>
      </c>
      <c r="AT19" s="54"/>
      <c r="AU19" s="54">
        <v>63</v>
      </c>
      <c r="AV19" s="54">
        <v>62</v>
      </c>
    </row>
    <row r="20" spans="1:48" ht="15.75">
      <c r="A20" s="55">
        <f t="shared" si="1"/>
        <v>6</v>
      </c>
      <c r="B20" s="56" t="s">
        <v>32</v>
      </c>
      <c r="C20" s="56">
        <v>126.3</v>
      </c>
      <c r="D20" s="56" t="s">
        <v>55</v>
      </c>
      <c r="E20" s="56" t="s">
        <v>65</v>
      </c>
      <c r="F20" s="56">
        <v>90.8</v>
      </c>
      <c r="G20" s="56" t="s">
        <v>35</v>
      </c>
      <c r="H20" s="56">
        <v>3</v>
      </c>
      <c r="I20" s="56">
        <v>1</v>
      </c>
      <c r="J20" s="57" t="s">
        <v>36</v>
      </c>
      <c r="K20" s="56" t="s">
        <v>37</v>
      </c>
      <c r="L20" s="58"/>
      <c r="M20" s="59"/>
      <c r="N20" s="55">
        <f t="shared" si="2"/>
        <v>6</v>
      </c>
      <c r="O20" s="56" t="s">
        <v>32</v>
      </c>
      <c r="P20" s="56">
        <v>126.3</v>
      </c>
      <c r="Q20" s="56" t="s">
        <v>39</v>
      </c>
      <c r="R20" s="56" t="s">
        <v>66</v>
      </c>
      <c r="S20" s="56">
        <v>88.9</v>
      </c>
      <c r="T20" s="56" t="s">
        <v>35</v>
      </c>
      <c r="U20" s="56">
        <v>3</v>
      </c>
      <c r="V20" s="56">
        <v>1</v>
      </c>
      <c r="W20" s="57" t="s">
        <v>36</v>
      </c>
      <c r="X20" s="56" t="s">
        <v>37</v>
      </c>
      <c r="Y20" s="58"/>
      <c r="Z20" s="59"/>
      <c r="AA20" s="59"/>
      <c r="AB20" s="60">
        <f t="shared" si="0"/>
        <v>6</v>
      </c>
      <c r="AC20" s="56" t="s">
        <v>32</v>
      </c>
      <c r="AD20" s="61">
        <v>67.400000000000006</v>
      </c>
      <c r="AE20" s="60" t="s">
        <v>62</v>
      </c>
      <c r="AF20" s="60" t="s">
        <v>67</v>
      </c>
      <c r="AG20" s="56">
        <v>24.3</v>
      </c>
      <c r="AH20" s="56" t="s">
        <v>35</v>
      </c>
      <c r="AI20" s="56">
        <v>3</v>
      </c>
      <c r="AJ20" s="56">
        <v>1</v>
      </c>
      <c r="AK20" s="57" t="s">
        <v>36</v>
      </c>
      <c r="AL20" s="56" t="s">
        <v>37</v>
      </c>
      <c r="AM20" s="61"/>
      <c r="AN20">
        <f>73+221+241</f>
        <v>535</v>
      </c>
      <c r="AQ20" s="52" t="s">
        <v>64</v>
      </c>
      <c r="AR20" s="52" t="s">
        <v>68</v>
      </c>
      <c r="AS20" s="53" t="s">
        <v>31</v>
      </c>
      <c r="AT20" s="54"/>
      <c r="AU20" s="54">
        <v>63</v>
      </c>
      <c r="AV20" s="54">
        <v>68</v>
      </c>
    </row>
    <row r="21" spans="1:48" ht="15.75">
      <c r="A21" s="55">
        <f t="shared" si="1"/>
        <v>7</v>
      </c>
      <c r="B21" s="56" t="s">
        <v>32</v>
      </c>
      <c r="C21" s="56">
        <v>126.3</v>
      </c>
      <c r="D21" s="56" t="s">
        <v>69</v>
      </c>
      <c r="E21" s="56" t="s">
        <v>70</v>
      </c>
      <c r="F21" s="56">
        <v>44.9</v>
      </c>
      <c r="G21" s="56" t="s">
        <v>35</v>
      </c>
      <c r="H21" s="56">
        <v>3</v>
      </c>
      <c r="I21" s="56">
        <v>1</v>
      </c>
      <c r="J21" s="57" t="s">
        <v>36</v>
      </c>
      <c r="K21" s="56" t="s">
        <v>37</v>
      </c>
      <c r="L21" s="58"/>
      <c r="M21" s="59"/>
      <c r="N21" s="55">
        <f t="shared" si="2"/>
        <v>7</v>
      </c>
      <c r="O21" s="56" t="s">
        <v>32</v>
      </c>
      <c r="P21" s="56">
        <v>126.3</v>
      </c>
      <c r="Q21" s="56" t="s">
        <v>66</v>
      </c>
      <c r="R21" s="56" t="s">
        <v>71</v>
      </c>
      <c r="S21" s="56">
        <v>181.6</v>
      </c>
      <c r="T21" s="56" t="s">
        <v>35</v>
      </c>
      <c r="U21" s="56">
        <v>3</v>
      </c>
      <c r="V21" s="56">
        <v>1</v>
      </c>
      <c r="W21" s="57" t="s">
        <v>36</v>
      </c>
      <c r="X21" s="56" t="s">
        <v>37</v>
      </c>
      <c r="Y21" s="58"/>
      <c r="Z21" s="59"/>
      <c r="AA21" s="59"/>
      <c r="AB21" s="60">
        <f t="shared" si="0"/>
        <v>7</v>
      </c>
      <c r="AC21" s="56" t="s">
        <v>32</v>
      </c>
      <c r="AD21" s="61">
        <v>67.400000000000006</v>
      </c>
      <c r="AE21" s="60" t="s">
        <v>67</v>
      </c>
      <c r="AF21" s="60" t="s">
        <v>72</v>
      </c>
      <c r="AG21" s="56">
        <v>23.6</v>
      </c>
      <c r="AH21" s="56" t="s">
        <v>35</v>
      </c>
      <c r="AI21" s="56">
        <v>3</v>
      </c>
      <c r="AJ21" s="56">
        <v>1</v>
      </c>
      <c r="AK21" s="57" t="s">
        <v>36</v>
      </c>
      <c r="AL21" s="56" t="s">
        <v>37</v>
      </c>
      <c r="AM21" s="61"/>
      <c r="AQ21" s="52" t="s">
        <v>73</v>
      </c>
      <c r="AR21" s="52" t="s">
        <v>74</v>
      </c>
      <c r="AS21" s="53" t="s">
        <v>31</v>
      </c>
      <c r="AT21" s="54"/>
      <c r="AU21" s="54">
        <v>63</v>
      </c>
      <c r="AV21" s="54">
        <v>6.2</v>
      </c>
    </row>
    <row r="22" spans="1:48" ht="15.75">
      <c r="A22" s="55">
        <f t="shared" si="1"/>
        <v>8</v>
      </c>
      <c r="B22" s="56" t="s">
        <v>32</v>
      </c>
      <c r="C22" s="56">
        <v>126.3</v>
      </c>
      <c r="D22" s="60" t="s">
        <v>70</v>
      </c>
      <c r="E22" s="60" t="s">
        <v>75</v>
      </c>
      <c r="F22" s="60">
        <v>100.3</v>
      </c>
      <c r="G22" s="56" t="s">
        <v>35</v>
      </c>
      <c r="H22" s="56">
        <v>3</v>
      </c>
      <c r="I22" s="56">
        <v>1</v>
      </c>
      <c r="J22" s="57" t="s">
        <v>36</v>
      </c>
      <c r="K22" s="56" t="s">
        <v>37</v>
      </c>
      <c r="L22" s="64"/>
      <c r="M22" s="59"/>
      <c r="N22" s="55">
        <f t="shared" si="2"/>
        <v>8</v>
      </c>
      <c r="O22" s="56" t="s">
        <v>32</v>
      </c>
      <c r="P22" s="56">
        <v>99.3</v>
      </c>
      <c r="Q22" s="60" t="s">
        <v>66</v>
      </c>
      <c r="R22" s="60" t="s">
        <v>76</v>
      </c>
      <c r="S22" s="60">
        <v>19</v>
      </c>
      <c r="T22" s="56" t="s">
        <v>35</v>
      </c>
      <c r="U22" s="56">
        <v>3</v>
      </c>
      <c r="V22" s="56">
        <v>1</v>
      </c>
      <c r="W22" s="57" t="s">
        <v>36</v>
      </c>
      <c r="X22" s="56" t="s">
        <v>37</v>
      </c>
      <c r="Y22" s="64"/>
      <c r="Z22" s="59"/>
      <c r="AA22" s="59"/>
      <c r="AB22" s="60">
        <f t="shared" si="0"/>
        <v>8</v>
      </c>
      <c r="AC22" s="56" t="s">
        <v>32</v>
      </c>
      <c r="AD22" s="61">
        <v>56.7</v>
      </c>
      <c r="AE22" s="60" t="s">
        <v>62</v>
      </c>
      <c r="AF22" s="60" t="s">
        <v>77</v>
      </c>
      <c r="AG22" s="56">
        <v>210</v>
      </c>
      <c r="AH22" s="56" t="s">
        <v>35</v>
      </c>
      <c r="AI22" s="56">
        <v>3</v>
      </c>
      <c r="AJ22" s="56">
        <v>1</v>
      </c>
      <c r="AK22" s="57" t="s">
        <v>36</v>
      </c>
      <c r="AL22" s="56" t="s">
        <v>37</v>
      </c>
      <c r="AM22" s="61"/>
      <c r="AQ22" s="52" t="s">
        <v>73</v>
      </c>
      <c r="AR22" s="52" t="s">
        <v>74</v>
      </c>
      <c r="AS22" s="53" t="s">
        <v>31</v>
      </c>
      <c r="AT22" s="54"/>
      <c r="AU22" s="54">
        <v>63</v>
      </c>
      <c r="AV22" s="54">
        <v>120</v>
      </c>
    </row>
    <row r="23" spans="1:48" ht="15.75">
      <c r="A23" s="55">
        <f t="shared" si="1"/>
        <v>9</v>
      </c>
      <c r="B23" s="56" t="s">
        <v>32</v>
      </c>
      <c r="C23" s="60">
        <v>56.7</v>
      </c>
      <c r="D23" s="60" t="s">
        <v>75</v>
      </c>
      <c r="E23" s="60" t="s">
        <v>70</v>
      </c>
      <c r="F23" s="60">
        <v>83</v>
      </c>
      <c r="G23" s="56" t="s">
        <v>35</v>
      </c>
      <c r="H23" s="56">
        <v>3</v>
      </c>
      <c r="I23" s="56">
        <v>1</v>
      </c>
      <c r="J23" s="57" t="s">
        <v>36</v>
      </c>
      <c r="K23" s="56" t="s">
        <v>37</v>
      </c>
      <c r="L23" s="64"/>
      <c r="M23" s="59"/>
      <c r="N23" s="55">
        <f t="shared" si="2"/>
        <v>9</v>
      </c>
      <c r="O23" s="56" t="s">
        <v>32</v>
      </c>
      <c r="P23" s="60">
        <v>99.3</v>
      </c>
      <c r="Q23" s="60" t="s">
        <v>76</v>
      </c>
      <c r="R23" s="60" t="s">
        <v>78</v>
      </c>
      <c r="S23" s="60">
        <v>58</v>
      </c>
      <c r="T23" s="56" t="s">
        <v>35</v>
      </c>
      <c r="U23" s="56">
        <v>3</v>
      </c>
      <c r="V23" s="56">
        <v>1</v>
      </c>
      <c r="W23" s="57" t="s">
        <v>36</v>
      </c>
      <c r="X23" s="56" t="s">
        <v>37</v>
      </c>
      <c r="Y23" s="64"/>
      <c r="Z23" s="59"/>
      <c r="AA23" s="59"/>
      <c r="AB23" s="60">
        <f t="shared" si="0"/>
        <v>9</v>
      </c>
      <c r="AC23" s="56" t="s">
        <v>32</v>
      </c>
      <c r="AD23" s="61">
        <v>81.099999999999994</v>
      </c>
      <c r="AE23" s="60" t="s">
        <v>41</v>
      </c>
      <c r="AF23" s="60" t="s">
        <v>79</v>
      </c>
      <c r="AG23" s="56">
        <v>89.5</v>
      </c>
      <c r="AH23" s="56" t="s">
        <v>35</v>
      </c>
      <c r="AI23" s="56">
        <v>3</v>
      </c>
      <c r="AJ23" s="56">
        <v>1</v>
      </c>
      <c r="AK23" s="57" t="s">
        <v>36</v>
      </c>
      <c r="AL23" s="56" t="s">
        <v>37</v>
      </c>
      <c r="AM23" s="61"/>
      <c r="AQ23" s="52" t="s">
        <v>30</v>
      </c>
      <c r="AR23" s="52" t="s">
        <v>80</v>
      </c>
      <c r="AS23" s="53" t="s">
        <v>31</v>
      </c>
      <c r="AT23" s="54"/>
      <c r="AU23" s="54">
        <v>63</v>
      </c>
      <c r="AV23" s="54">
        <v>227.7</v>
      </c>
    </row>
    <row r="24" spans="1:48" ht="15.75">
      <c r="A24" s="55">
        <f t="shared" si="1"/>
        <v>10</v>
      </c>
      <c r="B24" s="56" t="s">
        <v>32</v>
      </c>
      <c r="C24" s="60">
        <v>126.3</v>
      </c>
      <c r="D24" s="60" t="s">
        <v>75</v>
      </c>
      <c r="E24" s="60" t="s">
        <v>81</v>
      </c>
      <c r="F24" s="60">
        <v>31</v>
      </c>
      <c r="G24" s="56" t="s">
        <v>35</v>
      </c>
      <c r="H24" s="56">
        <v>3</v>
      </c>
      <c r="I24" s="56">
        <v>1</v>
      </c>
      <c r="J24" s="57" t="s">
        <v>36</v>
      </c>
      <c r="K24" s="56" t="s">
        <v>37</v>
      </c>
      <c r="L24" s="64"/>
      <c r="M24" s="59"/>
      <c r="N24" s="55">
        <f t="shared" si="2"/>
        <v>10</v>
      </c>
      <c r="O24" s="56" t="s">
        <v>32</v>
      </c>
      <c r="P24" s="60">
        <v>56.7</v>
      </c>
      <c r="Q24" s="60" t="s">
        <v>78</v>
      </c>
      <c r="R24" s="60" t="s">
        <v>82</v>
      </c>
      <c r="S24" s="60">
        <v>55</v>
      </c>
      <c r="T24" s="56" t="s">
        <v>35</v>
      </c>
      <c r="U24" s="56">
        <v>3</v>
      </c>
      <c r="V24" s="56">
        <v>1</v>
      </c>
      <c r="W24" s="57" t="s">
        <v>36</v>
      </c>
      <c r="X24" s="56" t="s">
        <v>37</v>
      </c>
      <c r="Y24" s="64"/>
      <c r="Z24" s="59"/>
      <c r="AA24" s="59"/>
      <c r="AB24" s="60">
        <f t="shared" si="0"/>
        <v>10</v>
      </c>
      <c r="AC24" s="56" t="s">
        <v>32</v>
      </c>
      <c r="AD24" s="61">
        <v>67.400000000000006</v>
      </c>
      <c r="AE24" s="60" t="s">
        <v>79</v>
      </c>
      <c r="AF24" s="60" t="s">
        <v>83</v>
      </c>
      <c r="AG24" s="56">
        <v>74</v>
      </c>
      <c r="AH24" s="56" t="s">
        <v>35</v>
      </c>
      <c r="AI24" s="56">
        <v>3</v>
      </c>
      <c r="AJ24" s="56">
        <v>1</v>
      </c>
      <c r="AK24" s="57" t="s">
        <v>36</v>
      </c>
      <c r="AL24" s="56" t="s">
        <v>37</v>
      </c>
      <c r="AM24" s="61"/>
      <c r="AQ24" s="52" t="s">
        <v>84</v>
      </c>
      <c r="AR24" s="52" t="s">
        <v>85</v>
      </c>
      <c r="AS24" s="53" t="s">
        <v>31</v>
      </c>
      <c r="AT24" s="54"/>
      <c r="AU24" s="54">
        <v>63</v>
      </c>
      <c r="AV24" s="54">
        <v>11</v>
      </c>
    </row>
    <row r="25" spans="1:48" ht="15.75">
      <c r="A25" s="55">
        <f t="shared" si="1"/>
        <v>11</v>
      </c>
      <c r="B25" s="56" t="s">
        <v>32</v>
      </c>
      <c r="C25" s="60">
        <v>126.3</v>
      </c>
      <c r="D25" s="60" t="s">
        <v>81</v>
      </c>
      <c r="E25" s="60" t="s">
        <v>86</v>
      </c>
      <c r="F25" s="60">
        <v>314.8</v>
      </c>
      <c r="G25" s="56" t="s">
        <v>35</v>
      </c>
      <c r="H25" s="56">
        <v>3</v>
      </c>
      <c r="I25" s="56">
        <v>1</v>
      </c>
      <c r="J25" s="57" t="s">
        <v>36</v>
      </c>
      <c r="K25" s="56" t="s">
        <v>37</v>
      </c>
      <c r="L25" s="64"/>
      <c r="M25" s="59"/>
      <c r="N25" s="55">
        <f t="shared" si="2"/>
        <v>11</v>
      </c>
      <c r="O25" s="56" t="s">
        <v>32</v>
      </c>
      <c r="P25" s="60">
        <v>56.7</v>
      </c>
      <c r="Q25" s="60" t="s">
        <v>87</v>
      </c>
      <c r="R25" s="60" t="s">
        <v>88</v>
      </c>
      <c r="S25" s="60">
        <v>28.7</v>
      </c>
      <c r="T25" s="56" t="s">
        <v>35</v>
      </c>
      <c r="U25" s="56">
        <v>3</v>
      </c>
      <c r="V25" s="56">
        <v>1</v>
      </c>
      <c r="W25" s="57" t="s">
        <v>36</v>
      </c>
      <c r="X25" s="56" t="s">
        <v>37</v>
      </c>
      <c r="Y25" s="64"/>
      <c r="Z25" s="59"/>
      <c r="AA25" s="59"/>
      <c r="AB25" s="60">
        <f t="shared" si="0"/>
        <v>11</v>
      </c>
      <c r="AC25" s="56" t="s">
        <v>32</v>
      </c>
      <c r="AD25" s="61">
        <v>56.7</v>
      </c>
      <c r="AE25" s="60" t="s">
        <v>83</v>
      </c>
      <c r="AF25" s="60" t="s">
        <v>89</v>
      </c>
      <c r="AG25" s="56">
        <v>62</v>
      </c>
      <c r="AH25" s="56" t="s">
        <v>35</v>
      </c>
      <c r="AI25" s="56">
        <v>3</v>
      </c>
      <c r="AJ25" s="56">
        <v>1</v>
      </c>
      <c r="AK25" s="57" t="s">
        <v>36</v>
      </c>
      <c r="AL25" s="56" t="s">
        <v>37</v>
      </c>
      <c r="AM25" s="61"/>
      <c r="AQ25" s="52" t="s">
        <v>90</v>
      </c>
      <c r="AR25" s="52" t="s">
        <v>91</v>
      </c>
      <c r="AS25" s="53" t="s">
        <v>31</v>
      </c>
      <c r="AT25" s="62"/>
      <c r="AU25" s="54">
        <v>63</v>
      </c>
      <c r="AV25" s="54">
        <v>84.6</v>
      </c>
    </row>
    <row r="26" spans="1:48" ht="15.75">
      <c r="A26" s="55">
        <f t="shared" si="1"/>
        <v>12</v>
      </c>
      <c r="B26" s="56" t="s">
        <v>32</v>
      </c>
      <c r="C26" s="60">
        <v>67.400000000000006</v>
      </c>
      <c r="D26" s="60" t="s">
        <v>86</v>
      </c>
      <c r="E26" s="60" t="s">
        <v>92</v>
      </c>
      <c r="F26" s="60">
        <v>68.2</v>
      </c>
      <c r="G26" s="56" t="s">
        <v>35</v>
      </c>
      <c r="H26" s="56">
        <v>3</v>
      </c>
      <c r="I26" s="56">
        <v>1</v>
      </c>
      <c r="J26" s="57" t="s">
        <v>36</v>
      </c>
      <c r="K26" s="56" t="s">
        <v>37</v>
      </c>
      <c r="L26" s="64"/>
      <c r="M26" s="59"/>
      <c r="N26" s="55">
        <f t="shared" si="2"/>
        <v>12</v>
      </c>
      <c r="O26" s="56" t="s">
        <v>32</v>
      </c>
      <c r="P26" s="60">
        <v>99.3</v>
      </c>
      <c r="Q26" s="60" t="s">
        <v>78</v>
      </c>
      <c r="R26" s="60" t="s">
        <v>93</v>
      </c>
      <c r="S26" s="60">
        <v>75</v>
      </c>
      <c r="T26" s="56" t="s">
        <v>35</v>
      </c>
      <c r="U26" s="56">
        <v>3</v>
      </c>
      <c r="V26" s="56">
        <v>1</v>
      </c>
      <c r="W26" s="57" t="s">
        <v>36</v>
      </c>
      <c r="X26" s="56" t="s">
        <v>37</v>
      </c>
      <c r="Y26" s="64"/>
      <c r="Z26" s="59"/>
      <c r="AA26" s="59"/>
      <c r="AB26" s="60">
        <f t="shared" si="0"/>
        <v>12</v>
      </c>
      <c r="AC26" s="56" t="s">
        <v>32</v>
      </c>
      <c r="AD26" s="61">
        <v>67.400000000000006</v>
      </c>
      <c r="AE26" s="60" t="s">
        <v>79</v>
      </c>
      <c r="AF26" s="60" t="s">
        <v>94</v>
      </c>
      <c r="AG26" s="56">
        <v>74.5</v>
      </c>
      <c r="AH26" s="56" t="s">
        <v>35</v>
      </c>
      <c r="AI26" s="56">
        <v>3</v>
      </c>
      <c r="AJ26" s="56">
        <v>1</v>
      </c>
      <c r="AK26" s="57" t="s">
        <v>36</v>
      </c>
      <c r="AL26" s="56" t="s">
        <v>37</v>
      </c>
      <c r="AM26" s="61"/>
      <c r="AQ26" s="52" t="s">
        <v>95</v>
      </c>
      <c r="AR26" s="52" t="s">
        <v>96</v>
      </c>
      <c r="AS26" s="53" t="s">
        <v>31</v>
      </c>
      <c r="AT26" s="54"/>
      <c r="AU26" s="54">
        <v>63</v>
      </c>
      <c r="AV26" s="54">
        <v>47.4</v>
      </c>
    </row>
    <row r="27" spans="1:48" ht="15.75">
      <c r="A27" s="55">
        <f t="shared" si="1"/>
        <v>13</v>
      </c>
      <c r="B27" s="56" t="s">
        <v>32</v>
      </c>
      <c r="C27" s="60">
        <v>67.400000000000006</v>
      </c>
      <c r="D27" s="60" t="s">
        <v>92</v>
      </c>
      <c r="E27" s="60" t="s">
        <v>97</v>
      </c>
      <c r="F27" s="60">
        <v>183.2</v>
      </c>
      <c r="G27" s="56" t="s">
        <v>35</v>
      </c>
      <c r="H27" s="56">
        <v>3</v>
      </c>
      <c r="I27" s="56">
        <v>1</v>
      </c>
      <c r="J27" s="57" t="s">
        <v>36</v>
      </c>
      <c r="K27" s="56" t="s">
        <v>37</v>
      </c>
      <c r="L27" s="64"/>
      <c r="M27" s="59"/>
      <c r="N27" s="55">
        <f t="shared" si="2"/>
        <v>13</v>
      </c>
      <c r="O27" s="56" t="s">
        <v>32</v>
      </c>
      <c r="P27" s="60">
        <v>99.3</v>
      </c>
      <c r="Q27" s="60" t="s">
        <v>93</v>
      </c>
      <c r="R27" s="60" t="s">
        <v>98</v>
      </c>
      <c r="S27" s="60">
        <v>57.3</v>
      </c>
      <c r="T27" s="56" t="s">
        <v>35</v>
      </c>
      <c r="U27" s="56">
        <v>3</v>
      </c>
      <c r="V27" s="56">
        <v>1</v>
      </c>
      <c r="W27" s="57" t="s">
        <v>36</v>
      </c>
      <c r="X27" s="56" t="s">
        <v>37</v>
      </c>
      <c r="Y27" s="64"/>
      <c r="Z27" s="59"/>
      <c r="AA27" s="59"/>
      <c r="AB27" s="60">
        <f t="shared" si="0"/>
        <v>13</v>
      </c>
      <c r="AC27" s="56" t="s">
        <v>32</v>
      </c>
      <c r="AD27" s="61">
        <v>67.400000000000006</v>
      </c>
      <c r="AE27" s="60" t="s">
        <v>94</v>
      </c>
      <c r="AF27" s="60" t="s">
        <v>89</v>
      </c>
      <c r="AG27" s="56">
        <v>41.2</v>
      </c>
      <c r="AH27" s="56" t="s">
        <v>35</v>
      </c>
      <c r="AI27" s="56">
        <v>3</v>
      </c>
      <c r="AJ27" s="56">
        <v>1</v>
      </c>
      <c r="AK27" s="57" t="s">
        <v>36</v>
      </c>
      <c r="AL27" s="56" t="s">
        <v>37</v>
      </c>
      <c r="AM27" s="61"/>
      <c r="AQ27" s="52" t="s">
        <v>99</v>
      </c>
      <c r="AR27" s="52" t="s">
        <v>100</v>
      </c>
      <c r="AS27" s="53" t="s">
        <v>31</v>
      </c>
      <c r="AT27" s="62">
        <v>0.39</v>
      </c>
      <c r="AU27" s="54">
        <v>63</v>
      </c>
      <c r="AV27" s="54">
        <v>196.2</v>
      </c>
    </row>
    <row r="28" spans="1:48" ht="15.75">
      <c r="A28" s="55">
        <f t="shared" si="1"/>
        <v>14</v>
      </c>
      <c r="B28" s="56" t="s">
        <v>32</v>
      </c>
      <c r="C28" s="60">
        <v>56.7</v>
      </c>
      <c r="D28" s="60" t="s">
        <v>101</v>
      </c>
      <c r="E28" s="60" t="s">
        <v>102</v>
      </c>
      <c r="F28" s="60">
        <v>60.4</v>
      </c>
      <c r="G28" s="56" t="s">
        <v>35</v>
      </c>
      <c r="H28" s="56">
        <v>3</v>
      </c>
      <c r="I28" s="56">
        <v>1</v>
      </c>
      <c r="J28" s="57" t="s">
        <v>36</v>
      </c>
      <c r="K28" s="56" t="s">
        <v>37</v>
      </c>
      <c r="L28" s="64"/>
      <c r="M28" s="59">
        <v>17.2</v>
      </c>
      <c r="N28" s="55">
        <f t="shared" si="2"/>
        <v>14</v>
      </c>
      <c r="O28" s="56" t="s">
        <v>32</v>
      </c>
      <c r="P28" s="60">
        <v>99.3</v>
      </c>
      <c r="Q28" s="60" t="s">
        <v>98</v>
      </c>
      <c r="R28" s="60" t="s">
        <v>71</v>
      </c>
      <c r="S28" s="60">
        <v>72</v>
      </c>
      <c r="T28" s="56" t="s">
        <v>35</v>
      </c>
      <c r="U28" s="56">
        <v>3</v>
      </c>
      <c r="V28" s="56">
        <v>1</v>
      </c>
      <c r="W28" s="57" t="s">
        <v>36</v>
      </c>
      <c r="X28" s="56" t="s">
        <v>37</v>
      </c>
      <c r="Y28" s="64"/>
      <c r="Z28" s="59"/>
      <c r="AA28" s="59"/>
      <c r="AB28" s="60">
        <f t="shared" si="0"/>
        <v>14</v>
      </c>
      <c r="AC28" s="56" t="s">
        <v>32</v>
      </c>
      <c r="AD28" s="61">
        <v>56.7</v>
      </c>
      <c r="AE28" s="60" t="s">
        <v>89</v>
      </c>
      <c r="AF28" s="60" t="s">
        <v>103</v>
      </c>
      <c r="AG28" s="56">
        <v>68</v>
      </c>
      <c r="AH28" s="56" t="s">
        <v>35</v>
      </c>
      <c r="AI28" s="56">
        <v>3</v>
      </c>
      <c r="AJ28" s="56">
        <v>1</v>
      </c>
      <c r="AK28" s="57" t="s">
        <v>36</v>
      </c>
      <c r="AL28" s="56" t="s">
        <v>37</v>
      </c>
      <c r="AM28" s="61"/>
      <c r="AN28">
        <f>4377+4687.8+3094.3</f>
        <v>12159.099999999999</v>
      </c>
      <c r="AQ28" s="52" t="s">
        <v>99</v>
      </c>
      <c r="AR28" s="52" t="s">
        <v>100</v>
      </c>
      <c r="AS28" s="54" t="s">
        <v>104</v>
      </c>
      <c r="AT28" s="62">
        <v>0.39</v>
      </c>
      <c r="AU28" s="54">
        <v>63</v>
      </c>
      <c r="AV28" s="54">
        <v>100.2</v>
      </c>
    </row>
    <row r="29" spans="1:48" ht="15.75">
      <c r="A29" s="55">
        <f t="shared" si="1"/>
        <v>15</v>
      </c>
      <c r="B29" s="56" t="s">
        <v>32</v>
      </c>
      <c r="C29" s="60">
        <v>56.7</v>
      </c>
      <c r="D29" s="60" t="s">
        <v>101</v>
      </c>
      <c r="E29" s="60" t="s">
        <v>105</v>
      </c>
      <c r="F29" s="60">
        <f>94.2+57</f>
        <v>151.19999999999999</v>
      </c>
      <c r="G29" s="56" t="s">
        <v>35</v>
      </c>
      <c r="H29" s="56">
        <v>3</v>
      </c>
      <c r="I29" s="56">
        <v>1</v>
      </c>
      <c r="J29" s="57" t="s">
        <v>36</v>
      </c>
      <c r="K29" s="56" t="s">
        <v>37</v>
      </c>
      <c r="L29" s="64"/>
      <c r="M29" s="59">
        <v>68.2</v>
      </c>
      <c r="N29" s="55">
        <f t="shared" si="2"/>
        <v>15</v>
      </c>
      <c r="O29" s="56" t="s">
        <v>32</v>
      </c>
      <c r="P29" s="60">
        <v>99.3</v>
      </c>
      <c r="Q29" s="60" t="s">
        <v>76</v>
      </c>
      <c r="R29" s="60" t="s">
        <v>106</v>
      </c>
      <c r="S29" s="60">
        <v>94</v>
      </c>
      <c r="T29" s="56" t="s">
        <v>35</v>
      </c>
      <c r="U29" s="56">
        <v>3</v>
      </c>
      <c r="V29" s="56">
        <v>1</v>
      </c>
      <c r="W29" s="57" t="s">
        <v>36</v>
      </c>
      <c r="X29" s="56" t="s">
        <v>37</v>
      </c>
      <c r="Y29" s="64"/>
      <c r="Z29" s="59"/>
      <c r="AA29" s="59"/>
      <c r="AB29" s="60">
        <f t="shared" si="0"/>
        <v>15</v>
      </c>
      <c r="AC29" s="56" t="s">
        <v>32</v>
      </c>
      <c r="AD29" s="61">
        <v>56.7</v>
      </c>
      <c r="AE29" s="56" t="s">
        <v>38</v>
      </c>
      <c r="AF29" s="56" t="s">
        <v>107</v>
      </c>
      <c r="AG29" s="56">
        <v>13</v>
      </c>
      <c r="AH29" s="56" t="s">
        <v>35</v>
      </c>
      <c r="AI29" s="56">
        <v>3</v>
      </c>
      <c r="AJ29" s="56">
        <v>1</v>
      </c>
      <c r="AK29" s="57" t="s">
        <v>36</v>
      </c>
      <c r="AL29" s="56" t="s">
        <v>37</v>
      </c>
      <c r="AM29" s="61"/>
      <c r="AQ29" s="52" t="s">
        <v>108</v>
      </c>
      <c r="AR29" s="52" t="s">
        <v>109</v>
      </c>
      <c r="AS29" s="53" t="s">
        <v>31</v>
      </c>
      <c r="AT29" s="54"/>
      <c r="AU29" s="54">
        <v>63</v>
      </c>
      <c r="AV29" s="54">
        <v>3.2</v>
      </c>
    </row>
    <row r="30" spans="1:48" ht="15.75">
      <c r="A30" s="55">
        <f t="shared" si="1"/>
        <v>16</v>
      </c>
      <c r="B30" s="56" t="s">
        <v>32</v>
      </c>
      <c r="C30" s="60">
        <v>56.7</v>
      </c>
      <c r="D30" s="60" t="s">
        <v>105</v>
      </c>
      <c r="E30" s="60" t="s">
        <v>110</v>
      </c>
      <c r="F30" s="60">
        <v>203</v>
      </c>
      <c r="G30" s="56" t="s">
        <v>35</v>
      </c>
      <c r="H30" s="56">
        <v>3</v>
      </c>
      <c r="I30" s="56">
        <v>1</v>
      </c>
      <c r="J30" s="57" t="s">
        <v>36</v>
      </c>
      <c r="K30" s="56" t="s">
        <v>37</v>
      </c>
      <c r="L30" s="64"/>
      <c r="M30" s="59">
        <v>36.5</v>
      </c>
      <c r="N30" s="55">
        <f t="shared" si="2"/>
        <v>16</v>
      </c>
      <c r="O30" s="56" t="s">
        <v>32</v>
      </c>
      <c r="P30" s="60">
        <v>126.3</v>
      </c>
      <c r="Q30" s="60" t="s">
        <v>71</v>
      </c>
      <c r="R30" s="60" t="s">
        <v>111</v>
      </c>
      <c r="S30" s="60">
        <v>76</v>
      </c>
      <c r="T30" s="56" t="s">
        <v>35</v>
      </c>
      <c r="U30" s="56">
        <v>3</v>
      </c>
      <c r="V30" s="56">
        <v>1</v>
      </c>
      <c r="W30" s="57" t="s">
        <v>36</v>
      </c>
      <c r="X30" s="56" t="s">
        <v>37</v>
      </c>
      <c r="Y30" s="64"/>
      <c r="Z30" s="59"/>
      <c r="AA30" s="59"/>
      <c r="AB30" s="60">
        <f t="shared" si="0"/>
        <v>16</v>
      </c>
      <c r="AC30" s="56" t="s">
        <v>32</v>
      </c>
      <c r="AD30" s="61">
        <v>56.7</v>
      </c>
      <c r="AE30" s="56" t="s">
        <v>107</v>
      </c>
      <c r="AF30" s="56" t="s">
        <v>112</v>
      </c>
      <c r="AG30" s="56">
        <v>42.4</v>
      </c>
      <c r="AH30" s="56" t="s">
        <v>35</v>
      </c>
      <c r="AI30" s="56">
        <v>3</v>
      </c>
      <c r="AJ30" s="56">
        <v>1</v>
      </c>
      <c r="AK30" s="57" t="s">
        <v>36</v>
      </c>
      <c r="AL30" s="56" t="s">
        <v>37</v>
      </c>
      <c r="AM30" s="61"/>
      <c r="AQ30" s="52" t="s">
        <v>108</v>
      </c>
      <c r="AR30" s="52" t="s">
        <v>109</v>
      </c>
      <c r="AS30" s="54" t="s">
        <v>104</v>
      </c>
      <c r="AT30" s="62">
        <v>0.39</v>
      </c>
      <c r="AU30" s="54">
        <v>63</v>
      </c>
      <c r="AV30" s="54">
        <v>51.2</v>
      </c>
    </row>
    <row r="31" spans="1:48" ht="15.75">
      <c r="A31" s="55">
        <f t="shared" si="1"/>
        <v>17</v>
      </c>
      <c r="B31" s="56" t="s">
        <v>32</v>
      </c>
      <c r="C31" s="60">
        <v>126.3</v>
      </c>
      <c r="D31" s="60" t="s">
        <v>113</v>
      </c>
      <c r="E31" s="60" t="s">
        <v>114</v>
      </c>
      <c r="F31" s="60">
        <v>146.1</v>
      </c>
      <c r="G31" s="56" t="s">
        <v>35</v>
      </c>
      <c r="H31" s="56">
        <v>3</v>
      </c>
      <c r="I31" s="56">
        <v>1</v>
      </c>
      <c r="J31" s="57" t="s">
        <v>36</v>
      </c>
      <c r="K31" s="56" t="s">
        <v>37</v>
      </c>
      <c r="L31" s="64"/>
      <c r="M31" s="59">
        <v>21.8</v>
      </c>
      <c r="N31" s="55">
        <f t="shared" si="2"/>
        <v>17</v>
      </c>
      <c r="O31" s="56" t="s">
        <v>32</v>
      </c>
      <c r="P31" s="60">
        <v>99.3</v>
      </c>
      <c r="Q31" s="60" t="s">
        <v>93</v>
      </c>
      <c r="R31" s="60" t="s">
        <v>115</v>
      </c>
      <c r="S31" s="60">
        <v>127.5</v>
      </c>
      <c r="T31" s="56" t="s">
        <v>35</v>
      </c>
      <c r="U31" s="56">
        <v>3</v>
      </c>
      <c r="V31" s="56">
        <v>1</v>
      </c>
      <c r="W31" s="57" t="s">
        <v>36</v>
      </c>
      <c r="X31" s="56" t="s">
        <v>37</v>
      </c>
      <c r="Y31" s="64"/>
      <c r="Z31" s="59"/>
      <c r="AA31" s="59"/>
      <c r="AB31" s="60">
        <f t="shared" si="0"/>
        <v>17</v>
      </c>
      <c r="AC31" s="56" t="s">
        <v>32</v>
      </c>
      <c r="AD31" s="61">
        <v>56.7</v>
      </c>
      <c r="AE31" s="56" t="s">
        <v>116</v>
      </c>
      <c r="AF31" s="56" t="s">
        <v>117</v>
      </c>
      <c r="AG31" s="56">
        <v>27.5</v>
      </c>
      <c r="AH31" s="56" t="s">
        <v>35</v>
      </c>
      <c r="AI31" s="56">
        <v>3</v>
      </c>
      <c r="AJ31" s="56">
        <v>1</v>
      </c>
      <c r="AK31" s="57" t="s">
        <v>36</v>
      </c>
      <c r="AL31" s="56" t="s">
        <v>37</v>
      </c>
      <c r="AM31" s="61"/>
      <c r="AQ31" s="52" t="s">
        <v>118</v>
      </c>
      <c r="AR31" s="52" t="s">
        <v>119</v>
      </c>
      <c r="AS31" s="53" t="s">
        <v>31</v>
      </c>
      <c r="AT31" s="54"/>
      <c r="AU31" s="54">
        <v>63</v>
      </c>
      <c r="AV31" s="54">
        <v>12.5</v>
      </c>
    </row>
    <row r="32" spans="1:48" ht="15.75">
      <c r="A32" s="55">
        <f t="shared" si="1"/>
        <v>18</v>
      </c>
      <c r="B32" s="56" t="s">
        <v>32</v>
      </c>
      <c r="C32" s="60">
        <v>126.3</v>
      </c>
      <c r="D32" s="60" t="s">
        <v>114</v>
      </c>
      <c r="E32" s="60" t="s">
        <v>120</v>
      </c>
      <c r="F32" s="60">
        <v>272</v>
      </c>
      <c r="G32" s="56" t="s">
        <v>35</v>
      </c>
      <c r="H32" s="56">
        <v>3</v>
      </c>
      <c r="I32" s="56">
        <v>1</v>
      </c>
      <c r="J32" s="57" t="s">
        <v>36</v>
      </c>
      <c r="K32" s="56" t="s">
        <v>37</v>
      </c>
      <c r="L32" s="64"/>
      <c r="M32" s="59">
        <v>30</v>
      </c>
      <c r="N32" s="55">
        <f t="shared" si="2"/>
        <v>18</v>
      </c>
      <c r="O32" s="56" t="s">
        <v>32</v>
      </c>
      <c r="P32" s="60">
        <v>99.3</v>
      </c>
      <c r="Q32" s="60" t="s">
        <v>115</v>
      </c>
      <c r="R32" s="60" t="s">
        <v>121</v>
      </c>
      <c r="S32" s="60">
        <v>145.5</v>
      </c>
      <c r="T32" s="56" t="s">
        <v>35</v>
      </c>
      <c r="U32" s="56">
        <v>3</v>
      </c>
      <c r="V32" s="56">
        <v>1</v>
      </c>
      <c r="W32" s="57" t="s">
        <v>36</v>
      </c>
      <c r="X32" s="56" t="s">
        <v>37</v>
      </c>
      <c r="Y32" s="64"/>
      <c r="Z32" s="59"/>
      <c r="AA32" s="59"/>
      <c r="AB32" s="60">
        <f t="shared" si="0"/>
        <v>18</v>
      </c>
      <c r="AC32" s="56" t="s">
        <v>32</v>
      </c>
      <c r="AD32" s="61">
        <v>56.7</v>
      </c>
      <c r="AE32" s="56" t="s">
        <v>122</v>
      </c>
      <c r="AF32" s="56" t="s">
        <v>123</v>
      </c>
      <c r="AG32" s="56">
        <v>3.5</v>
      </c>
      <c r="AH32" s="56" t="s">
        <v>35</v>
      </c>
      <c r="AI32" s="56">
        <v>3</v>
      </c>
      <c r="AJ32" s="56">
        <v>1</v>
      </c>
      <c r="AK32" s="57" t="s">
        <v>36</v>
      </c>
      <c r="AL32" s="56" t="s">
        <v>37</v>
      </c>
      <c r="AM32" s="61"/>
      <c r="AQ32" s="52" t="s">
        <v>119</v>
      </c>
      <c r="AR32" s="52" t="s">
        <v>124</v>
      </c>
      <c r="AS32" s="53" t="s">
        <v>31</v>
      </c>
      <c r="AT32" s="54"/>
      <c r="AU32" s="54">
        <v>63</v>
      </c>
      <c r="AV32" s="54">
        <v>21</v>
      </c>
    </row>
    <row r="33" spans="1:48" ht="15.75">
      <c r="A33" s="55">
        <f t="shared" si="1"/>
        <v>19</v>
      </c>
      <c r="B33" s="56" t="s">
        <v>32</v>
      </c>
      <c r="C33" s="60">
        <v>56.7</v>
      </c>
      <c r="D33" s="60" t="s">
        <v>120</v>
      </c>
      <c r="E33" s="60" t="s">
        <v>125</v>
      </c>
      <c r="F33" s="60">
        <v>84.6</v>
      </c>
      <c r="G33" s="56" t="s">
        <v>35</v>
      </c>
      <c r="H33" s="56">
        <v>3</v>
      </c>
      <c r="I33" s="56">
        <v>1</v>
      </c>
      <c r="J33" s="57" t="s">
        <v>36</v>
      </c>
      <c r="K33" s="56" t="s">
        <v>37</v>
      </c>
      <c r="L33" s="64"/>
      <c r="M33" s="59">
        <v>70.7</v>
      </c>
      <c r="N33" s="55">
        <f t="shared" si="2"/>
        <v>19</v>
      </c>
      <c r="O33" s="56" t="s">
        <v>32</v>
      </c>
      <c r="P33" s="60">
        <v>56.7</v>
      </c>
      <c r="Q33" s="60" t="s">
        <v>121</v>
      </c>
      <c r="R33" s="60" t="s">
        <v>126</v>
      </c>
      <c r="S33" s="60">
        <v>46.8</v>
      </c>
      <c r="T33" s="56" t="s">
        <v>35</v>
      </c>
      <c r="U33" s="56">
        <v>3</v>
      </c>
      <c r="V33" s="56">
        <v>1</v>
      </c>
      <c r="W33" s="57" t="s">
        <v>36</v>
      </c>
      <c r="X33" s="56" t="s">
        <v>37</v>
      </c>
      <c r="Y33" s="64"/>
      <c r="Z33" s="59"/>
      <c r="AA33" s="59"/>
      <c r="AB33" s="60">
        <f t="shared" si="0"/>
        <v>19</v>
      </c>
      <c r="AC33" s="56" t="s">
        <v>32</v>
      </c>
      <c r="AD33" s="61">
        <v>56.7</v>
      </c>
      <c r="AE33" s="56" t="s">
        <v>122</v>
      </c>
      <c r="AF33" s="56">
        <v>109</v>
      </c>
      <c r="AG33" s="56">
        <v>43.4</v>
      </c>
      <c r="AH33" s="56" t="s">
        <v>35</v>
      </c>
      <c r="AI33" s="56">
        <v>3</v>
      </c>
      <c r="AJ33" s="56">
        <v>1</v>
      </c>
      <c r="AK33" s="57" t="s">
        <v>36</v>
      </c>
      <c r="AL33" s="56" t="s">
        <v>37</v>
      </c>
      <c r="AM33" s="61"/>
      <c r="AQ33" s="52" t="s">
        <v>119</v>
      </c>
      <c r="AR33" s="52" t="s">
        <v>127</v>
      </c>
      <c r="AS33" s="53" t="s">
        <v>31</v>
      </c>
      <c r="AT33" s="54"/>
      <c r="AU33" s="54">
        <v>63</v>
      </c>
      <c r="AV33" s="54">
        <v>42</v>
      </c>
    </row>
    <row r="34" spans="1:48" ht="15.75">
      <c r="A34" s="55">
        <f t="shared" si="1"/>
        <v>20</v>
      </c>
      <c r="B34" s="56" t="s">
        <v>32</v>
      </c>
      <c r="C34" s="60">
        <v>56.7</v>
      </c>
      <c r="D34" s="60" t="s">
        <v>125</v>
      </c>
      <c r="E34" s="60" t="s">
        <v>128</v>
      </c>
      <c r="F34" s="60">
        <v>17.600000000000001</v>
      </c>
      <c r="G34" s="56" t="s">
        <v>35</v>
      </c>
      <c r="H34" s="56">
        <v>3</v>
      </c>
      <c r="I34" s="56">
        <v>1</v>
      </c>
      <c r="J34" s="57" t="s">
        <v>36</v>
      </c>
      <c r="K34" s="56" t="s">
        <v>37</v>
      </c>
      <c r="L34" s="64"/>
      <c r="M34" s="59">
        <v>57</v>
      </c>
      <c r="N34" s="55">
        <f t="shared" si="2"/>
        <v>20</v>
      </c>
      <c r="O34" s="56" t="s">
        <v>32</v>
      </c>
      <c r="P34" s="60">
        <v>56.7</v>
      </c>
      <c r="Q34" s="60" t="s">
        <v>121</v>
      </c>
      <c r="R34" s="60" t="s">
        <v>129</v>
      </c>
      <c r="S34" s="60">
        <v>68.7</v>
      </c>
      <c r="T34" s="56" t="s">
        <v>35</v>
      </c>
      <c r="U34" s="56">
        <v>3</v>
      </c>
      <c r="V34" s="56">
        <v>1</v>
      </c>
      <c r="W34" s="57" t="s">
        <v>36</v>
      </c>
      <c r="X34" s="56" t="s">
        <v>37</v>
      </c>
      <c r="Y34" s="64"/>
      <c r="Z34" s="59"/>
      <c r="AA34" s="59"/>
      <c r="AB34" s="60">
        <f t="shared" si="0"/>
        <v>20</v>
      </c>
      <c r="AC34" s="56" t="s">
        <v>32</v>
      </c>
      <c r="AD34" s="61">
        <v>56.7</v>
      </c>
      <c r="AE34" s="56" t="s">
        <v>122</v>
      </c>
      <c r="AF34" s="56" t="s">
        <v>123</v>
      </c>
      <c r="AG34" s="56">
        <v>9</v>
      </c>
      <c r="AH34" s="56" t="s">
        <v>35</v>
      </c>
      <c r="AI34" s="56">
        <v>3</v>
      </c>
      <c r="AJ34" s="56">
        <v>1</v>
      </c>
      <c r="AK34" s="57" t="s">
        <v>36</v>
      </c>
      <c r="AL34" s="56" t="s">
        <v>37</v>
      </c>
      <c r="AM34" s="61"/>
      <c r="AQ34" s="52" t="s">
        <v>130</v>
      </c>
      <c r="AR34" s="52" t="s">
        <v>131</v>
      </c>
      <c r="AS34" s="54" t="s">
        <v>43</v>
      </c>
      <c r="AT34" s="62">
        <v>0.39</v>
      </c>
      <c r="AU34" s="54">
        <v>63</v>
      </c>
      <c r="AV34" s="54">
        <v>3.5</v>
      </c>
    </row>
    <row r="35" spans="1:48" ht="15.75">
      <c r="A35" s="55">
        <f t="shared" si="1"/>
        <v>21</v>
      </c>
      <c r="B35" s="56" t="s">
        <v>32</v>
      </c>
      <c r="C35" s="60">
        <v>126.3</v>
      </c>
      <c r="D35" s="60" t="s">
        <v>120</v>
      </c>
      <c r="E35" s="60" t="s">
        <v>111</v>
      </c>
      <c r="F35" s="60">
        <v>53.7</v>
      </c>
      <c r="G35" s="56" t="s">
        <v>35</v>
      </c>
      <c r="H35" s="56">
        <v>3</v>
      </c>
      <c r="I35" s="56">
        <v>1</v>
      </c>
      <c r="J35" s="57" t="s">
        <v>36</v>
      </c>
      <c r="K35" s="56" t="s">
        <v>37</v>
      </c>
      <c r="L35" s="64"/>
      <c r="M35" s="59"/>
      <c r="N35" s="55">
        <f t="shared" si="2"/>
        <v>21</v>
      </c>
      <c r="O35" s="56" t="s">
        <v>32</v>
      </c>
      <c r="P35" s="60">
        <v>56.7</v>
      </c>
      <c r="Q35" s="60" t="s">
        <v>129</v>
      </c>
      <c r="R35" s="60" t="s">
        <v>132</v>
      </c>
      <c r="S35" s="60">
        <v>45</v>
      </c>
      <c r="T35" s="56" t="s">
        <v>35</v>
      </c>
      <c r="U35" s="56">
        <v>3</v>
      </c>
      <c r="V35" s="56">
        <v>1</v>
      </c>
      <c r="W35" s="57" t="s">
        <v>36</v>
      </c>
      <c r="X35" s="56" t="s">
        <v>37</v>
      </c>
      <c r="Y35" s="64"/>
      <c r="Z35" s="59"/>
      <c r="AA35" s="59"/>
      <c r="AB35" s="60">
        <f t="shared" si="0"/>
        <v>21</v>
      </c>
      <c r="AC35" s="56" t="s">
        <v>32</v>
      </c>
      <c r="AD35" s="61">
        <v>67.400000000000006</v>
      </c>
      <c r="AE35" s="60" t="s">
        <v>116</v>
      </c>
      <c r="AF35" s="60" t="s">
        <v>133</v>
      </c>
      <c r="AG35" s="56">
        <v>50</v>
      </c>
      <c r="AH35" s="56" t="s">
        <v>35</v>
      </c>
      <c r="AI35" s="56">
        <v>3</v>
      </c>
      <c r="AJ35" s="56">
        <v>1</v>
      </c>
      <c r="AK35" s="57" t="s">
        <v>36</v>
      </c>
      <c r="AL35" s="56" t="s">
        <v>37</v>
      </c>
      <c r="AM35" s="61"/>
      <c r="AQ35" s="52" t="s">
        <v>130</v>
      </c>
      <c r="AR35" s="52" t="s">
        <v>131</v>
      </c>
      <c r="AS35" s="54" t="s">
        <v>104</v>
      </c>
      <c r="AT35" s="62">
        <v>0.39</v>
      </c>
      <c r="AU35" s="54">
        <v>63</v>
      </c>
      <c r="AV35" s="54">
        <v>41.3</v>
      </c>
    </row>
    <row r="36" spans="1:48" ht="15.75">
      <c r="A36" s="55">
        <f t="shared" si="1"/>
        <v>22</v>
      </c>
      <c r="B36" s="56" t="s">
        <v>32</v>
      </c>
      <c r="C36" s="60">
        <v>144.4</v>
      </c>
      <c r="D36" s="60" t="s">
        <v>111</v>
      </c>
      <c r="E36" s="60" t="s">
        <v>134</v>
      </c>
      <c r="F36" s="60">
        <v>66.8</v>
      </c>
      <c r="G36" s="56" t="s">
        <v>35</v>
      </c>
      <c r="H36" s="56">
        <v>3</v>
      </c>
      <c r="I36" s="56">
        <v>1</v>
      </c>
      <c r="J36" s="57" t="s">
        <v>36</v>
      </c>
      <c r="K36" s="56" t="s">
        <v>37</v>
      </c>
      <c r="L36" s="64"/>
      <c r="M36" s="59"/>
      <c r="N36" s="55">
        <f t="shared" si="2"/>
        <v>22</v>
      </c>
      <c r="O36" s="56" t="s">
        <v>32</v>
      </c>
      <c r="P36" s="60">
        <v>56.7</v>
      </c>
      <c r="Q36" s="60" t="s">
        <v>129</v>
      </c>
      <c r="R36" s="60" t="s">
        <v>135</v>
      </c>
      <c r="S36" s="60">
        <v>25.1</v>
      </c>
      <c r="T36" s="56" t="s">
        <v>35</v>
      </c>
      <c r="U36" s="56">
        <v>3</v>
      </c>
      <c r="V36" s="56">
        <v>1</v>
      </c>
      <c r="W36" s="57" t="s">
        <v>36</v>
      </c>
      <c r="X36" s="56" t="s">
        <v>37</v>
      </c>
      <c r="Y36" s="64"/>
      <c r="Z36" s="59"/>
      <c r="AA36" s="59"/>
      <c r="AB36" s="60">
        <f t="shared" si="0"/>
        <v>22</v>
      </c>
      <c r="AC36" s="56" t="s">
        <v>32</v>
      </c>
      <c r="AD36" s="61">
        <v>67.400000000000006</v>
      </c>
      <c r="AE36" s="60" t="s">
        <v>136</v>
      </c>
      <c r="AF36" s="60" t="s">
        <v>137</v>
      </c>
      <c r="AG36" s="56">
        <v>155</v>
      </c>
      <c r="AH36" s="56" t="s">
        <v>35</v>
      </c>
      <c r="AI36" s="56">
        <v>3</v>
      </c>
      <c r="AJ36" s="56">
        <v>1</v>
      </c>
      <c r="AK36" s="57" t="s">
        <v>36</v>
      </c>
      <c r="AL36" s="56" t="s">
        <v>37</v>
      </c>
      <c r="AM36" s="61"/>
      <c r="AQ36" s="52" t="s">
        <v>131</v>
      </c>
      <c r="AR36" s="52" t="s">
        <v>138</v>
      </c>
      <c r="AS36" s="54" t="s">
        <v>104</v>
      </c>
      <c r="AT36" s="62">
        <v>0.39</v>
      </c>
      <c r="AU36" s="54">
        <v>63</v>
      </c>
      <c r="AV36" s="54">
        <v>16.100000000000001</v>
      </c>
    </row>
    <row r="37" spans="1:48" ht="15.75">
      <c r="A37" s="55">
        <f t="shared" si="1"/>
        <v>23</v>
      </c>
      <c r="B37" s="56" t="s">
        <v>32</v>
      </c>
      <c r="C37" s="60">
        <v>56.7</v>
      </c>
      <c r="D37" s="60" t="s">
        <v>105</v>
      </c>
      <c r="E37" s="60" t="s">
        <v>139</v>
      </c>
      <c r="F37" s="60">
        <v>149.19999999999999</v>
      </c>
      <c r="G37" s="56" t="s">
        <v>35</v>
      </c>
      <c r="H37" s="56">
        <v>3</v>
      </c>
      <c r="I37" s="56">
        <v>1</v>
      </c>
      <c r="J37" s="57" t="s">
        <v>36</v>
      </c>
      <c r="K37" s="56" t="s">
        <v>37</v>
      </c>
      <c r="L37" s="64"/>
      <c r="M37" s="59"/>
      <c r="N37" s="55">
        <f t="shared" si="2"/>
        <v>23</v>
      </c>
      <c r="O37" s="56" t="s">
        <v>32</v>
      </c>
      <c r="P37" s="60">
        <v>56.7</v>
      </c>
      <c r="Q37" s="60" t="s">
        <v>135</v>
      </c>
      <c r="R37" s="60" t="s">
        <v>140</v>
      </c>
      <c r="S37" s="60">
        <v>16.100000000000001</v>
      </c>
      <c r="T37" s="56" t="s">
        <v>35</v>
      </c>
      <c r="U37" s="56">
        <v>3</v>
      </c>
      <c r="V37" s="56">
        <v>1</v>
      </c>
      <c r="W37" s="57" t="s">
        <v>36</v>
      </c>
      <c r="X37" s="56" t="s">
        <v>37</v>
      </c>
      <c r="Y37" s="64"/>
      <c r="Z37" s="59"/>
      <c r="AA37" s="59"/>
      <c r="AB37" s="60">
        <f t="shared" si="0"/>
        <v>23</v>
      </c>
      <c r="AC37" s="56" t="s">
        <v>32</v>
      </c>
      <c r="AD37" s="61">
        <v>56.7</v>
      </c>
      <c r="AE37" s="60" t="s">
        <v>141</v>
      </c>
      <c r="AF37" s="60" t="s">
        <v>142</v>
      </c>
      <c r="AG37" s="56">
        <v>47.4</v>
      </c>
      <c r="AH37" s="56" t="s">
        <v>35</v>
      </c>
      <c r="AI37" s="56">
        <v>3</v>
      </c>
      <c r="AJ37" s="56">
        <v>1</v>
      </c>
      <c r="AK37" s="57" t="s">
        <v>36</v>
      </c>
      <c r="AL37" s="56" t="s">
        <v>37</v>
      </c>
      <c r="AM37" s="61"/>
      <c r="AQ37" s="52" t="s">
        <v>131</v>
      </c>
      <c r="AR37" s="52" t="s">
        <v>143</v>
      </c>
      <c r="AS37" s="54" t="s">
        <v>104</v>
      </c>
      <c r="AT37" s="62">
        <v>0.39</v>
      </c>
      <c r="AU37" s="54">
        <v>63</v>
      </c>
      <c r="AV37" s="54">
        <v>25.1</v>
      </c>
    </row>
    <row r="38" spans="1:48" ht="15.75">
      <c r="A38" s="55">
        <f t="shared" si="1"/>
        <v>24</v>
      </c>
      <c r="B38" s="56" t="s">
        <v>32</v>
      </c>
      <c r="C38" s="60">
        <v>56.7</v>
      </c>
      <c r="D38" s="60" t="s">
        <v>114</v>
      </c>
      <c r="E38" s="60" t="s">
        <v>144</v>
      </c>
      <c r="F38" s="60">
        <v>137.9</v>
      </c>
      <c r="G38" s="56" t="s">
        <v>35</v>
      </c>
      <c r="H38" s="56">
        <v>3</v>
      </c>
      <c r="I38" s="56">
        <v>1</v>
      </c>
      <c r="J38" s="57" t="s">
        <v>36</v>
      </c>
      <c r="K38" s="56" t="s">
        <v>37</v>
      </c>
      <c r="L38" s="64"/>
      <c r="M38" s="59"/>
      <c r="N38" s="55">
        <f t="shared" si="2"/>
        <v>24</v>
      </c>
      <c r="O38" s="56" t="s">
        <v>32</v>
      </c>
      <c r="P38" s="60">
        <v>56.7</v>
      </c>
      <c r="Q38" s="60" t="s">
        <v>135</v>
      </c>
      <c r="R38" s="60" t="s">
        <v>145</v>
      </c>
      <c r="S38" s="60">
        <v>44.8</v>
      </c>
      <c r="T38" s="56" t="s">
        <v>35</v>
      </c>
      <c r="U38" s="56">
        <v>3</v>
      </c>
      <c r="V38" s="56">
        <v>1</v>
      </c>
      <c r="W38" s="57" t="s">
        <v>36</v>
      </c>
      <c r="X38" s="56" t="s">
        <v>37</v>
      </c>
      <c r="Y38" s="64"/>
      <c r="Z38" s="59"/>
      <c r="AA38" s="59"/>
      <c r="AB38" s="60">
        <f t="shared" si="0"/>
        <v>24</v>
      </c>
      <c r="AC38" s="56" t="s">
        <v>32</v>
      </c>
      <c r="AD38" s="61">
        <v>56.7</v>
      </c>
      <c r="AE38" s="60" t="s">
        <v>122</v>
      </c>
      <c r="AF38" s="60" t="s">
        <v>123</v>
      </c>
      <c r="AG38" s="56">
        <v>55.9</v>
      </c>
      <c r="AH38" s="56" t="s">
        <v>35</v>
      </c>
      <c r="AI38" s="56">
        <v>3</v>
      </c>
      <c r="AJ38" s="56">
        <v>1</v>
      </c>
      <c r="AK38" s="57" t="s">
        <v>36</v>
      </c>
      <c r="AL38" s="56" t="s">
        <v>37</v>
      </c>
      <c r="AM38" s="61"/>
      <c r="AQ38" s="52" t="s">
        <v>146</v>
      </c>
      <c r="AR38" s="52" t="s">
        <v>143</v>
      </c>
      <c r="AS38" s="53" t="s">
        <v>31</v>
      </c>
      <c r="AT38" s="54"/>
      <c r="AU38" s="54">
        <v>63</v>
      </c>
      <c r="AV38" s="54">
        <v>45</v>
      </c>
    </row>
    <row r="39" spans="1:48" ht="15.75">
      <c r="A39" s="55">
        <f t="shared" si="1"/>
        <v>25</v>
      </c>
      <c r="B39" s="56" t="s">
        <v>32</v>
      </c>
      <c r="C39" s="60">
        <v>56.7</v>
      </c>
      <c r="D39" s="60" t="s">
        <v>144</v>
      </c>
      <c r="E39" s="60" t="s">
        <v>147</v>
      </c>
      <c r="F39" s="60">
        <v>189.2</v>
      </c>
      <c r="G39" s="56" t="s">
        <v>35</v>
      </c>
      <c r="H39" s="56">
        <v>3</v>
      </c>
      <c r="I39" s="56">
        <v>1</v>
      </c>
      <c r="J39" s="57" t="s">
        <v>36</v>
      </c>
      <c r="K39" s="56" t="s">
        <v>37</v>
      </c>
      <c r="L39" s="64"/>
      <c r="M39" s="59"/>
      <c r="N39" s="55">
        <f t="shared" si="2"/>
        <v>25</v>
      </c>
      <c r="O39" s="56" t="s">
        <v>32</v>
      </c>
      <c r="P39" s="60">
        <v>126.3</v>
      </c>
      <c r="Q39" s="60" t="s">
        <v>39</v>
      </c>
      <c r="R39" s="60" t="s">
        <v>145</v>
      </c>
      <c r="S39" s="60">
        <v>43.3</v>
      </c>
      <c r="T39" s="56" t="s">
        <v>35</v>
      </c>
      <c r="U39" s="56">
        <v>3</v>
      </c>
      <c r="V39" s="56">
        <v>1</v>
      </c>
      <c r="W39" s="57" t="s">
        <v>36</v>
      </c>
      <c r="X39" s="56" t="s">
        <v>37</v>
      </c>
      <c r="Y39" s="64"/>
      <c r="Z39" s="59"/>
      <c r="AA39" s="59"/>
      <c r="AB39" s="60">
        <f t="shared" si="0"/>
        <v>25</v>
      </c>
      <c r="AC39" s="56" t="s">
        <v>32</v>
      </c>
      <c r="AD39" s="61">
        <v>56.7</v>
      </c>
      <c r="AE39" s="56" t="s">
        <v>148</v>
      </c>
      <c r="AF39" s="56" t="s">
        <v>69</v>
      </c>
      <c r="AG39" s="60">
        <v>67</v>
      </c>
      <c r="AH39" s="56" t="s">
        <v>35</v>
      </c>
      <c r="AI39" s="56">
        <v>3</v>
      </c>
      <c r="AJ39" s="56">
        <v>1</v>
      </c>
      <c r="AK39" s="57" t="s">
        <v>36</v>
      </c>
      <c r="AL39" s="56" t="s">
        <v>37</v>
      </c>
      <c r="AM39" s="61"/>
      <c r="AQ39" s="52" t="s">
        <v>143</v>
      </c>
      <c r="AR39" s="52" t="s">
        <v>149</v>
      </c>
      <c r="AS39" s="54" t="s">
        <v>104</v>
      </c>
      <c r="AT39" s="62">
        <v>0.39</v>
      </c>
      <c r="AU39" s="54">
        <v>63</v>
      </c>
      <c r="AV39" s="54">
        <v>68.7</v>
      </c>
    </row>
    <row r="40" spans="1:48" ht="15.75">
      <c r="A40" s="55">
        <f t="shared" si="1"/>
        <v>26</v>
      </c>
      <c r="B40" s="56" t="s">
        <v>32</v>
      </c>
      <c r="C40" s="60">
        <v>56.7</v>
      </c>
      <c r="D40" s="60" t="s">
        <v>144</v>
      </c>
      <c r="E40" s="60" t="s">
        <v>150</v>
      </c>
      <c r="F40" s="60">
        <f>91.9+70.7</f>
        <v>162.60000000000002</v>
      </c>
      <c r="G40" s="56" t="s">
        <v>35</v>
      </c>
      <c r="H40" s="56">
        <v>3</v>
      </c>
      <c r="I40" s="56">
        <v>1</v>
      </c>
      <c r="J40" s="57" t="s">
        <v>36</v>
      </c>
      <c r="K40" s="56" t="s">
        <v>37</v>
      </c>
      <c r="L40" s="64"/>
      <c r="M40" s="59"/>
      <c r="N40" s="55">
        <f t="shared" si="2"/>
        <v>26</v>
      </c>
      <c r="O40" s="56" t="s">
        <v>32</v>
      </c>
      <c r="P40" s="60">
        <v>126.3</v>
      </c>
      <c r="Q40" s="60" t="s">
        <v>145</v>
      </c>
      <c r="R40" s="60" t="s">
        <v>151</v>
      </c>
      <c r="S40" s="60">
        <v>50.5</v>
      </c>
      <c r="T40" s="56" t="s">
        <v>35</v>
      </c>
      <c r="U40" s="56">
        <v>3</v>
      </c>
      <c r="V40" s="56">
        <v>1</v>
      </c>
      <c r="W40" s="57" t="s">
        <v>36</v>
      </c>
      <c r="X40" s="56" t="s">
        <v>37</v>
      </c>
      <c r="Y40" s="64"/>
      <c r="Z40" s="59"/>
      <c r="AA40" s="59"/>
      <c r="AB40" s="60">
        <f t="shared" si="0"/>
        <v>26</v>
      </c>
      <c r="AC40" s="56" t="s">
        <v>32</v>
      </c>
      <c r="AD40" s="61">
        <v>56.7</v>
      </c>
      <c r="AE40" s="56" t="s">
        <v>152</v>
      </c>
      <c r="AF40" s="56" t="s">
        <v>153</v>
      </c>
      <c r="AG40" s="60">
        <v>39.700000000000003</v>
      </c>
      <c r="AH40" s="56" t="s">
        <v>35</v>
      </c>
      <c r="AI40" s="56">
        <v>3</v>
      </c>
      <c r="AJ40" s="56">
        <v>1</v>
      </c>
      <c r="AK40" s="57" t="s">
        <v>36</v>
      </c>
      <c r="AL40" s="56" t="s">
        <v>37</v>
      </c>
      <c r="AM40" s="61"/>
      <c r="AQ40" s="52" t="s">
        <v>149</v>
      </c>
      <c r="AR40" s="52" t="s">
        <v>154</v>
      </c>
      <c r="AS40" s="53" t="s">
        <v>31</v>
      </c>
      <c r="AT40" s="54"/>
      <c r="AU40" s="54">
        <v>63</v>
      </c>
      <c r="AV40" s="54">
        <v>46.8</v>
      </c>
    </row>
    <row r="41" spans="1:48" ht="15.75">
      <c r="A41" s="55">
        <f t="shared" si="1"/>
        <v>27</v>
      </c>
      <c r="B41" s="56" t="s">
        <v>32</v>
      </c>
      <c r="C41" s="60">
        <v>126.3</v>
      </c>
      <c r="D41" s="60" t="s">
        <v>114</v>
      </c>
      <c r="E41" s="60" t="s">
        <v>155</v>
      </c>
      <c r="F41" s="60">
        <v>208</v>
      </c>
      <c r="G41" s="56" t="s">
        <v>35</v>
      </c>
      <c r="H41" s="56">
        <v>3</v>
      </c>
      <c r="I41" s="56">
        <v>1</v>
      </c>
      <c r="J41" s="57" t="s">
        <v>36</v>
      </c>
      <c r="K41" s="56" t="s">
        <v>37</v>
      </c>
      <c r="L41" s="64"/>
      <c r="M41" s="59"/>
      <c r="N41" s="55">
        <f t="shared" si="2"/>
        <v>27</v>
      </c>
      <c r="O41" s="56" t="s">
        <v>32</v>
      </c>
      <c r="P41" s="60">
        <v>67.400000000000006</v>
      </c>
      <c r="Q41" s="60" t="s">
        <v>151</v>
      </c>
      <c r="R41" s="60" t="s">
        <v>133</v>
      </c>
      <c r="S41" s="60">
        <v>41</v>
      </c>
      <c r="T41" s="56" t="s">
        <v>35</v>
      </c>
      <c r="U41" s="56">
        <v>3</v>
      </c>
      <c r="V41" s="56">
        <v>1</v>
      </c>
      <c r="W41" s="57" t="s">
        <v>36</v>
      </c>
      <c r="X41" s="56" t="s">
        <v>37</v>
      </c>
      <c r="Y41" s="64"/>
      <c r="Z41" s="59"/>
      <c r="AA41" s="59"/>
      <c r="AB41" s="60">
        <f t="shared" si="0"/>
        <v>27</v>
      </c>
      <c r="AC41" s="56" t="s">
        <v>32</v>
      </c>
      <c r="AD41" s="61">
        <v>56.7</v>
      </c>
      <c r="AE41" s="56" t="s">
        <v>156</v>
      </c>
      <c r="AF41" s="56" t="s">
        <v>157</v>
      </c>
      <c r="AG41" s="60">
        <v>18.7</v>
      </c>
      <c r="AH41" s="56" t="s">
        <v>35</v>
      </c>
      <c r="AI41" s="56">
        <v>3</v>
      </c>
      <c r="AJ41" s="56">
        <v>1</v>
      </c>
      <c r="AK41" s="57" t="s">
        <v>36</v>
      </c>
      <c r="AL41" s="56" t="s">
        <v>37</v>
      </c>
      <c r="AM41" s="61"/>
      <c r="AQ41" s="52" t="s">
        <v>158</v>
      </c>
      <c r="AR41" s="52" t="s">
        <v>159</v>
      </c>
      <c r="AS41" s="53" t="s">
        <v>31</v>
      </c>
      <c r="AT41" s="54"/>
      <c r="AU41" s="54">
        <v>63</v>
      </c>
      <c r="AV41" s="54">
        <v>55</v>
      </c>
    </row>
    <row r="42" spans="1:48" ht="15.75">
      <c r="A42" s="55">
        <f t="shared" si="1"/>
        <v>28</v>
      </c>
      <c r="B42" s="56" t="s">
        <v>32</v>
      </c>
      <c r="C42" s="60">
        <v>126.3</v>
      </c>
      <c r="D42" s="60" t="s">
        <v>155</v>
      </c>
      <c r="E42" s="60" t="s">
        <v>122</v>
      </c>
      <c r="F42" s="60">
        <v>32</v>
      </c>
      <c r="G42" s="56" t="s">
        <v>35</v>
      </c>
      <c r="H42" s="56">
        <v>3</v>
      </c>
      <c r="I42" s="56">
        <v>1</v>
      </c>
      <c r="J42" s="57" t="s">
        <v>36</v>
      </c>
      <c r="K42" s="56" t="s">
        <v>37</v>
      </c>
      <c r="L42" s="64"/>
      <c r="M42" s="59"/>
      <c r="N42" s="55">
        <f t="shared" si="2"/>
        <v>28</v>
      </c>
      <c r="O42" s="56" t="s">
        <v>32</v>
      </c>
      <c r="P42" s="60">
        <v>126.3</v>
      </c>
      <c r="Q42" s="60" t="s">
        <v>151</v>
      </c>
      <c r="R42" s="60" t="s">
        <v>160</v>
      </c>
      <c r="S42" s="60">
        <v>46.2</v>
      </c>
      <c r="T42" s="56" t="s">
        <v>35</v>
      </c>
      <c r="U42" s="56">
        <v>3</v>
      </c>
      <c r="V42" s="56">
        <v>1</v>
      </c>
      <c r="W42" s="57" t="s">
        <v>36</v>
      </c>
      <c r="X42" s="56" t="s">
        <v>37</v>
      </c>
      <c r="Y42" s="64"/>
      <c r="Z42" s="59"/>
      <c r="AA42" s="59"/>
      <c r="AB42" s="60">
        <f t="shared" si="0"/>
        <v>28</v>
      </c>
      <c r="AC42" s="56" t="s">
        <v>32</v>
      </c>
      <c r="AD42" s="61">
        <v>56.7</v>
      </c>
      <c r="AE42" s="56" t="s">
        <v>161</v>
      </c>
      <c r="AF42" s="56" t="s">
        <v>162</v>
      </c>
      <c r="AG42" s="60">
        <v>12.6</v>
      </c>
      <c r="AH42" s="56" t="s">
        <v>35</v>
      </c>
      <c r="AI42" s="56">
        <v>3</v>
      </c>
      <c r="AJ42" s="56">
        <v>1</v>
      </c>
      <c r="AK42" s="57" t="s">
        <v>36</v>
      </c>
      <c r="AL42" s="56" t="s">
        <v>37</v>
      </c>
      <c r="AM42" s="61"/>
      <c r="AQ42" s="65" t="s">
        <v>87</v>
      </c>
      <c r="AR42" s="65" t="s">
        <v>88</v>
      </c>
      <c r="AS42" s="53" t="s">
        <v>31</v>
      </c>
      <c r="AT42" s="48"/>
      <c r="AU42" s="54">
        <v>63</v>
      </c>
      <c r="AV42" s="66">
        <v>28.7</v>
      </c>
    </row>
    <row r="43" spans="1:48" ht="15.75">
      <c r="A43" s="55">
        <f t="shared" si="1"/>
        <v>29</v>
      </c>
      <c r="B43" s="56" t="s">
        <v>32</v>
      </c>
      <c r="C43" s="60">
        <v>126.3</v>
      </c>
      <c r="D43" s="60" t="s">
        <v>122</v>
      </c>
      <c r="E43" s="60" t="s">
        <v>38</v>
      </c>
      <c r="F43" s="60">
        <v>286</v>
      </c>
      <c r="G43" s="56" t="s">
        <v>35</v>
      </c>
      <c r="H43" s="56">
        <v>3</v>
      </c>
      <c r="I43" s="56">
        <v>1</v>
      </c>
      <c r="J43" s="57" t="s">
        <v>36</v>
      </c>
      <c r="K43" s="56" t="s">
        <v>37</v>
      </c>
      <c r="L43" s="64"/>
      <c r="M43" s="59"/>
      <c r="N43" s="55">
        <f t="shared" si="2"/>
        <v>29</v>
      </c>
      <c r="O43" s="56" t="s">
        <v>32</v>
      </c>
      <c r="P43" s="60">
        <v>56.7</v>
      </c>
      <c r="Q43" s="60" t="s">
        <v>160</v>
      </c>
      <c r="R43" s="60" t="s">
        <v>163</v>
      </c>
      <c r="S43" s="60">
        <v>137.5</v>
      </c>
      <c r="T43" s="56" t="s">
        <v>35</v>
      </c>
      <c r="U43" s="56">
        <v>3</v>
      </c>
      <c r="V43" s="56">
        <v>1</v>
      </c>
      <c r="W43" s="57" t="s">
        <v>36</v>
      </c>
      <c r="X43" s="56" t="s">
        <v>37</v>
      </c>
      <c r="Y43" s="64"/>
      <c r="Z43" s="59"/>
      <c r="AA43" s="59"/>
      <c r="AB43" s="61"/>
      <c r="AC43" s="61"/>
      <c r="AD43" s="61"/>
      <c r="AE43" s="61"/>
      <c r="AF43" s="61"/>
      <c r="AG43" s="61"/>
      <c r="AH43" s="61"/>
      <c r="AI43" s="61"/>
      <c r="AJ43" s="61"/>
      <c r="AK43" s="61"/>
      <c r="AL43" s="61"/>
      <c r="AM43" s="61"/>
      <c r="AQ43" s="65" t="s">
        <v>160</v>
      </c>
      <c r="AR43" s="65" t="s">
        <v>163</v>
      </c>
      <c r="AS43" s="54" t="s">
        <v>43</v>
      </c>
      <c r="AT43" s="62">
        <v>0.36</v>
      </c>
      <c r="AU43" s="54">
        <v>63</v>
      </c>
      <c r="AV43" s="66">
        <v>3.5</v>
      </c>
    </row>
    <row r="44" spans="1:48" ht="15.75">
      <c r="A44" s="55">
        <f t="shared" si="1"/>
        <v>30</v>
      </c>
      <c r="B44" s="56" t="s">
        <v>32</v>
      </c>
      <c r="C44" s="60">
        <v>56.7</v>
      </c>
      <c r="D44" s="60" t="s">
        <v>38</v>
      </c>
      <c r="E44" s="60" t="s">
        <v>164</v>
      </c>
      <c r="F44" s="60">
        <v>12.5</v>
      </c>
      <c r="G44" s="56" t="s">
        <v>35</v>
      </c>
      <c r="H44" s="56">
        <v>3</v>
      </c>
      <c r="I44" s="56">
        <v>1</v>
      </c>
      <c r="J44" s="57" t="s">
        <v>36</v>
      </c>
      <c r="K44" s="56" t="s">
        <v>37</v>
      </c>
      <c r="L44" s="64"/>
      <c r="M44" s="59"/>
      <c r="N44" s="55">
        <f t="shared" si="2"/>
        <v>30</v>
      </c>
      <c r="O44" s="56" t="s">
        <v>32</v>
      </c>
      <c r="P44" s="60">
        <v>56.7</v>
      </c>
      <c r="Q44" s="60" t="s">
        <v>160</v>
      </c>
      <c r="R44" s="60" t="s">
        <v>165</v>
      </c>
      <c r="S44" s="60">
        <v>27.3</v>
      </c>
      <c r="T44" s="56" t="s">
        <v>35</v>
      </c>
      <c r="U44" s="56">
        <v>3</v>
      </c>
      <c r="V44" s="56">
        <v>1</v>
      </c>
      <c r="W44" s="57" t="s">
        <v>36</v>
      </c>
      <c r="X44" s="56" t="s">
        <v>37</v>
      </c>
      <c r="Y44" s="64"/>
      <c r="Z44" s="59"/>
      <c r="AA44" s="59"/>
      <c r="AB44" s="61"/>
      <c r="AC44" s="61"/>
      <c r="AD44" s="61"/>
      <c r="AE44" s="61"/>
      <c r="AF44" s="61"/>
      <c r="AG44" s="61"/>
      <c r="AH44" s="61"/>
      <c r="AI44" s="61"/>
      <c r="AJ44" s="61"/>
      <c r="AK44" s="61"/>
      <c r="AL44" s="61"/>
      <c r="AM44" s="61"/>
      <c r="AQ44" s="65" t="s">
        <v>160</v>
      </c>
      <c r="AR44" s="65" t="s">
        <v>163</v>
      </c>
      <c r="AS44" s="53" t="s">
        <v>31</v>
      </c>
      <c r="AT44" s="66"/>
      <c r="AU44" s="54">
        <v>63</v>
      </c>
      <c r="AV44" s="66">
        <f>134-21</f>
        <v>113</v>
      </c>
    </row>
    <row r="45" spans="1:48" ht="15.75">
      <c r="A45" s="55">
        <f t="shared" si="1"/>
        <v>31</v>
      </c>
      <c r="B45" s="56" t="s">
        <v>32</v>
      </c>
      <c r="C45" s="60">
        <v>56.7</v>
      </c>
      <c r="D45" s="60" t="s">
        <v>164</v>
      </c>
      <c r="E45" s="60" t="s">
        <v>107</v>
      </c>
      <c r="F45" s="60">
        <v>21</v>
      </c>
      <c r="G45" s="56" t="s">
        <v>35</v>
      </c>
      <c r="H45" s="56">
        <v>3</v>
      </c>
      <c r="I45" s="56">
        <v>1</v>
      </c>
      <c r="J45" s="57" t="s">
        <v>36</v>
      </c>
      <c r="K45" s="56" t="s">
        <v>37</v>
      </c>
      <c r="L45" s="64"/>
      <c r="M45" s="59"/>
      <c r="N45" s="55">
        <f t="shared" si="2"/>
        <v>31</v>
      </c>
      <c r="O45" s="56" t="s">
        <v>32</v>
      </c>
      <c r="P45" s="60">
        <v>126.3</v>
      </c>
      <c r="Q45" s="60" t="s">
        <v>160</v>
      </c>
      <c r="R45" s="60" t="s">
        <v>166</v>
      </c>
      <c r="S45" s="60">
        <v>170.4</v>
      </c>
      <c r="T45" s="56" t="s">
        <v>35</v>
      </c>
      <c r="U45" s="56">
        <v>3</v>
      </c>
      <c r="V45" s="56">
        <v>1</v>
      </c>
      <c r="W45" s="57" t="s">
        <v>36</v>
      </c>
      <c r="X45" s="56" t="s">
        <v>37</v>
      </c>
      <c r="Y45" s="64"/>
      <c r="Z45" s="59"/>
      <c r="AA45" s="59"/>
      <c r="AB45" s="67"/>
      <c r="AC45" s="68"/>
      <c r="AD45" s="69" t="s">
        <v>167</v>
      </c>
      <c r="AE45" s="70"/>
      <c r="AF45" s="70"/>
      <c r="AG45" s="71"/>
      <c r="AH45" s="69" t="s">
        <v>168</v>
      </c>
      <c r="AI45" s="70"/>
      <c r="AJ45" s="71"/>
      <c r="AK45" s="69" t="s">
        <v>169</v>
      </c>
      <c r="AL45" s="70"/>
      <c r="AM45" s="72"/>
      <c r="AQ45" s="65" t="s">
        <v>160</v>
      </c>
      <c r="AR45" s="65" t="s">
        <v>163</v>
      </c>
      <c r="AS45" s="54" t="s">
        <v>104</v>
      </c>
      <c r="AT45" s="62">
        <v>0.39</v>
      </c>
      <c r="AU45" s="54">
        <v>63</v>
      </c>
      <c r="AV45" s="66">
        <v>21</v>
      </c>
    </row>
    <row r="46" spans="1:48" ht="15.75">
      <c r="A46" s="55">
        <f t="shared" si="1"/>
        <v>32</v>
      </c>
      <c r="B46" s="56" t="s">
        <v>32</v>
      </c>
      <c r="C46" s="60">
        <v>56.7</v>
      </c>
      <c r="D46" s="60" t="s">
        <v>164</v>
      </c>
      <c r="E46" s="60" t="s">
        <v>112</v>
      </c>
      <c r="F46" s="60">
        <v>42</v>
      </c>
      <c r="G46" s="56" t="s">
        <v>35</v>
      </c>
      <c r="H46" s="56">
        <v>3</v>
      </c>
      <c r="I46" s="56">
        <v>1</v>
      </c>
      <c r="J46" s="57" t="s">
        <v>36</v>
      </c>
      <c r="K46" s="56" t="s">
        <v>37</v>
      </c>
      <c r="L46" s="64"/>
      <c r="M46" s="59"/>
      <c r="N46" s="55">
        <f t="shared" si="2"/>
        <v>32</v>
      </c>
      <c r="O46" s="56" t="s">
        <v>32</v>
      </c>
      <c r="P46" s="60">
        <v>56.7</v>
      </c>
      <c r="Q46" s="60" t="s">
        <v>170</v>
      </c>
      <c r="R46" s="60" t="s">
        <v>171</v>
      </c>
      <c r="S46" s="60">
        <v>467.6</v>
      </c>
      <c r="T46" s="56" t="s">
        <v>35</v>
      </c>
      <c r="U46" s="56">
        <v>3</v>
      </c>
      <c r="V46" s="56">
        <v>1</v>
      </c>
      <c r="W46" s="57" t="s">
        <v>36</v>
      </c>
      <c r="X46" s="56" t="s">
        <v>37</v>
      </c>
      <c r="Y46" s="64"/>
      <c r="Z46" s="59"/>
      <c r="AA46" s="59"/>
      <c r="AB46" s="73" t="s">
        <v>172</v>
      </c>
      <c r="AC46" s="74"/>
      <c r="AD46" s="75" t="s">
        <v>173</v>
      </c>
      <c r="AE46" s="76"/>
      <c r="AF46" s="76"/>
      <c r="AG46" s="77"/>
      <c r="AH46" s="75"/>
      <c r="AI46" s="76"/>
      <c r="AJ46" s="77"/>
      <c r="AK46" s="75"/>
      <c r="AL46" s="76"/>
      <c r="AM46" s="78"/>
      <c r="AQ46" s="65" t="s">
        <v>160</v>
      </c>
      <c r="AR46" s="65" t="s">
        <v>165</v>
      </c>
      <c r="AS46" s="53" t="s">
        <v>31</v>
      </c>
      <c r="AT46" s="62"/>
      <c r="AU46" s="54">
        <v>63</v>
      </c>
      <c r="AV46" s="66">
        <f>27.3-6</f>
        <v>21.3</v>
      </c>
    </row>
    <row r="47" spans="1:48" ht="15.75">
      <c r="A47" s="55">
        <f t="shared" si="1"/>
        <v>33</v>
      </c>
      <c r="B47" s="56" t="s">
        <v>32</v>
      </c>
      <c r="C47" s="60">
        <v>56.7</v>
      </c>
      <c r="D47" s="60" t="s">
        <v>155</v>
      </c>
      <c r="E47" s="60" t="s">
        <v>174</v>
      </c>
      <c r="F47" s="60">
        <v>296.39999999999998</v>
      </c>
      <c r="G47" s="56" t="s">
        <v>35</v>
      </c>
      <c r="H47" s="56">
        <v>3</v>
      </c>
      <c r="I47" s="56">
        <v>1</v>
      </c>
      <c r="J47" s="57" t="s">
        <v>36</v>
      </c>
      <c r="K47" s="56" t="s">
        <v>37</v>
      </c>
      <c r="L47" s="64"/>
      <c r="M47" s="59"/>
      <c r="N47" s="55">
        <f t="shared" si="2"/>
        <v>33</v>
      </c>
      <c r="O47" s="56" t="s">
        <v>32</v>
      </c>
      <c r="P47" s="60">
        <v>67.400000000000006</v>
      </c>
      <c r="Q47" s="60" t="s">
        <v>166</v>
      </c>
      <c r="R47" s="60" t="s">
        <v>175</v>
      </c>
      <c r="S47" s="60">
        <v>65</v>
      </c>
      <c r="T47" s="56" t="s">
        <v>35</v>
      </c>
      <c r="U47" s="56">
        <v>3</v>
      </c>
      <c r="V47" s="56">
        <v>1</v>
      </c>
      <c r="W47" s="57" t="s">
        <v>36</v>
      </c>
      <c r="X47" s="56" t="s">
        <v>37</v>
      </c>
      <c r="Y47" s="64"/>
      <c r="Z47" s="59"/>
      <c r="AA47" s="59"/>
      <c r="AB47" s="73" t="s">
        <v>176</v>
      </c>
      <c r="AC47" s="74"/>
      <c r="AD47" s="75" t="s">
        <v>177</v>
      </c>
      <c r="AE47" s="76"/>
      <c r="AF47" s="76"/>
      <c r="AG47" s="77"/>
      <c r="AH47" s="75"/>
      <c r="AI47" s="76"/>
      <c r="AJ47" s="77"/>
      <c r="AK47" s="75"/>
      <c r="AL47" s="76"/>
      <c r="AM47" s="78"/>
      <c r="AQ47" s="65" t="s">
        <v>160</v>
      </c>
      <c r="AR47" s="65" t="s">
        <v>165</v>
      </c>
      <c r="AS47" s="66" t="s">
        <v>178</v>
      </c>
      <c r="AT47" s="62">
        <v>0.39</v>
      </c>
      <c r="AU47" s="54">
        <v>63</v>
      </c>
      <c r="AV47" s="66">
        <v>6</v>
      </c>
    </row>
    <row r="48" spans="1:48" ht="15.75">
      <c r="A48" s="55">
        <f t="shared" si="1"/>
        <v>34</v>
      </c>
      <c r="B48" s="56" t="s">
        <v>32</v>
      </c>
      <c r="C48" s="60">
        <v>56.7</v>
      </c>
      <c r="D48" s="61" t="s">
        <v>128</v>
      </c>
      <c r="E48" s="61" t="s">
        <v>179</v>
      </c>
      <c r="F48" s="61">
        <v>47.4</v>
      </c>
      <c r="G48" s="56" t="s">
        <v>180</v>
      </c>
      <c r="H48" s="56">
        <v>3</v>
      </c>
      <c r="I48" s="56">
        <v>1</v>
      </c>
      <c r="J48" s="57" t="s">
        <v>36</v>
      </c>
      <c r="K48" s="56" t="s">
        <v>37</v>
      </c>
      <c r="L48" s="64"/>
      <c r="M48" s="59"/>
      <c r="N48" s="55">
        <f t="shared" si="2"/>
        <v>34</v>
      </c>
      <c r="O48" s="56" t="s">
        <v>32</v>
      </c>
      <c r="P48" s="56">
        <v>56.7</v>
      </c>
      <c r="Q48" s="56" t="s">
        <v>175</v>
      </c>
      <c r="R48" s="56" t="s">
        <v>181</v>
      </c>
      <c r="S48" s="56">
        <v>30</v>
      </c>
      <c r="T48" s="56" t="s">
        <v>35</v>
      </c>
      <c r="U48" s="56">
        <v>3</v>
      </c>
      <c r="V48" s="56">
        <v>1</v>
      </c>
      <c r="W48" s="57" t="s">
        <v>36</v>
      </c>
      <c r="X48" s="56" t="s">
        <v>37</v>
      </c>
      <c r="Y48" s="64"/>
      <c r="Z48" s="59"/>
      <c r="AA48" s="59"/>
      <c r="AB48" s="73" t="s">
        <v>182</v>
      </c>
      <c r="AC48" s="74"/>
      <c r="AD48" s="75"/>
      <c r="AE48" s="76"/>
      <c r="AF48" s="76"/>
      <c r="AG48" s="77"/>
      <c r="AH48" s="75"/>
      <c r="AI48" s="76"/>
      <c r="AJ48" s="77"/>
      <c r="AK48" s="75"/>
      <c r="AL48" s="76"/>
      <c r="AM48" s="78"/>
      <c r="AQ48" s="65" t="s">
        <v>170</v>
      </c>
      <c r="AR48" s="65" t="s">
        <v>171</v>
      </c>
      <c r="AS48" s="53" t="s">
        <v>31</v>
      </c>
      <c r="AT48" s="54"/>
      <c r="AU48" s="54">
        <v>63</v>
      </c>
      <c r="AV48" s="66">
        <f>31.6-4.7</f>
        <v>26.900000000000002</v>
      </c>
    </row>
    <row r="49" spans="1:48" ht="15.75">
      <c r="A49" s="55">
        <f t="shared" si="1"/>
        <v>35</v>
      </c>
      <c r="B49" s="56" t="s">
        <v>32</v>
      </c>
      <c r="C49" s="56">
        <v>144.4</v>
      </c>
      <c r="D49" s="61" t="s">
        <v>111</v>
      </c>
      <c r="E49" s="61" t="s">
        <v>134</v>
      </c>
      <c r="F49" s="61">
        <v>100</v>
      </c>
      <c r="G49" s="56" t="s">
        <v>183</v>
      </c>
      <c r="H49" s="56">
        <v>3</v>
      </c>
      <c r="I49" s="56">
        <v>1</v>
      </c>
      <c r="J49" s="57" t="s">
        <v>36</v>
      </c>
      <c r="K49" s="56" t="s">
        <v>37</v>
      </c>
      <c r="L49" s="64"/>
      <c r="M49" s="59"/>
      <c r="N49" s="55">
        <f t="shared" si="2"/>
        <v>35</v>
      </c>
      <c r="O49" s="56" t="s">
        <v>32</v>
      </c>
      <c r="P49" s="56">
        <v>67.400000000000006</v>
      </c>
      <c r="Q49" s="56" t="s">
        <v>175</v>
      </c>
      <c r="R49" s="56" t="s">
        <v>116</v>
      </c>
      <c r="S49" s="56">
        <v>111</v>
      </c>
      <c r="T49" s="56" t="s">
        <v>35</v>
      </c>
      <c r="U49" s="56">
        <v>3</v>
      </c>
      <c r="V49" s="56">
        <v>1</v>
      </c>
      <c r="W49" s="57" t="s">
        <v>36</v>
      </c>
      <c r="X49" s="56" t="s">
        <v>37</v>
      </c>
      <c r="Y49" s="64"/>
      <c r="Z49" s="59"/>
      <c r="AA49" s="59"/>
      <c r="AB49" s="74" t="s">
        <v>184</v>
      </c>
      <c r="AC49" s="74"/>
      <c r="AD49" s="79"/>
      <c r="AE49" s="80"/>
      <c r="AF49" s="80"/>
      <c r="AG49" s="80"/>
      <c r="AH49" s="81"/>
      <c r="AI49" s="81"/>
      <c r="AJ49" s="81"/>
      <c r="AK49" s="81"/>
      <c r="AL49" s="81"/>
      <c r="AM49" s="81"/>
      <c r="AQ49" s="65" t="s">
        <v>170</v>
      </c>
      <c r="AR49" s="65" t="s">
        <v>171</v>
      </c>
      <c r="AS49" s="54" t="s">
        <v>43</v>
      </c>
      <c r="AT49" s="62">
        <v>0.39</v>
      </c>
      <c r="AU49" s="54">
        <v>63</v>
      </c>
      <c r="AV49" s="66">
        <v>3.5</v>
      </c>
    </row>
    <row r="50" spans="1:48" ht="15.75">
      <c r="A50" s="82"/>
      <c r="B50" s="83"/>
      <c r="C50" s="83"/>
      <c r="D50" s="83"/>
      <c r="E50" s="83"/>
      <c r="F50" s="83"/>
      <c r="G50" s="83"/>
      <c r="H50" s="83"/>
      <c r="I50" s="83"/>
      <c r="J50" s="83"/>
      <c r="K50" s="83"/>
      <c r="L50" s="64"/>
      <c r="M50" s="59"/>
      <c r="N50" s="55">
        <f t="shared" si="2"/>
        <v>36</v>
      </c>
      <c r="O50" s="56" t="s">
        <v>32</v>
      </c>
      <c r="P50" s="56">
        <v>67.400000000000006</v>
      </c>
      <c r="Q50" s="56" t="s">
        <v>116</v>
      </c>
      <c r="R50" s="56" t="s">
        <v>133</v>
      </c>
      <c r="S50" s="56">
        <v>98.4</v>
      </c>
      <c r="T50" s="56" t="s">
        <v>35</v>
      </c>
      <c r="U50" s="56">
        <v>3</v>
      </c>
      <c r="V50" s="56">
        <v>1</v>
      </c>
      <c r="W50" s="57" t="s">
        <v>36</v>
      </c>
      <c r="X50" s="56" t="s">
        <v>37</v>
      </c>
      <c r="Y50" s="64"/>
      <c r="Z50" s="59"/>
      <c r="AA50" s="59"/>
      <c r="AB50" s="59"/>
      <c r="AC50" s="59"/>
      <c r="AD50" s="59"/>
      <c r="AE50" s="59"/>
      <c r="AF50" s="59"/>
      <c r="AG50" s="59"/>
      <c r="AH50" s="59"/>
      <c r="AI50" s="59"/>
      <c r="AJ50" s="59"/>
      <c r="AK50" s="59"/>
      <c r="AL50" s="59"/>
      <c r="AM50" s="59"/>
      <c r="AQ50" s="65" t="s">
        <v>170</v>
      </c>
      <c r="AR50" s="65" t="s">
        <v>171</v>
      </c>
      <c r="AS50" s="66" t="s">
        <v>178</v>
      </c>
      <c r="AT50" s="62">
        <v>0.39</v>
      </c>
      <c r="AU50" s="54">
        <v>63</v>
      </c>
      <c r="AV50" s="66">
        <v>100.2</v>
      </c>
    </row>
    <row r="51" spans="1:48" ht="15.75">
      <c r="A51" s="82"/>
      <c r="B51" s="83"/>
      <c r="C51" s="83"/>
      <c r="D51" s="83"/>
      <c r="E51" s="83"/>
      <c r="F51" s="83"/>
      <c r="G51" s="83"/>
      <c r="H51" s="83"/>
      <c r="I51" s="83"/>
      <c r="J51" s="83"/>
      <c r="K51" s="83"/>
      <c r="L51" s="84"/>
      <c r="M51" s="59"/>
      <c r="N51" s="55">
        <f t="shared" si="2"/>
        <v>37</v>
      </c>
      <c r="O51" s="56" t="s">
        <v>32</v>
      </c>
      <c r="P51" s="56">
        <v>126.3</v>
      </c>
      <c r="Q51" s="56" t="s">
        <v>166</v>
      </c>
      <c r="R51" s="56" t="s">
        <v>40</v>
      </c>
      <c r="S51" s="56">
        <v>119</v>
      </c>
      <c r="T51" s="56" t="s">
        <v>35</v>
      </c>
      <c r="U51" s="56">
        <v>3</v>
      </c>
      <c r="V51" s="56">
        <v>1</v>
      </c>
      <c r="W51" s="57" t="s">
        <v>36</v>
      </c>
      <c r="X51" s="56" t="s">
        <v>37</v>
      </c>
      <c r="Y51" s="84"/>
      <c r="Z51" s="59"/>
      <c r="AA51" s="59"/>
      <c r="AB51" s="59"/>
      <c r="AC51" s="59"/>
      <c r="AD51" s="59"/>
      <c r="AE51" s="59"/>
      <c r="AF51" s="59"/>
      <c r="AG51" s="59"/>
      <c r="AH51" s="59"/>
      <c r="AI51" s="59"/>
      <c r="AJ51" s="59"/>
      <c r="AK51" s="59"/>
      <c r="AL51" s="59"/>
      <c r="AM51" s="59"/>
      <c r="AQ51" s="65" t="s">
        <v>170</v>
      </c>
      <c r="AR51" s="65" t="s">
        <v>171</v>
      </c>
      <c r="AS51" s="53" t="s">
        <v>31</v>
      </c>
      <c r="AT51" s="66"/>
      <c r="AU51" s="54">
        <v>63</v>
      </c>
      <c r="AV51" s="66">
        <v>337</v>
      </c>
    </row>
    <row r="52" spans="1:48" ht="15.75">
      <c r="A52" s="67"/>
      <c r="B52" s="68"/>
      <c r="C52" s="69" t="s">
        <v>167</v>
      </c>
      <c r="D52" s="70"/>
      <c r="E52" s="70"/>
      <c r="F52" s="71"/>
      <c r="G52" s="69" t="s">
        <v>168</v>
      </c>
      <c r="H52" s="70"/>
      <c r="I52" s="71"/>
      <c r="J52" s="69" t="s">
        <v>169</v>
      </c>
      <c r="K52" s="70"/>
      <c r="L52" s="72"/>
      <c r="M52" s="59"/>
      <c r="N52" s="55">
        <f t="shared" si="2"/>
        <v>38</v>
      </c>
      <c r="O52" s="56" t="s">
        <v>32</v>
      </c>
      <c r="P52" s="56"/>
      <c r="Q52" s="56" t="s">
        <v>40</v>
      </c>
      <c r="R52" s="56" t="s">
        <v>185</v>
      </c>
      <c r="S52" s="56">
        <v>273.60000000000002</v>
      </c>
      <c r="T52" s="56" t="s">
        <v>35</v>
      </c>
      <c r="U52" s="56">
        <v>3</v>
      </c>
      <c r="V52" s="56">
        <v>1</v>
      </c>
      <c r="W52" s="57" t="s">
        <v>36</v>
      </c>
      <c r="X52" s="56" t="s">
        <v>37</v>
      </c>
      <c r="Y52" s="61"/>
      <c r="Z52" s="59"/>
      <c r="AA52" s="59"/>
      <c r="AB52" s="59"/>
      <c r="AC52" s="59"/>
      <c r="AD52" s="59"/>
      <c r="AE52" s="59"/>
      <c r="AF52" s="59"/>
      <c r="AG52" s="59"/>
      <c r="AH52" s="59"/>
      <c r="AI52" s="59"/>
      <c r="AJ52" s="59"/>
      <c r="AK52" s="59"/>
      <c r="AL52" s="59"/>
      <c r="AM52" s="59"/>
      <c r="AQ52" s="65" t="s">
        <v>171</v>
      </c>
      <c r="AR52" s="65" t="s">
        <v>186</v>
      </c>
      <c r="AS52" s="53" t="s">
        <v>31</v>
      </c>
      <c r="AT52" s="66"/>
      <c r="AU52" s="54">
        <v>63</v>
      </c>
      <c r="AV52" s="66">
        <v>18.7</v>
      </c>
    </row>
    <row r="53" spans="1:48" ht="15.75">
      <c r="A53" s="73" t="s">
        <v>172</v>
      </c>
      <c r="B53" s="74"/>
      <c r="C53" s="75" t="s">
        <v>173</v>
      </c>
      <c r="D53" s="76"/>
      <c r="E53" s="76"/>
      <c r="F53" s="77"/>
      <c r="G53" s="75"/>
      <c r="H53" s="76"/>
      <c r="I53" s="77"/>
      <c r="J53" s="75"/>
      <c r="K53" s="76"/>
      <c r="L53" s="78"/>
      <c r="M53" s="59"/>
      <c r="N53" s="55">
        <f t="shared" si="2"/>
        <v>39</v>
      </c>
      <c r="O53" s="56" t="s">
        <v>32</v>
      </c>
      <c r="P53" s="56">
        <v>67.400000000000006</v>
      </c>
      <c r="Q53" s="56" t="s">
        <v>185</v>
      </c>
      <c r="R53" s="56" t="s">
        <v>187</v>
      </c>
      <c r="S53" s="56">
        <v>255.1</v>
      </c>
      <c r="T53" s="56" t="s">
        <v>35</v>
      </c>
      <c r="U53" s="56">
        <v>3</v>
      </c>
      <c r="V53" s="56">
        <v>1</v>
      </c>
      <c r="W53" s="57" t="s">
        <v>36</v>
      </c>
      <c r="X53" s="56" t="s">
        <v>37</v>
      </c>
      <c r="Y53" s="61"/>
      <c r="Z53" s="59"/>
      <c r="AA53" s="59"/>
      <c r="AB53" s="59"/>
      <c r="AC53" s="59"/>
      <c r="AD53" s="59"/>
      <c r="AE53" s="59"/>
      <c r="AF53" s="59"/>
      <c r="AG53" s="59"/>
      <c r="AH53" s="59"/>
      <c r="AI53" s="59"/>
      <c r="AJ53" s="59"/>
      <c r="AK53" s="59"/>
      <c r="AL53" s="59"/>
      <c r="AM53" s="59"/>
      <c r="AQ53" s="52" t="s">
        <v>188</v>
      </c>
      <c r="AR53" s="52" t="s">
        <v>189</v>
      </c>
      <c r="AS53" s="53" t="s">
        <v>31</v>
      </c>
      <c r="AT53" s="66"/>
      <c r="AU53" s="54">
        <v>63</v>
      </c>
      <c r="AV53" s="54">
        <v>12.6</v>
      </c>
    </row>
    <row r="54" spans="1:48" ht="15.75">
      <c r="A54" s="73" t="s">
        <v>176</v>
      </c>
      <c r="B54" s="74"/>
      <c r="C54" s="75" t="s">
        <v>177</v>
      </c>
      <c r="D54" s="76"/>
      <c r="E54" s="76"/>
      <c r="F54" s="77"/>
      <c r="G54" s="75"/>
      <c r="H54" s="76"/>
      <c r="I54" s="77"/>
      <c r="J54" s="75"/>
      <c r="K54" s="76"/>
      <c r="L54" s="78"/>
      <c r="M54" s="59"/>
      <c r="N54" s="55">
        <f t="shared" si="2"/>
        <v>40</v>
      </c>
      <c r="O54" s="56" t="s">
        <v>32</v>
      </c>
      <c r="P54" s="56">
        <v>67.400000000000006</v>
      </c>
      <c r="Q54" s="56" t="s">
        <v>185</v>
      </c>
      <c r="R54" s="56" t="s">
        <v>190</v>
      </c>
      <c r="S54" s="56">
        <v>92</v>
      </c>
      <c r="T54" s="56" t="s">
        <v>35</v>
      </c>
      <c r="U54" s="56">
        <v>3</v>
      </c>
      <c r="V54" s="56">
        <v>1</v>
      </c>
      <c r="W54" s="57" t="s">
        <v>36</v>
      </c>
      <c r="X54" s="56" t="s">
        <v>37</v>
      </c>
      <c r="Y54" s="61"/>
      <c r="Z54" s="59"/>
      <c r="AA54" s="59"/>
      <c r="AB54" s="59"/>
      <c r="AC54" s="59"/>
      <c r="AD54" s="59"/>
      <c r="AE54" s="59"/>
      <c r="AF54" s="59"/>
      <c r="AG54" s="59"/>
      <c r="AH54" s="59"/>
      <c r="AI54" s="59"/>
      <c r="AJ54" s="59"/>
      <c r="AK54" s="59"/>
      <c r="AL54" s="59"/>
      <c r="AM54" s="59"/>
      <c r="AQ54" s="52" t="s">
        <v>56</v>
      </c>
      <c r="AR54" s="52" t="s">
        <v>61</v>
      </c>
      <c r="AS54" s="53" t="s">
        <v>31</v>
      </c>
      <c r="AT54" s="54"/>
      <c r="AU54" s="54">
        <v>63</v>
      </c>
      <c r="AV54" s="54">
        <v>106.9</v>
      </c>
    </row>
    <row r="55" spans="1:48" ht="15.75">
      <c r="A55" s="73" t="s">
        <v>182</v>
      </c>
      <c r="B55" s="74"/>
      <c r="C55" s="75"/>
      <c r="D55" s="76"/>
      <c r="E55" s="76"/>
      <c r="F55" s="77"/>
      <c r="G55" s="75"/>
      <c r="H55" s="76"/>
      <c r="I55" s="77"/>
      <c r="J55" s="75"/>
      <c r="K55" s="76"/>
      <c r="L55" s="78"/>
      <c r="M55" s="59"/>
      <c r="N55" s="55">
        <f t="shared" si="2"/>
        <v>41</v>
      </c>
      <c r="O55" s="56" t="s">
        <v>32</v>
      </c>
      <c r="P55" s="56">
        <v>67.400000000000006</v>
      </c>
      <c r="Q55" s="56" t="s">
        <v>190</v>
      </c>
      <c r="R55" s="56" t="s">
        <v>191</v>
      </c>
      <c r="S55" s="56">
        <v>126.1</v>
      </c>
      <c r="T55" s="56" t="s">
        <v>35</v>
      </c>
      <c r="U55" s="56">
        <v>3</v>
      </c>
      <c r="V55" s="56">
        <v>1</v>
      </c>
      <c r="W55" s="57" t="s">
        <v>36</v>
      </c>
      <c r="X55" s="56" t="s">
        <v>37</v>
      </c>
      <c r="Y55" s="61"/>
      <c r="Z55" s="59"/>
      <c r="AA55" s="59"/>
      <c r="AB55" s="59"/>
      <c r="AC55" s="59"/>
      <c r="AD55" s="59"/>
      <c r="AE55" s="59"/>
      <c r="AF55" s="59"/>
      <c r="AG55" s="59"/>
      <c r="AH55" s="59"/>
      <c r="AI55" s="59"/>
      <c r="AJ55" s="59"/>
      <c r="AK55" s="59"/>
      <c r="AL55" s="59"/>
      <c r="AM55" s="59"/>
      <c r="AQ55" s="52" t="s">
        <v>114</v>
      </c>
      <c r="AR55" s="52" t="s">
        <v>144</v>
      </c>
      <c r="AS55" s="53" t="s">
        <v>31</v>
      </c>
      <c r="AT55" s="54"/>
      <c r="AU55" s="54">
        <v>63</v>
      </c>
      <c r="AV55" s="54">
        <v>57.3</v>
      </c>
    </row>
    <row r="56" spans="1:48" ht="16.5" thickBot="1">
      <c r="A56" s="85" t="s">
        <v>184</v>
      </c>
      <c r="B56" s="86"/>
      <c r="C56" s="87">
        <v>44985</v>
      </c>
      <c r="D56" s="88"/>
      <c r="E56" s="88"/>
      <c r="F56" s="89"/>
      <c r="G56" s="90"/>
      <c r="H56" s="91"/>
      <c r="I56" s="92"/>
      <c r="J56" s="90"/>
      <c r="K56" s="91"/>
      <c r="L56" s="93"/>
      <c r="M56" s="59"/>
      <c r="N56" s="55">
        <f t="shared" si="2"/>
        <v>42</v>
      </c>
      <c r="O56" s="56" t="s">
        <v>32</v>
      </c>
      <c r="P56" s="56">
        <v>67.400000000000006</v>
      </c>
      <c r="Q56" s="56" t="s">
        <v>191</v>
      </c>
      <c r="R56" s="56" t="s">
        <v>192</v>
      </c>
      <c r="S56" s="56">
        <v>113</v>
      </c>
      <c r="T56" s="56" t="s">
        <v>35</v>
      </c>
      <c r="U56" s="56">
        <v>3</v>
      </c>
      <c r="V56" s="56">
        <v>1</v>
      </c>
      <c r="W56" s="57" t="s">
        <v>36</v>
      </c>
      <c r="X56" s="56" t="s">
        <v>37</v>
      </c>
      <c r="Y56" s="61"/>
      <c r="Z56" s="59"/>
      <c r="AA56" s="59"/>
      <c r="AB56" s="59"/>
      <c r="AC56" s="59"/>
      <c r="AD56" s="59"/>
      <c r="AE56" s="59"/>
      <c r="AF56" s="59"/>
      <c r="AG56" s="59"/>
      <c r="AH56" s="59"/>
      <c r="AI56" s="59"/>
      <c r="AJ56" s="59"/>
      <c r="AK56" s="59"/>
      <c r="AL56" s="59"/>
      <c r="AM56" s="59"/>
      <c r="AQ56" s="52" t="s">
        <v>114</v>
      </c>
      <c r="AR56" s="52" t="s">
        <v>144</v>
      </c>
      <c r="AS56" s="53" t="s">
        <v>31</v>
      </c>
      <c r="AT56" s="66"/>
      <c r="AU56" s="54">
        <v>63</v>
      </c>
      <c r="AV56" s="54">
        <v>80.599999999999994</v>
      </c>
    </row>
    <row r="57" spans="1:48" ht="15.75">
      <c r="A57" s="59"/>
      <c r="B57" s="59"/>
      <c r="C57" s="59"/>
      <c r="D57" s="59"/>
      <c r="E57" s="59"/>
      <c r="F57" s="59"/>
      <c r="G57" s="59"/>
      <c r="H57" s="59"/>
      <c r="I57" s="59"/>
      <c r="J57" s="59"/>
      <c r="K57" s="59"/>
      <c r="L57" s="59"/>
      <c r="M57" s="59"/>
      <c r="N57" s="55">
        <f t="shared" si="2"/>
        <v>43</v>
      </c>
      <c r="O57" s="56" t="s">
        <v>32</v>
      </c>
      <c r="P57" s="56">
        <v>67.400000000000006</v>
      </c>
      <c r="Q57" s="56" t="s">
        <v>190</v>
      </c>
      <c r="R57" s="56" t="s">
        <v>193</v>
      </c>
      <c r="S57" s="56">
        <v>79.7</v>
      </c>
      <c r="T57" s="56" t="s">
        <v>35</v>
      </c>
      <c r="U57" s="56">
        <v>3</v>
      </c>
      <c r="V57" s="56">
        <v>1</v>
      </c>
      <c r="W57" s="57" t="s">
        <v>36</v>
      </c>
      <c r="X57" s="56" t="s">
        <v>37</v>
      </c>
      <c r="Y57" s="61"/>
      <c r="Z57" s="59"/>
      <c r="AA57" s="59"/>
      <c r="AB57" s="59"/>
      <c r="AC57" s="59"/>
      <c r="AD57" s="59"/>
      <c r="AE57" s="59"/>
      <c r="AF57" s="59"/>
      <c r="AG57" s="59"/>
      <c r="AH57" s="59"/>
      <c r="AI57" s="59"/>
      <c r="AJ57" s="59"/>
      <c r="AK57" s="59"/>
      <c r="AL57" s="59"/>
      <c r="AM57" s="59"/>
      <c r="AQ57" s="52" t="s">
        <v>144</v>
      </c>
      <c r="AR57" s="52" t="s">
        <v>150</v>
      </c>
      <c r="AS57" s="53" t="s">
        <v>31</v>
      </c>
      <c r="AT57" s="66"/>
      <c r="AU57" s="54">
        <v>63</v>
      </c>
      <c r="AV57" s="54">
        <v>70.7</v>
      </c>
    </row>
    <row r="58" spans="1:48" ht="15.75">
      <c r="A58" s="59"/>
      <c r="B58" s="59"/>
      <c r="C58" s="59"/>
      <c r="D58" s="59"/>
      <c r="E58" s="59"/>
      <c r="F58" s="59"/>
      <c r="G58" s="59"/>
      <c r="H58" s="59"/>
      <c r="I58" s="59"/>
      <c r="J58" s="59"/>
      <c r="K58" s="59"/>
      <c r="L58" s="59"/>
      <c r="M58" s="59"/>
      <c r="N58" s="55">
        <f t="shared" si="2"/>
        <v>44</v>
      </c>
      <c r="O58" s="56" t="s">
        <v>32</v>
      </c>
      <c r="P58" s="56">
        <v>56.7</v>
      </c>
      <c r="Q58" s="56" t="s">
        <v>193</v>
      </c>
      <c r="R58" s="56" t="s">
        <v>194</v>
      </c>
      <c r="S58" s="56">
        <v>36.5</v>
      </c>
      <c r="T58" s="56" t="s">
        <v>35</v>
      </c>
      <c r="U58" s="56">
        <v>3</v>
      </c>
      <c r="V58" s="56">
        <v>1</v>
      </c>
      <c r="W58" s="57" t="s">
        <v>36</v>
      </c>
      <c r="X58" s="56" t="s">
        <v>37</v>
      </c>
      <c r="Y58" s="61"/>
      <c r="Z58" s="59"/>
      <c r="AA58" s="59"/>
      <c r="AB58" s="59"/>
      <c r="AC58" s="59"/>
      <c r="AD58" s="59"/>
      <c r="AE58" s="59"/>
      <c r="AF58" s="59"/>
      <c r="AG58" s="59"/>
      <c r="AH58" s="59"/>
      <c r="AI58" s="59"/>
      <c r="AJ58" s="59"/>
      <c r="AK58" s="59"/>
      <c r="AL58" s="59"/>
      <c r="AM58" s="59"/>
      <c r="AQ58" s="52" t="s">
        <v>75</v>
      </c>
      <c r="AR58" s="52" t="s">
        <v>153</v>
      </c>
      <c r="AS58" s="53" t="s">
        <v>31</v>
      </c>
      <c r="AT58" s="66"/>
      <c r="AU58" s="54">
        <v>63</v>
      </c>
      <c r="AV58" s="54">
        <f>37.4+2.3</f>
        <v>39.699999999999996</v>
      </c>
    </row>
    <row r="59" spans="1:48" ht="15.75">
      <c r="A59" s="59"/>
      <c r="B59" s="59"/>
      <c r="C59" s="59"/>
      <c r="D59" s="59"/>
      <c r="E59" s="59"/>
      <c r="F59" s="59"/>
      <c r="G59" s="59"/>
      <c r="H59" s="59"/>
      <c r="I59" s="59"/>
      <c r="J59" s="59"/>
      <c r="K59" s="59"/>
      <c r="L59" s="59"/>
      <c r="M59" s="59"/>
      <c r="N59" s="55">
        <f t="shared" si="2"/>
        <v>45</v>
      </c>
      <c r="O59" s="56" t="s">
        <v>32</v>
      </c>
      <c r="P59" s="56">
        <v>56.7</v>
      </c>
      <c r="Q59" s="56" t="s">
        <v>193</v>
      </c>
      <c r="R59" s="56" t="s">
        <v>195</v>
      </c>
      <c r="S59" s="56">
        <v>32</v>
      </c>
      <c r="T59" s="56" t="s">
        <v>35</v>
      </c>
      <c r="U59" s="56">
        <v>3</v>
      </c>
      <c r="V59" s="56">
        <v>1</v>
      </c>
      <c r="W59" s="57" t="s">
        <v>36</v>
      </c>
      <c r="X59" s="56" t="s">
        <v>37</v>
      </c>
      <c r="Y59" s="61"/>
      <c r="Z59" s="59"/>
      <c r="AA59" s="59"/>
      <c r="AB59" s="59"/>
      <c r="AC59" s="59"/>
      <c r="AD59" s="59"/>
      <c r="AE59" s="59"/>
      <c r="AF59" s="59"/>
      <c r="AG59" s="59"/>
      <c r="AH59" s="59"/>
      <c r="AI59" s="59"/>
      <c r="AJ59" s="59"/>
      <c r="AK59" s="59"/>
      <c r="AL59" s="59"/>
      <c r="AM59" s="59"/>
      <c r="AQ59" s="52" t="s">
        <v>152</v>
      </c>
      <c r="AR59" s="52" t="s">
        <v>196</v>
      </c>
      <c r="AS59" s="53" t="s">
        <v>31</v>
      </c>
      <c r="AT59" s="66"/>
      <c r="AU59" s="54">
        <v>63</v>
      </c>
      <c r="AV59" s="54">
        <v>83</v>
      </c>
    </row>
    <row r="60" spans="1:48" ht="15.75">
      <c r="A60" s="59"/>
      <c r="B60" s="59"/>
      <c r="C60" s="59"/>
      <c r="D60" s="59"/>
      <c r="E60" s="59"/>
      <c r="F60" s="59"/>
      <c r="G60" s="59"/>
      <c r="H60" s="59"/>
      <c r="I60" s="59"/>
      <c r="J60" s="59"/>
      <c r="K60" s="59"/>
      <c r="L60" s="59"/>
      <c r="M60" s="59"/>
      <c r="N60" s="55">
        <f t="shared" si="2"/>
        <v>46</v>
      </c>
      <c r="O60" s="56" t="s">
        <v>32</v>
      </c>
      <c r="P60" s="56">
        <v>56.7</v>
      </c>
      <c r="Q60" s="56" t="s">
        <v>195</v>
      </c>
      <c r="R60" s="56" t="s">
        <v>197</v>
      </c>
      <c r="S60" s="56">
        <v>52.5</v>
      </c>
      <c r="T60" s="56" t="s">
        <v>35</v>
      </c>
      <c r="U60" s="56">
        <v>3</v>
      </c>
      <c r="V60" s="56">
        <v>1</v>
      </c>
      <c r="W60" s="57" t="s">
        <v>36</v>
      </c>
      <c r="X60" s="56" t="s">
        <v>37</v>
      </c>
      <c r="Y60" s="61"/>
      <c r="Z60" s="59"/>
      <c r="AA60" s="59"/>
      <c r="AB60" s="59"/>
      <c r="AC60" s="59"/>
      <c r="AD60" s="59"/>
      <c r="AE60" s="59"/>
      <c r="AF60" s="59"/>
      <c r="AG60" s="59"/>
      <c r="AH60" s="59"/>
      <c r="AI60" s="59"/>
      <c r="AJ60" s="59"/>
      <c r="AK60" s="59"/>
      <c r="AL60" s="59"/>
      <c r="AM60" s="59"/>
      <c r="AQ60" s="52" t="s">
        <v>55</v>
      </c>
      <c r="AR60" s="52" t="s">
        <v>60</v>
      </c>
      <c r="AS60" s="53" t="s">
        <v>31</v>
      </c>
      <c r="AT60" s="66"/>
      <c r="AU60" s="54">
        <v>63</v>
      </c>
      <c r="AV60" s="54">
        <v>9</v>
      </c>
    </row>
    <row r="61" spans="1:48" ht="15.75">
      <c r="A61" s="59"/>
      <c r="B61" s="59"/>
      <c r="C61" s="59"/>
      <c r="D61" s="59"/>
      <c r="E61" s="59"/>
      <c r="F61" s="59"/>
      <c r="G61" s="59"/>
      <c r="H61" s="59"/>
      <c r="I61" s="59"/>
      <c r="J61" s="59"/>
      <c r="K61" s="59"/>
      <c r="L61" s="59"/>
      <c r="M61" s="59"/>
      <c r="N61" s="55">
        <f t="shared" si="2"/>
        <v>47</v>
      </c>
      <c r="O61" s="56" t="s">
        <v>32</v>
      </c>
      <c r="P61" s="56">
        <v>56.7</v>
      </c>
      <c r="Q61" s="56" t="s">
        <v>195</v>
      </c>
      <c r="R61" s="56" t="s">
        <v>187</v>
      </c>
      <c r="S61" s="56">
        <v>227.7</v>
      </c>
      <c r="T61" s="56" t="s">
        <v>35</v>
      </c>
      <c r="U61" s="56">
        <v>3</v>
      </c>
      <c r="V61" s="56">
        <v>1</v>
      </c>
      <c r="W61" s="57" t="s">
        <v>36</v>
      </c>
      <c r="X61" s="56" t="s">
        <v>37</v>
      </c>
      <c r="Y61" s="61"/>
      <c r="Z61" s="59"/>
      <c r="AA61" s="59"/>
      <c r="AB61" s="59"/>
      <c r="AC61" s="59"/>
      <c r="AD61" s="59"/>
      <c r="AE61" s="59"/>
      <c r="AF61" s="59"/>
      <c r="AG61" s="59"/>
      <c r="AH61" s="59"/>
      <c r="AI61" s="59"/>
      <c r="AJ61" s="59"/>
      <c r="AK61" s="59"/>
      <c r="AL61" s="59"/>
      <c r="AM61" s="59"/>
      <c r="AQ61" s="63" t="s">
        <v>198</v>
      </c>
      <c r="AR61" s="63" t="s">
        <v>199</v>
      </c>
      <c r="AS61" s="54" t="s">
        <v>104</v>
      </c>
      <c r="AT61" s="62">
        <v>0.39</v>
      </c>
      <c r="AU61" s="54">
        <v>75</v>
      </c>
      <c r="AV61" s="54">
        <v>68.2</v>
      </c>
    </row>
    <row r="62" spans="1:48">
      <c r="A62" s="59"/>
      <c r="B62" s="59"/>
      <c r="C62" s="59"/>
      <c r="D62" s="59"/>
      <c r="E62" s="59"/>
      <c r="F62" s="59"/>
      <c r="G62" s="59"/>
      <c r="H62" s="59"/>
      <c r="I62" s="59"/>
      <c r="J62" s="59"/>
      <c r="K62" s="59"/>
      <c r="L62" s="59"/>
      <c r="M62" s="59"/>
      <c r="N62" s="55">
        <f t="shared" si="2"/>
        <v>48</v>
      </c>
      <c r="O62" s="56" t="s">
        <v>32</v>
      </c>
      <c r="P62" s="56">
        <v>56.7</v>
      </c>
      <c r="Q62" s="56" t="s">
        <v>200</v>
      </c>
      <c r="R62" s="56" t="s">
        <v>201</v>
      </c>
      <c r="S62" s="56">
        <v>11</v>
      </c>
      <c r="T62" s="56" t="s">
        <v>35</v>
      </c>
      <c r="U62" s="56">
        <v>3</v>
      </c>
      <c r="V62" s="56">
        <v>1</v>
      </c>
      <c r="W62" s="57" t="s">
        <v>36</v>
      </c>
      <c r="X62" s="56" t="s">
        <v>37</v>
      </c>
      <c r="Y62" s="61"/>
      <c r="Z62" s="59"/>
      <c r="AA62" s="59"/>
      <c r="AB62" s="59"/>
      <c r="AC62" s="59"/>
      <c r="AD62" s="59"/>
      <c r="AE62" s="59"/>
      <c r="AF62" s="59"/>
      <c r="AG62" s="59"/>
      <c r="AH62" s="59"/>
      <c r="AI62" s="59"/>
      <c r="AJ62" s="59"/>
      <c r="AK62" s="59"/>
      <c r="AL62" s="59"/>
      <c r="AM62" s="59"/>
      <c r="AQ62" s="52" t="s">
        <v>48</v>
      </c>
      <c r="AR62" s="52" t="s">
        <v>49</v>
      </c>
      <c r="AS62" s="54" t="s">
        <v>104</v>
      </c>
      <c r="AT62" s="66">
        <v>0.39</v>
      </c>
      <c r="AU62" s="54">
        <v>63</v>
      </c>
      <c r="AV62" s="54">
        <v>12.2</v>
      </c>
    </row>
    <row r="63" spans="1:48" ht="15.75">
      <c r="A63" s="59"/>
      <c r="B63" s="59"/>
      <c r="C63" s="59"/>
      <c r="D63" s="59"/>
      <c r="E63" s="59"/>
      <c r="F63" s="59"/>
      <c r="G63" s="59"/>
      <c r="H63" s="59"/>
      <c r="I63" s="59"/>
      <c r="J63" s="59"/>
      <c r="K63" s="59"/>
      <c r="L63" s="59"/>
      <c r="M63" s="59"/>
      <c r="N63" s="55">
        <f t="shared" si="2"/>
        <v>49</v>
      </c>
      <c r="O63" s="56" t="s">
        <v>32</v>
      </c>
      <c r="P63" s="56">
        <v>56.7</v>
      </c>
      <c r="Q63" s="56" t="s">
        <v>202</v>
      </c>
      <c r="R63" s="56" t="s">
        <v>203</v>
      </c>
      <c r="S63" s="56">
        <v>126.2</v>
      </c>
      <c r="T63" s="56" t="s">
        <v>35</v>
      </c>
      <c r="U63" s="56">
        <v>3</v>
      </c>
      <c r="V63" s="56">
        <v>1</v>
      </c>
      <c r="W63" s="57" t="s">
        <v>36</v>
      </c>
      <c r="X63" s="56" t="s">
        <v>37</v>
      </c>
      <c r="Y63" s="61"/>
      <c r="Z63" s="59"/>
      <c r="AA63" s="59"/>
      <c r="AB63" s="59"/>
      <c r="AC63" s="59"/>
      <c r="AD63" s="59"/>
      <c r="AE63" s="59"/>
      <c r="AF63" s="59"/>
      <c r="AG63" s="59"/>
      <c r="AH63" s="59"/>
      <c r="AI63" s="59"/>
      <c r="AJ63" s="59"/>
      <c r="AK63" s="59"/>
      <c r="AL63" s="59"/>
      <c r="AM63" s="59"/>
      <c r="AQ63" s="52" t="s">
        <v>48</v>
      </c>
      <c r="AR63" s="52" t="s">
        <v>49</v>
      </c>
      <c r="AS63" s="53" t="s">
        <v>31</v>
      </c>
      <c r="AT63" s="66"/>
      <c r="AU63" s="54">
        <v>63</v>
      </c>
      <c r="AV63" s="54">
        <v>25.2</v>
      </c>
    </row>
    <row r="64" spans="1:48" ht="15.75">
      <c r="A64" s="59"/>
      <c r="B64" s="59"/>
      <c r="C64" s="59"/>
      <c r="D64" s="59"/>
      <c r="E64" s="59"/>
      <c r="F64" s="59"/>
      <c r="G64" s="59"/>
      <c r="H64" s="59"/>
      <c r="I64" s="59"/>
      <c r="J64" s="59"/>
      <c r="K64" s="59"/>
      <c r="L64" s="59"/>
      <c r="M64" s="59"/>
      <c r="N64" s="55">
        <f t="shared" si="2"/>
        <v>50</v>
      </c>
      <c r="O64" s="56" t="s">
        <v>32</v>
      </c>
      <c r="P64" s="56">
        <v>56.7</v>
      </c>
      <c r="Q64" s="60" t="s">
        <v>52</v>
      </c>
      <c r="R64" s="60" t="s">
        <v>57</v>
      </c>
      <c r="S64" s="60">
        <v>17.2</v>
      </c>
      <c r="T64" s="56" t="s">
        <v>180</v>
      </c>
      <c r="U64" s="56">
        <v>3</v>
      </c>
      <c r="V64" s="56">
        <v>1</v>
      </c>
      <c r="W64" s="57" t="s">
        <v>36</v>
      </c>
      <c r="X64" s="56" t="s">
        <v>37</v>
      </c>
      <c r="Y64" s="61"/>
      <c r="Z64" s="59"/>
      <c r="AA64" s="59"/>
      <c r="AB64" s="59"/>
      <c r="AC64" s="59"/>
      <c r="AD64" s="59"/>
      <c r="AE64" s="59"/>
      <c r="AF64" s="59"/>
      <c r="AG64" s="59"/>
      <c r="AH64" s="59"/>
      <c r="AI64" s="59"/>
      <c r="AJ64" s="59"/>
      <c r="AK64" s="59"/>
      <c r="AL64" s="59"/>
      <c r="AM64" s="59"/>
      <c r="AQ64" s="52" t="s">
        <v>204</v>
      </c>
      <c r="AR64" s="52" t="s">
        <v>205</v>
      </c>
      <c r="AS64" s="53" t="s">
        <v>31</v>
      </c>
      <c r="AT64" s="66"/>
      <c r="AU64" s="54">
        <v>63</v>
      </c>
      <c r="AV64" s="54">
        <v>59.6</v>
      </c>
    </row>
    <row r="65" spans="1:48" ht="15.75">
      <c r="A65" s="59"/>
      <c r="B65" s="59"/>
      <c r="C65" s="59"/>
      <c r="D65" s="59"/>
      <c r="E65" s="59"/>
      <c r="F65" s="59"/>
      <c r="G65" s="59"/>
      <c r="H65" s="59"/>
      <c r="I65" s="59"/>
      <c r="J65" s="59"/>
      <c r="K65" s="59"/>
      <c r="L65" s="59"/>
      <c r="M65" s="59"/>
      <c r="N65" s="55">
        <f t="shared" si="2"/>
        <v>51</v>
      </c>
      <c r="O65" s="56" t="s">
        <v>32</v>
      </c>
      <c r="P65" s="56">
        <v>56.7</v>
      </c>
      <c r="Q65" s="60" t="s">
        <v>107</v>
      </c>
      <c r="R65" s="60" t="s">
        <v>164</v>
      </c>
      <c r="S65" s="60">
        <v>21.8</v>
      </c>
      <c r="T65" s="56" t="s">
        <v>183</v>
      </c>
      <c r="U65" s="56">
        <v>3</v>
      </c>
      <c r="V65" s="56">
        <v>1</v>
      </c>
      <c r="W65" s="57" t="s">
        <v>36</v>
      </c>
      <c r="X65" s="56" t="s">
        <v>37</v>
      </c>
      <c r="Y65" s="61"/>
      <c r="Z65" s="59"/>
      <c r="AA65" s="59"/>
      <c r="AB65" s="59"/>
      <c r="AC65" s="59"/>
      <c r="AD65" s="59"/>
      <c r="AE65" s="59"/>
      <c r="AF65" s="59"/>
      <c r="AG65" s="59"/>
      <c r="AH65" s="59"/>
      <c r="AI65" s="59"/>
      <c r="AJ65" s="59"/>
      <c r="AK65" s="59"/>
      <c r="AL65" s="59"/>
      <c r="AM65" s="59"/>
      <c r="AQ65" s="52"/>
      <c r="AR65" s="52"/>
      <c r="AS65" s="53"/>
      <c r="AT65" s="66"/>
      <c r="AU65" s="54"/>
      <c r="AV65" s="54"/>
    </row>
    <row r="66" spans="1:48" ht="15.75">
      <c r="A66" s="59"/>
      <c r="B66" s="59"/>
      <c r="C66" s="59"/>
      <c r="D66" s="59"/>
      <c r="E66" s="59"/>
      <c r="F66" s="59"/>
      <c r="G66" s="59"/>
      <c r="H66" s="59"/>
      <c r="I66" s="59"/>
      <c r="J66" s="59"/>
      <c r="K66" s="59"/>
      <c r="L66" s="59"/>
      <c r="M66" s="59"/>
      <c r="N66" s="55">
        <f t="shared" si="2"/>
        <v>52</v>
      </c>
      <c r="O66" s="56" t="s">
        <v>32</v>
      </c>
      <c r="P66" s="56">
        <v>56.7</v>
      </c>
      <c r="Q66" s="60" t="s">
        <v>175</v>
      </c>
      <c r="R66" s="60" t="s">
        <v>181</v>
      </c>
      <c r="S66" s="60">
        <v>30</v>
      </c>
      <c r="T66" s="56" t="s">
        <v>206</v>
      </c>
      <c r="U66" s="56">
        <v>3</v>
      </c>
      <c r="V66" s="56">
        <v>1</v>
      </c>
      <c r="W66" s="57" t="s">
        <v>36</v>
      </c>
      <c r="X66" s="56" t="s">
        <v>37</v>
      </c>
      <c r="Y66" s="61"/>
      <c r="Z66" s="59"/>
      <c r="AA66" s="59"/>
      <c r="AB66" s="59"/>
      <c r="AC66" s="59"/>
      <c r="AD66" s="59"/>
      <c r="AE66" s="59"/>
      <c r="AF66" s="59"/>
      <c r="AG66" s="59"/>
      <c r="AH66" s="59"/>
      <c r="AI66" s="59"/>
      <c r="AJ66" s="59"/>
      <c r="AK66" s="59"/>
      <c r="AL66" s="59"/>
      <c r="AM66" s="59"/>
      <c r="AQ66" s="52"/>
      <c r="AR66" s="52"/>
      <c r="AS66" s="53"/>
      <c r="AT66" s="66"/>
      <c r="AU66" s="54"/>
      <c r="AV66" s="54"/>
    </row>
    <row r="67" spans="1:48" ht="15.75">
      <c r="A67" s="59"/>
      <c r="B67" s="59"/>
      <c r="C67" s="59"/>
      <c r="D67" s="59"/>
      <c r="E67" s="59"/>
      <c r="F67" s="59"/>
      <c r="G67" s="59"/>
      <c r="H67" s="59"/>
      <c r="I67" s="59"/>
      <c r="J67" s="59"/>
      <c r="K67" s="59"/>
      <c r="L67" s="59"/>
      <c r="M67" s="59"/>
      <c r="N67" s="55">
        <f t="shared" si="2"/>
        <v>53</v>
      </c>
      <c r="O67" s="56" t="s">
        <v>32</v>
      </c>
      <c r="P67" s="56">
        <v>56.7</v>
      </c>
      <c r="Q67" s="60" t="s">
        <v>86</v>
      </c>
      <c r="R67" s="60" t="s">
        <v>92</v>
      </c>
      <c r="S67" s="60">
        <v>68.2</v>
      </c>
      <c r="T67" s="56" t="s">
        <v>207</v>
      </c>
      <c r="U67" s="56">
        <v>3</v>
      </c>
      <c r="V67" s="56">
        <v>1</v>
      </c>
      <c r="W67" s="57" t="s">
        <v>36</v>
      </c>
      <c r="X67" s="56" t="s">
        <v>37</v>
      </c>
      <c r="Y67" s="61"/>
      <c r="Z67" s="59"/>
      <c r="AA67" s="59"/>
      <c r="AB67" s="59"/>
      <c r="AC67" s="59"/>
      <c r="AD67" s="59"/>
      <c r="AE67" s="59"/>
      <c r="AF67" s="59"/>
      <c r="AG67" s="59"/>
      <c r="AH67" s="59"/>
      <c r="AI67" s="59"/>
      <c r="AJ67" s="59"/>
      <c r="AK67" s="59"/>
      <c r="AL67" s="59"/>
      <c r="AM67" s="59"/>
      <c r="AQ67" s="52"/>
      <c r="AR67" s="52"/>
      <c r="AS67" s="53"/>
      <c r="AT67" s="66"/>
      <c r="AU67" s="54"/>
      <c r="AV67" s="54"/>
    </row>
    <row r="68" spans="1:48" ht="15.75">
      <c r="A68" s="59"/>
      <c r="B68" s="59"/>
      <c r="C68" s="59"/>
      <c r="D68" s="59"/>
      <c r="E68" s="59"/>
      <c r="F68" s="59"/>
      <c r="G68" s="59"/>
      <c r="H68" s="59"/>
      <c r="I68" s="59"/>
      <c r="J68" s="59"/>
      <c r="K68" s="59"/>
      <c r="L68" s="59"/>
      <c r="M68" s="59"/>
      <c r="N68" s="60"/>
      <c r="O68" s="60"/>
      <c r="P68" s="60"/>
      <c r="Q68" s="60"/>
      <c r="R68" s="60"/>
      <c r="S68" s="60"/>
      <c r="T68" s="60"/>
      <c r="U68" s="60"/>
      <c r="V68" s="60"/>
      <c r="W68" s="60"/>
      <c r="X68" s="60"/>
      <c r="Y68" s="61"/>
      <c r="Z68" s="59"/>
      <c r="AA68" s="59"/>
      <c r="AB68" s="59"/>
      <c r="AC68" s="59"/>
      <c r="AD68" s="59"/>
      <c r="AE68" s="59"/>
      <c r="AF68" s="59"/>
      <c r="AG68" s="59"/>
      <c r="AH68" s="59"/>
      <c r="AI68" s="59"/>
      <c r="AJ68" s="59"/>
      <c r="AK68" s="59"/>
      <c r="AL68" s="59"/>
      <c r="AM68" s="59"/>
      <c r="AQ68" s="52"/>
      <c r="AR68" s="52"/>
      <c r="AS68" s="53"/>
      <c r="AT68" s="66"/>
      <c r="AU68" s="54"/>
      <c r="AV68" s="54"/>
    </row>
    <row r="69" spans="1:48" ht="15.75">
      <c r="A69" s="59"/>
      <c r="B69" s="59"/>
      <c r="C69" s="59"/>
      <c r="D69" s="59"/>
      <c r="E69" s="59"/>
      <c r="F69" s="59"/>
      <c r="G69" s="59"/>
      <c r="H69" s="59"/>
      <c r="I69" s="59"/>
      <c r="J69" s="59"/>
      <c r="K69" s="59"/>
      <c r="L69" s="59"/>
      <c r="M69" s="59"/>
      <c r="N69" s="61"/>
      <c r="O69" s="61"/>
      <c r="P69" s="61"/>
      <c r="Q69" s="61"/>
      <c r="R69" s="61"/>
      <c r="S69" s="61"/>
      <c r="T69" s="61"/>
      <c r="U69" s="61"/>
      <c r="V69" s="61"/>
      <c r="W69" s="61"/>
      <c r="X69" s="61"/>
      <c r="Y69" s="61"/>
      <c r="Z69" s="59"/>
      <c r="AA69" s="59"/>
      <c r="AB69" s="59"/>
      <c r="AC69" s="59"/>
      <c r="AD69" s="59"/>
      <c r="AE69" s="59"/>
      <c r="AF69" s="59"/>
      <c r="AG69" s="59"/>
      <c r="AH69" s="59"/>
      <c r="AI69" s="59"/>
      <c r="AJ69" s="59"/>
      <c r="AK69" s="59"/>
      <c r="AL69" s="59"/>
      <c r="AM69" s="59"/>
      <c r="AQ69" s="52"/>
      <c r="AR69" s="52"/>
      <c r="AS69" s="53"/>
      <c r="AT69" s="66"/>
      <c r="AU69" s="54"/>
      <c r="AV69" s="54"/>
    </row>
    <row r="70" spans="1:48">
      <c r="A70" s="59"/>
      <c r="B70" s="59"/>
      <c r="C70" s="59"/>
      <c r="D70" s="59"/>
      <c r="E70" s="59"/>
      <c r="F70" s="59"/>
      <c r="G70" s="59"/>
      <c r="H70" s="59"/>
      <c r="I70" s="59"/>
      <c r="J70" s="59"/>
      <c r="K70" s="59"/>
      <c r="L70" s="59"/>
      <c r="M70" s="59"/>
      <c r="N70" s="61"/>
      <c r="O70" s="61"/>
      <c r="P70" s="61"/>
      <c r="Q70" s="61"/>
      <c r="R70" s="61"/>
      <c r="S70" s="61"/>
      <c r="T70" s="61"/>
      <c r="U70" s="61"/>
      <c r="V70" s="61"/>
      <c r="W70" s="61"/>
      <c r="X70" s="61"/>
      <c r="Y70" s="61"/>
      <c r="Z70" s="59"/>
      <c r="AA70" s="59"/>
      <c r="AB70" s="59"/>
      <c r="AC70" s="59"/>
      <c r="AD70" s="59"/>
      <c r="AE70" s="59"/>
      <c r="AF70" s="59"/>
      <c r="AG70" s="59"/>
      <c r="AH70" s="59"/>
      <c r="AI70" s="59"/>
      <c r="AJ70" s="59"/>
      <c r="AK70" s="59"/>
      <c r="AL70" s="59"/>
      <c r="AM70" s="59"/>
      <c r="AQ70" s="52" t="s">
        <v>204</v>
      </c>
      <c r="AR70" s="52" t="s">
        <v>205</v>
      </c>
      <c r="AS70" s="54" t="s">
        <v>104</v>
      </c>
      <c r="AT70" s="66"/>
      <c r="AU70" s="54">
        <v>63</v>
      </c>
      <c r="AV70" s="54">
        <v>89.6</v>
      </c>
    </row>
    <row r="71" spans="1:48" ht="15.75">
      <c r="A71" s="59"/>
      <c r="B71" s="59"/>
      <c r="C71" s="59"/>
      <c r="D71" s="59"/>
      <c r="E71" s="59"/>
      <c r="F71" s="59"/>
      <c r="G71" s="59"/>
      <c r="H71" s="59"/>
      <c r="I71" s="59"/>
      <c r="J71" s="59"/>
      <c r="K71" s="59"/>
      <c r="L71" s="59"/>
      <c r="M71" s="59"/>
      <c r="N71" s="67"/>
      <c r="O71" s="68"/>
      <c r="P71" s="69" t="s">
        <v>167</v>
      </c>
      <c r="Q71" s="70"/>
      <c r="R71" s="70"/>
      <c r="S71" s="71"/>
      <c r="T71" s="69" t="s">
        <v>168</v>
      </c>
      <c r="U71" s="70"/>
      <c r="V71" s="71"/>
      <c r="W71" s="69" t="s">
        <v>169</v>
      </c>
      <c r="X71" s="70"/>
      <c r="Y71" s="72"/>
      <c r="Z71" s="59"/>
      <c r="AA71" s="59"/>
      <c r="AB71" s="59"/>
      <c r="AC71" s="59"/>
      <c r="AD71" s="59"/>
      <c r="AE71" s="59"/>
      <c r="AF71" s="59"/>
      <c r="AG71" s="59"/>
      <c r="AH71" s="59"/>
      <c r="AI71" s="59"/>
      <c r="AJ71" s="59"/>
      <c r="AK71" s="59"/>
      <c r="AL71" s="59"/>
      <c r="AM71" s="59"/>
      <c r="AQ71" s="52" t="s">
        <v>204</v>
      </c>
      <c r="AR71" s="52" t="s">
        <v>208</v>
      </c>
      <c r="AS71" s="94" t="s">
        <v>178</v>
      </c>
      <c r="AT71" s="66">
        <v>0.44</v>
      </c>
      <c r="AU71" s="54">
        <v>63</v>
      </c>
      <c r="AV71" s="54">
        <v>203</v>
      </c>
    </row>
    <row r="72" spans="1:48" ht="15.75">
      <c r="A72" s="59"/>
      <c r="B72" s="59"/>
      <c r="C72" s="59"/>
      <c r="D72" s="59"/>
      <c r="E72" s="59"/>
      <c r="F72" s="59"/>
      <c r="G72" s="59"/>
      <c r="H72" s="59"/>
      <c r="I72" s="59"/>
      <c r="J72" s="59"/>
      <c r="K72" s="59"/>
      <c r="L72" s="59"/>
      <c r="M72" s="59"/>
      <c r="N72" s="73" t="s">
        <v>172</v>
      </c>
      <c r="O72" s="74"/>
      <c r="P72" s="75" t="s">
        <v>173</v>
      </c>
      <c r="Q72" s="76"/>
      <c r="R72" s="76"/>
      <c r="S72" s="77"/>
      <c r="T72" s="75"/>
      <c r="U72" s="76"/>
      <c r="V72" s="77"/>
      <c r="W72" s="75"/>
      <c r="X72" s="76"/>
      <c r="Y72" s="78"/>
      <c r="Z72" s="59"/>
      <c r="AA72" s="59"/>
      <c r="AB72" s="59"/>
      <c r="AC72" s="59"/>
      <c r="AD72" s="59"/>
      <c r="AE72" s="59"/>
      <c r="AF72" s="59"/>
      <c r="AG72" s="59"/>
      <c r="AH72" s="59"/>
      <c r="AI72" s="59"/>
      <c r="AJ72" s="59"/>
      <c r="AK72" s="59"/>
      <c r="AL72" s="59"/>
      <c r="AM72" s="59"/>
      <c r="AQ72" s="95" t="s">
        <v>97</v>
      </c>
      <c r="AR72" s="95" t="s">
        <v>209</v>
      </c>
      <c r="AS72" s="53" t="s">
        <v>31</v>
      </c>
      <c r="AU72" s="54">
        <v>63</v>
      </c>
      <c r="AV72" s="96">
        <v>60.4</v>
      </c>
    </row>
    <row r="73" spans="1:48" ht="15.75">
      <c r="A73" s="59"/>
      <c r="B73" s="59"/>
      <c r="C73" s="59"/>
      <c r="D73" s="59"/>
      <c r="E73" s="59"/>
      <c r="F73" s="59"/>
      <c r="G73" s="59"/>
      <c r="H73" s="59"/>
      <c r="I73" s="59"/>
      <c r="J73" s="59"/>
      <c r="K73" s="59"/>
      <c r="L73" s="59"/>
      <c r="M73" s="59"/>
      <c r="N73" s="73" t="s">
        <v>176</v>
      </c>
      <c r="O73" s="74"/>
      <c r="P73" s="75" t="s">
        <v>177</v>
      </c>
      <c r="Q73" s="76"/>
      <c r="R73" s="76"/>
      <c r="S73" s="77"/>
      <c r="T73" s="75"/>
      <c r="U73" s="76"/>
      <c r="V73" s="77"/>
      <c r="W73" s="75"/>
      <c r="X73" s="76"/>
      <c r="Y73" s="78"/>
      <c r="Z73" s="59"/>
      <c r="AA73" s="59"/>
      <c r="AB73" s="59"/>
      <c r="AC73" s="59"/>
      <c r="AD73" s="59"/>
      <c r="AE73" s="59"/>
      <c r="AF73" s="59"/>
      <c r="AG73" s="59"/>
      <c r="AH73" s="59"/>
      <c r="AI73" s="59"/>
      <c r="AJ73" s="59"/>
      <c r="AK73" s="59"/>
      <c r="AL73" s="59"/>
      <c r="AM73" s="59"/>
      <c r="AQ73" s="52" t="s">
        <v>97</v>
      </c>
      <c r="AR73" s="52" t="s">
        <v>204</v>
      </c>
      <c r="AS73" s="53" t="s">
        <v>31</v>
      </c>
      <c r="AT73" s="66"/>
      <c r="AU73" s="54">
        <v>63</v>
      </c>
      <c r="AV73" s="54">
        <v>94.2</v>
      </c>
    </row>
    <row r="74" spans="1:48" ht="15.75">
      <c r="A74" s="59"/>
      <c r="B74" s="59"/>
      <c r="C74" s="59"/>
      <c r="D74" s="59"/>
      <c r="E74" s="59"/>
      <c r="F74" s="59"/>
      <c r="G74" s="59"/>
      <c r="H74" s="59"/>
      <c r="I74" s="59"/>
      <c r="J74" s="59"/>
      <c r="K74" s="59"/>
      <c r="L74" s="59"/>
      <c r="M74" s="59"/>
      <c r="N74" s="73" t="s">
        <v>182</v>
      </c>
      <c r="O74" s="74"/>
      <c r="P74" s="75"/>
      <c r="Q74" s="76"/>
      <c r="R74" s="76"/>
      <c r="S74" s="77"/>
      <c r="T74" s="75"/>
      <c r="U74" s="76"/>
      <c r="V74" s="77"/>
      <c r="W74" s="75"/>
      <c r="X74" s="76"/>
      <c r="Y74" s="78"/>
      <c r="Z74" s="59"/>
      <c r="AA74" s="59"/>
      <c r="AB74" s="59"/>
      <c r="AC74" s="59"/>
      <c r="AD74" s="59"/>
      <c r="AE74" s="59"/>
      <c r="AF74" s="59"/>
      <c r="AG74" s="59"/>
      <c r="AH74" s="59"/>
      <c r="AI74" s="59"/>
      <c r="AJ74" s="59"/>
      <c r="AK74" s="59"/>
      <c r="AL74" s="59"/>
      <c r="AM74" s="59"/>
      <c r="AQ74" s="63" t="s">
        <v>210</v>
      </c>
      <c r="AR74" s="63" t="s">
        <v>211</v>
      </c>
      <c r="AS74" s="53" t="s">
        <v>31</v>
      </c>
      <c r="AT74" s="66"/>
      <c r="AU74" s="54">
        <v>63</v>
      </c>
      <c r="AV74" s="54">
        <v>36.5</v>
      </c>
    </row>
    <row r="75" spans="1:48" ht="16.5" thickBot="1">
      <c r="A75" s="59"/>
      <c r="B75" s="59"/>
      <c r="C75" s="59"/>
      <c r="D75" s="59"/>
      <c r="E75" s="59"/>
      <c r="F75" s="59"/>
      <c r="G75" s="59"/>
      <c r="H75" s="59"/>
      <c r="I75" s="59"/>
      <c r="J75" s="59"/>
      <c r="K75" s="59"/>
      <c r="L75" s="59"/>
      <c r="M75" s="59"/>
      <c r="N75" s="85" t="s">
        <v>184</v>
      </c>
      <c r="O75" s="86"/>
      <c r="P75" s="87"/>
      <c r="Q75" s="88"/>
      <c r="R75" s="88"/>
      <c r="S75" s="89"/>
      <c r="T75" s="90"/>
      <c r="U75" s="91"/>
      <c r="V75" s="92"/>
      <c r="W75" s="90"/>
      <c r="X75" s="91"/>
      <c r="Y75" s="93"/>
      <c r="Z75" s="59"/>
      <c r="AA75" s="59"/>
      <c r="AB75" s="59"/>
      <c r="AC75" s="59"/>
      <c r="AD75" s="59"/>
      <c r="AE75" s="59"/>
      <c r="AF75" s="59"/>
      <c r="AG75" s="59"/>
      <c r="AH75" s="59"/>
      <c r="AI75" s="59"/>
      <c r="AJ75" s="59"/>
      <c r="AK75" s="59"/>
      <c r="AL75" s="59"/>
      <c r="AM75" s="59"/>
      <c r="AQ75" s="52" t="s">
        <v>97</v>
      </c>
      <c r="AR75" s="52" t="s">
        <v>204</v>
      </c>
      <c r="AS75" s="94" t="s">
        <v>178</v>
      </c>
      <c r="AT75" s="66">
        <v>0.44</v>
      </c>
      <c r="AU75" s="54">
        <v>63</v>
      </c>
      <c r="AV75" s="54">
        <v>57</v>
      </c>
    </row>
    <row r="76" spans="1:48" ht="15.7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Q76" s="52" t="s">
        <v>90</v>
      </c>
      <c r="AR76" s="52" t="s">
        <v>212</v>
      </c>
      <c r="AS76" s="62" t="s">
        <v>104</v>
      </c>
      <c r="AT76" s="54">
        <v>0.39</v>
      </c>
      <c r="AU76" s="54">
        <v>63</v>
      </c>
      <c r="AV76" s="54">
        <v>84.6</v>
      </c>
    </row>
    <row r="77" spans="1:48" ht="15.75">
      <c r="AQ77" s="52" t="s">
        <v>91</v>
      </c>
      <c r="AR77" s="52" t="s">
        <v>213</v>
      </c>
      <c r="AS77" s="53" t="s">
        <v>31</v>
      </c>
      <c r="AT77" s="54"/>
      <c r="AU77" s="54">
        <v>63</v>
      </c>
      <c r="AV77" s="54">
        <v>17.600000000000001</v>
      </c>
    </row>
    <row r="78" spans="1:48" ht="15.75">
      <c r="AQ78" s="52" t="s">
        <v>213</v>
      </c>
      <c r="AR78" s="52" t="s">
        <v>214</v>
      </c>
      <c r="AS78" s="53" t="s">
        <v>31</v>
      </c>
      <c r="AT78" s="54"/>
      <c r="AU78" s="54">
        <v>63</v>
      </c>
      <c r="AV78" s="54">
        <v>47.4</v>
      </c>
    </row>
    <row r="79" spans="1:48">
      <c r="AQ79" s="52" t="s">
        <v>215</v>
      </c>
      <c r="AR79" s="52" t="s">
        <v>216</v>
      </c>
      <c r="AS79" s="54" t="s">
        <v>178</v>
      </c>
      <c r="AT79" s="54">
        <v>0.39</v>
      </c>
      <c r="AU79" s="54">
        <v>63</v>
      </c>
      <c r="AV79" s="54">
        <v>12.5</v>
      </c>
    </row>
    <row r="80" spans="1:48" ht="15.75">
      <c r="AQ80" s="52" t="s">
        <v>215</v>
      </c>
      <c r="AR80" s="52" t="s">
        <v>216</v>
      </c>
      <c r="AS80" s="53" t="s">
        <v>31</v>
      </c>
      <c r="AT80" s="48"/>
      <c r="AU80" s="54">
        <v>63</v>
      </c>
      <c r="AV80" s="54">
        <v>79.400000000000006</v>
      </c>
    </row>
    <row r="81" spans="43:48">
      <c r="AQ81" s="52" t="s">
        <v>215</v>
      </c>
      <c r="AR81" s="52" t="s">
        <v>217</v>
      </c>
      <c r="AS81" s="54" t="s">
        <v>104</v>
      </c>
      <c r="AT81" s="54">
        <v>0.39</v>
      </c>
      <c r="AU81" s="54">
        <v>63</v>
      </c>
      <c r="AV81" s="54">
        <v>18</v>
      </c>
    </row>
    <row r="82" spans="43:48" ht="15.75">
      <c r="AQ82" s="52" t="s">
        <v>215</v>
      </c>
      <c r="AR82" s="52" t="s">
        <v>217</v>
      </c>
      <c r="AS82" s="53" t="s">
        <v>31</v>
      </c>
      <c r="AT82" s="48"/>
      <c r="AU82" s="54">
        <v>63</v>
      </c>
      <c r="AV82" s="54">
        <f>143+28.2</f>
        <v>171.2</v>
      </c>
    </row>
    <row r="83" spans="43:48" ht="15.75">
      <c r="AQ83" s="52" t="s">
        <v>118</v>
      </c>
      <c r="AR83" s="52" t="s">
        <v>124</v>
      </c>
      <c r="AS83" s="62" t="s">
        <v>104</v>
      </c>
      <c r="AT83" s="54">
        <v>0.39</v>
      </c>
      <c r="AU83" s="54">
        <v>63</v>
      </c>
      <c r="AV83" s="54">
        <v>13</v>
      </c>
    </row>
    <row r="84" spans="43:48" ht="15.75">
      <c r="AQ84" s="63" t="s">
        <v>124</v>
      </c>
      <c r="AR84" s="63" t="s">
        <v>119</v>
      </c>
      <c r="AS84" s="53" t="s">
        <v>31</v>
      </c>
      <c r="AT84" s="54"/>
      <c r="AU84" s="54">
        <v>63</v>
      </c>
      <c r="AV84" s="54">
        <v>21.8</v>
      </c>
    </row>
    <row r="85" spans="43:48" ht="15.75">
      <c r="AQ85" s="52" t="s">
        <v>124</v>
      </c>
      <c r="AR85" s="52" t="s">
        <v>127</v>
      </c>
      <c r="AS85" s="53" t="s">
        <v>31</v>
      </c>
      <c r="AT85" s="54"/>
      <c r="AU85" s="54">
        <v>63</v>
      </c>
      <c r="AV85" s="54">
        <v>42.4</v>
      </c>
    </row>
    <row r="86" spans="43:48" ht="15.75">
      <c r="AQ86" s="52" t="s">
        <v>218</v>
      </c>
      <c r="AR86" s="52" t="s">
        <v>219</v>
      </c>
      <c r="AS86" s="53" t="s">
        <v>31</v>
      </c>
      <c r="AT86" s="54"/>
      <c r="AU86" s="54">
        <v>63</v>
      </c>
      <c r="AV86" s="97">
        <v>50</v>
      </c>
    </row>
    <row r="87" spans="43:48" ht="15.75">
      <c r="AQ87" s="63" t="s">
        <v>220</v>
      </c>
      <c r="AR87" s="63" t="s">
        <v>221</v>
      </c>
      <c r="AS87" s="53" t="s">
        <v>31</v>
      </c>
      <c r="AT87" s="62"/>
      <c r="AU87" s="54">
        <v>63</v>
      </c>
      <c r="AV87" s="54">
        <v>30</v>
      </c>
    </row>
    <row r="88" spans="43:48" ht="15.75">
      <c r="AQ88" s="52" t="s">
        <v>222</v>
      </c>
      <c r="AR88" s="52" t="s">
        <v>223</v>
      </c>
      <c r="AS88" s="53" t="s">
        <v>31</v>
      </c>
      <c r="AT88" s="54"/>
      <c r="AU88" s="54">
        <v>63</v>
      </c>
      <c r="AV88" s="54">
        <v>27.5</v>
      </c>
    </row>
    <row r="89" spans="43:48" ht="15.75">
      <c r="AQ89" s="52" t="s">
        <v>108</v>
      </c>
      <c r="AR89" s="52" t="s">
        <v>109</v>
      </c>
      <c r="AS89" s="62" t="s">
        <v>43</v>
      </c>
      <c r="AT89" s="54">
        <v>0.39</v>
      </c>
      <c r="AU89" s="54">
        <v>63</v>
      </c>
      <c r="AV89" s="54">
        <v>3.5</v>
      </c>
    </row>
    <row r="90" spans="43:48" ht="15.75">
      <c r="AQ90" s="52" t="s">
        <v>108</v>
      </c>
      <c r="AR90" s="52" t="s">
        <v>109</v>
      </c>
      <c r="AS90" s="62" t="s">
        <v>104</v>
      </c>
      <c r="AT90" s="54">
        <v>0.39</v>
      </c>
      <c r="AU90" s="54">
        <v>63</v>
      </c>
      <c r="AV90" s="54">
        <v>43.4</v>
      </c>
    </row>
    <row r="91" spans="43:48" ht="15.75">
      <c r="AQ91" s="52" t="s">
        <v>108</v>
      </c>
      <c r="AR91" s="52" t="s">
        <v>109</v>
      </c>
      <c r="AS91" s="53" t="s">
        <v>31</v>
      </c>
      <c r="AT91" s="54"/>
      <c r="AU91" s="54">
        <v>63</v>
      </c>
      <c r="AV91" s="54">
        <v>9</v>
      </c>
    </row>
    <row r="92" spans="43:48" ht="15.75">
      <c r="AQ92" s="52" t="s">
        <v>29</v>
      </c>
      <c r="AR92" s="52" t="s">
        <v>224</v>
      </c>
      <c r="AS92" s="62" t="s">
        <v>43</v>
      </c>
      <c r="AT92" s="54">
        <v>0.39</v>
      </c>
      <c r="AU92" s="54">
        <v>63</v>
      </c>
      <c r="AV92" s="54">
        <v>3.5</v>
      </c>
    </row>
    <row r="93" spans="43:48" ht="15.75">
      <c r="AQ93" s="52" t="s">
        <v>29</v>
      </c>
      <c r="AR93" s="52" t="s">
        <v>224</v>
      </c>
      <c r="AS93" s="53" t="s">
        <v>31</v>
      </c>
      <c r="AT93" s="54"/>
      <c r="AU93" s="54">
        <v>63</v>
      </c>
      <c r="AV93" s="54">
        <v>33</v>
      </c>
    </row>
  </sheetData>
  <autoFilter ref="AQ13:AR93"/>
  <mergeCells count="115">
    <mergeCell ref="N75:O75"/>
    <mergeCell ref="P75:S75"/>
    <mergeCell ref="T75:V75"/>
    <mergeCell ref="W75:Y75"/>
    <mergeCell ref="N73:O73"/>
    <mergeCell ref="P73:S73"/>
    <mergeCell ref="T73:V73"/>
    <mergeCell ref="W73:Y73"/>
    <mergeCell ref="N74:O74"/>
    <mergeCell ref="P74:S74"/>
    <mergeCell ref="T74:V74"/>
    <mergeCell ref="W74:Y74"/>
    <mergeCell ref="N71:O71"/>
    <mergeCell ref="P71:S71"/>
    <mergeCell ref="T71:V71"/>
    <mergeCell ref="W71:Y71"/>
    <mergeCell ref="N72:O72"/>
    <mergeCell ref="P72:S72"/>
    <mergeCell ref="T72:V72"/>
    <mergeCell ref="W72:Y72"/>
    <mergeCell ref="A55:B55"/>
    <mergeCell ref="C55:F55"/>
    <mergeCell ref="G55:I55"/>
    <mergeCell ref="J55:L55"/>
    <mergeCell ref="A56:B56"/>
    <mergeCell ref="C56:F56"/>
    <mergeCell ref="G56:I56"/>
    <mergeCell ref="J56:L56"/>
    <mergeCell ref="A53:B53"/>
    <mergeCell ref="C53:F53"/>
    <mergeCell ref="G53:I53"/>
    <mergeCell ref="J53:L53"/>
    <mergeCell ref="A54:B54"/>
    <mergeCell ref="C54:F54"/>
    <mergeCell ref="G54:I54"/>
    <mergeCell ref="J54:L54"/>
    <mergeCell ref="AB49:AC49"/>
    <mergeCell ref="AD49:AG49"/>
    <mergeCell ref="AH49:AJ49"/>
    <mergeCell ref="AK49:AM49"/>
    <mergeCell ref="A52:B52"/>
    <mergeCell ref="C52:F52"/>
    <mergeCell ref="G52:I52"/>
    <mergeCell ref="J52:L52"/>
    <mergeCell ref="AB47:AC47"/>
    <mergeCell ref="AD47:AG47"/>
    <mergeCell ref="AH47:AJ47"/>
    <mergeCell ref="AK47:AM47"/>
    <mergeCell ref="AB48:AC48"/>
    <mergeCell ref="AD48:AG48"/>
    <mergeCell ref="AH48:AJ48"/>
    <mergeCell ref="AK48:AM48"/>
    <mergeCell ref="AB45:AC45"/>
    <mergeCell ref="AD45:AG45"/>
    <mergeCell ref="AH45:AJ45"/>
    <mergeCell ref="AK45:AM45"/>
    <mergeCell ref="AB46:AC46"/>
    <mergeCell ref="AD46:AG46"/>
    <mergeCell ref="AH46:AJ46"/>
    <mergeCell ref="AK46:AM46"/>
    <mergeCell ref="AF13:AF14"/>
    <mergeCell ref="AG13:AG14"/>
    <mergeCell ref="AH13:AH14"/>
    <mergeCell ref="AI13:AK13"/>
    <mergeCell ref="AL13:AL14"/>
    <mergeCell ref="AM13:AM14"/>
    <mergeCell ref="X13:X14"/>
    <mergeCell ref="Y13:Y14"/>
    <mergeCell ref="AB13:AB14"/>
    <mergeCell ref="AC13:AC14"/>
    <mergeCell ref="AD13:AD14"/>
    <mergeCell ref="AE13:AE14"/>
    <mergeCell ref="P13:P14"/>
    <mergeCell ref="Q13:Q14"/>
    <mergeCell ref="R13:R14"/>
    <mergeCell ref="S13:S14"/>
    <mergeCell ref="T13:T14"/>
    <mergeCell ref="U13:W13"/>
    <mergeCell ref="G13:G14"/>
    <mergeCell ref="H13:J13"/>
    <mergeCell ref="K13:K14"/>
    <mergeCell ref="L13:L14"/>
    <mergeCell ref="N13:N14"/>
    <mergeCell ref="O13:O14"/>
    <mergeCell ref="A13:A14"/>
    <mergeCell ref="B13:B14"/>
    <mergeCell ref="C13:C14"/>
    <mergeCell ref="D13:D14"/>
    <mergeCell ref="E13:E14"/>
    <mergeCell ref="F13:F14"/>
    <mergeCell ref="A9:L9"/>
    <mergeCell ref="N9:Y9"/>
    <mergeCell ref="AB9:AM9"/>
    <mergeCell ref="A11:L11"/>
    <mergeCell ref="N11:Y11"/>
    <mergeCell ref="AB11:AM11"/>
    <mergeCell ref="A7:B7"/>
    <mergeCell ref="N7:O7"/>
    <mergeCell ref="AB7:AC7"/>
    <mergeCell ref="A8:B8"/>
    <mergeCell ref="N8:O8"/>
    <mergeCell ref="AB8:AC8"/>
    <mergeCell ref="AJ1:AM4"/>
    <mergeCell ref="A5:B5"/>
    <mergeCell ref="N5:O5"/>
    <mergeCell ref="AB5:AC5"/>
    <mergeCell ref="A6:B6"/>
    <mergeCell ref="N6:O6"/>
    <mergeCell ref="AB6:AC6"/>
    <mergeCell ref="A1:A4"/>
    <mergeCell ref="B1:H4"/>
    <mergeCell ref="N1:N4"/>
    <mergeCell ref="O1:U4"/>
    <mergeCell ref="AB1:AB4"/>
    <mergeCell ref="AC1:AI4"/>
  </mergeCells>
  <pageMargins left="0.7" right="0.7" top="0.75" bottom="0.75" header="0.3" footer="0.3"/>
  <pageSetup scale="62" orientation="portrait" r:id="rId1"/>
  <colBreaks count="1" manualBreakCount="1">
    <brk id="12" max="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4"/>
  <sheetViews>
    <sheetView tabSelected="1" topLeftCell="A13" workbookViewId="0">
      <selection activeCell="M29" sqref="M29"/>
    </sheetView>
  </sheetViews>
  <sheetFormatPr defaultRowHeight="15"/>
  <cols>
    <col min="3" max="3" width="13.7109375" customWidth="1"/>
    <col min="4" max="4" width="15.28515625" customWidth="1"/>
    <col min="5" max="5" width="16.85546875" customWidth="1"/>
    <col min="6" max="6" width="15.140625" customWidth="1"/>
    <col min="7" max="7" width="13.140625" customWidth="1"/>
    <col min="8" max="8" width="23.85546875" customWidth="1"/>
    <col min="10" max="10" width="14.42578125" customWidth="1"/>
    <col min="11" max="11" width="16.140625" customWidth="1"/>
  </cols>
  <sheetData>
    <row r="2" spans="2:11" ht="18.75">
      <c r="B2" s="98"/>
      <c r="C2" s="99" t="s">
        <v>225</v>
      </c>
      <c r="D2" s="100"/>
      <c r="E2" s="100"/>
      <c r="F2" s="100"/>
      <c r="G2" s="100"/>
      <c r="H2" s="100"/>
      <c r="I2" s="98"/>
      <c r="J2" s="98"/>
      <c r="K2" s="98"/>
    </row>
    <row r="3" spans="2:11" ht="31.5">
      <c r="B3" s="101" t="s">
        <v>226</v>
      </c>
      <c r="C3" s="101" t="s">
        <v>17</v>
      </c>
      <c r="D3" s="101" t="s">
        <v>18</v>
      </c>
      <c r="E3" s="101" t="s">
        <v>227</v>
      </c>
      <c r="F3" s="102" t="s">
        <v>228</v>
      </c>
      <c r="G3" s="101" t="s">
        <v>229</v>
      </c>
      <c r="H3" s="103" t="s">
        <v>230</v>
      </c>
      <c r="I3" s="104" t="s">
        <v>231</v>
      </c>
      <c r="J3" s="105" t="s">
        <v>232</v>
      </c>
      <c r="K3" s="101" t="s">
        <v>233</v>
      </c>
    </row>
    <row r="4" spans="2:11" ht="15.75">
      <c r="B4" s="66">
        <v>1</v>
      </c>
      <c r="C4" s="54" t="s">
        <v>30</v>
      </c>
      <c r="D4" s="54" t="s">
        <v>42</v>
      </c>
      <c r="E4" s="62" t="s">
        <v>43</v>
      </c>
      <c r="F4" s="62">
        <v>0.39</v>
      </c>
      <c r="G4" s="54">
        <v>63</v>
      </c>
      <c r="H4" s="54">
        <v>3.5</v>
      </c>
      <c r="I4" s="66">
        <f>+H4*F4</f>
        <v>1.365</v>
      </c>
      <c r="J4" s="66" t="s">
        <v>234</v>
      </c>
      <c r="K4" s="66"/>
    </row>
    <row r="5" spans="2:11" ht="15.75">
      <c r="B5" s="66">
        <v>2</v>
      </c>
      <c r="C5" s="54" t="s">
        <v>99</v>
      </c>
      <c r="D5" s="54" t="s">
        <v>100</v>
      </c>
      <c r="E5" s="54" t="s">
        <v>104</v>
      </c>
      <c r="F5" s="62">
        <v>0.39</v>
      </c>
      <c r="G5" s="54">
        <v>63</v>
      </c>
      <c r="H5" s="54">
        <v>100.2</v>
      </c>
      <c r="I5" s="66">
        <f t="shared" ref="I5:I60" si="0">+H5*F5</f>
        <v>39.078000000000003</v>
      </c>
      <c r="J5" s="66" t="s">
        <v>234</v>
      </c>
      <c r="K5" s="66"/>
    </row>
    <row r="6" spans="2:11" ht="15.75">
      <c r="B6" s="66">
        <v>3</v>
      </c>
      <c r="C6" s="54" t="s">
        <v>108</v>
      </c>
      <c r="D6" s="54" t="s">
        <v>109</v>
      </c>
      <c r="E6" s="54" t="s">
        <v>104</v>
      </c>
      <c r="F6" s="62">
        <v>0.39</v>
      </c>
      <c r="G6" s="54">
        <v>63</v>
      </c>
      <c r="H6" s="54">
        <v>51.2</v>
      </c>
      <c r="I6" s="66">
        <f t="shared" si="0"/>
        <v>19.968000000000004</v>
      </c>
      <c r="J6" s="66" t="s">
        <v>234</v>
      </c>
      <c r="K6" s="66"/>
    </row>
    <row r="7" spans="2:11" ht="15.75">
      <c r="B7" s="66">
        <v>4</v>
      </c>
      <c r="C7" s="54" t="s">
        <v>130</v>
      </c>
      <c r="D7" s="54" t="s">
        <v>131</v>
      </c>
      <c r="E7" s="54" t="s">
        <v>43</v>
      </c>
      <c r="F7" s="62">
        <v>0.39</v>
      </c>
      <c r="G7" s="54">
        <v>63</v>
      </c>
      <c r="H7" s="54">
        <v>3.5</v>
      </c>
      <c r="I7" s="66">
        <f t="shared" si="0"/>
        <v>1.365</v>
      </c>
      <c r="J7" s="66" t="s">
        <v>234</v>
      </c>
      <c r="K7" s="66"/>
    </row>
    <row r="8" spans="2:11" ht="15.75">
      <c r="B8" s="66">
        <v>5</v>
      </c>
      <c r="C8" s="54" t="s">
        <v>130</v>
      </c>
      <c r="D8" s="54" t="s">
        <v>131</v>
      </c>
      <c r="E8" s="54" t="s">
        <v>104</v>
      </c>
      <c r="F8" s="62">
        <v>0.39</v>
      </c>
      <c r="G8" s="54">
        <v>63</v>
      </c>
      <c r="H8" s="54">
        <v>41.3</v>
      </c>
      <c r="I8" s="66">
        <f t="shared" si="0"/>
        <v>16.106999999999999</v>
      </c>
      <c r="J8" s="66" t="s">
        <v>234</v>
      </c>
      <c r="K8" s="66"/>
    </row>
    <row r="9" spans="2:11" ht="15.75">
      <c r="B9" s="66">
        <v>6</v>
      </c>
      <c r="C9" s="54" t="s">
        <v>131</v>
      </c>
      <c r="D9" s="54" t="s">
        <v>138</v>
      </c>
      <c r="E9" s="54" t="s">
        <v>104</v>
      </c>
      <c r="F9" s="62">
        <v>0.39</v>
      </c>
      <c r="G9" s="54">
        <v>63</v>
      </c>
      <c r="H9" s="54">
        <v>16.100000000000001</v>
      </c>
      <c r="I9" s="66">
        <f t="shared" si="0"/>
        <v>6.2790000000000008</v>
      </c>
      <c r="J9" s="66" t="s">
        <v>234</v>
      </c>
      <c r="K9" s="66"/>
    </row>
    <row r="10" spans="2:11" ht="15.75">
      <c r="B10" s="66">
        <v>7</v>
      </c>
      <c r="C10" s="54" t="s">
        <v>131</v>
      </c>
      <c r="D10" s="54" t="s">
        <v>143</v>
      </c>
      <c r="E10" s="54" t="s">
        <v>104</v>
      </c>
      <c r="F10" s="62">
        <v>0.39</v>
      </c>
      <c r="G10" s="54">
        <v>63</v>
      </c>
      <c r="H10" s="54">
        <v>25.1</v>
      </c>
      <c r="I10" s="66">
        <f t="shared" si="0"/>
        <v>9.7890000000000015</v>
      </c>
      <c r="J10" s="66" t="s">
        <v>234</v>
      </c>
      <c r="K10" s="66"/>
    </row>
    <row r="11" spans="2:11" ht="15.75">
      <c r="B11" s="66">
        <v>8</v>
      </c>
      <c r="C11" s="54" t="s">
        <v>143</v>
      </c>
      <c r="D11" s="54" t="s">
        <v>149</v>
      </c>
      <c r="E11" s="54" t="s">
        <v>104</v>
      </c>
      <c r="F11" s="62">
        <v>0.39</v>
      </c>
      <c r="G11" s="54">
        <v>63</v>
      </c>
      <c r="H11" s="54">
        <v>68.7</v>
      </c>
      <c r="I11" s="66">
        <f t="shared" si="0"/>
        <v>26.793000000000003</v>
      </c>
      <c r="J11" s="66" t="s">
        <v>234</v>
      </c>
      <c r="K11" s="66"/>
    </row>
    <row r="12" spans="2:11" ht="15.75">
      <c r="B12" s="66">
        <v>9</v>
      </c>
      <c r="C12" s="66" t="s">
        <v>160</v>
      </c>
      <c r="D12" s="66" t="s">
        <v>163</v>
      </c>
      <c r="E12" s="54" t="s">
        <v>43</v>
      </c>
      <c r="F12" s="62">
        <v>0.36</v>
      </c>
      <c r="G12" s="54">
        <v>63</v>
      </c>
      <c r="H12" s="66">
        <v>3.5</v>
      </c>
      <c r="I12" s="66">
        <f t="shared" si="0"/>
        <v>1.26</v>
      </c>
      <c r="J12" s="66" t="s">
        <v>234</v>
      </c>
      <c r="K12" s="66"/>
    </row>
    <row r="13" spans="2:11" ht="15.75">
      <c r="B13" s="66">
        <v>10</v>
      </c>
      <c r="C13" s="66" t="s">
        <v>160</v>
      </c>
      <c r="D13" s="66" t="s">
        <v>163</v>
      </c>
      <c r="E13" s="54" t="s">
        <v>104</v>
      </c>
      <c r="F13" s="62">
        <v>0.39</v>
      </c>
      <c r="G13" s="54">
        <v>63</v>
      </c>
      <c r="H13" s="66">
        <v>21</v>
      </c>
      <c r="I13" s="66">
        <f t="shared" si="0"/>
        <v>8.19</v>
      </c>
      <c r="J13" s="66" t="s">
        <v>234</v>
      </c>
      <c r="K13" s="66"/>
    </row>
    <row r="14" spans="2:11" ht="15.75">
      <c r="B14" s="66">
        <v>11</v>
      </c>
      <c r="C14" s="66" t="s">
        <v>160</v>
      </c>
      <c r="D14" s="66" t="s">
        <v>165</v>
      </c>
      <c r="E14" s="66" t="s">
        <v>178</v>
      </c>
      <c r="F14" s="62">
        <v>0.39</v>
      </c>
      <c r="G14" s="54">
        <v>63</v>
      </c>
      <c r="H14" s="66">
        <v>6</v>
      </c>
      <c r="I14" s="66">
        <f t="shared" si="0"/>
        <v>2.34</v>
      </c>
      <c r="J14" s="66" t="s">
        <v>234</v>
      </c>
      <c r="K14" s="66"/>
    </row>
    <row r="15" spans="2:11" ht="15.75">
      <c r="B15" s="66">
        <v>12</v>
      </c>
      <c r="C15" s="66" t="s">
        <v>170</v>
      </c>
      <c r="D15" s="66" t="s">
        <v>171</v>
      </c>
      <c r="E15" s="54" t="s">
        <v>43</v>
      </c>
      <c r="F15" s="62">
        <v>0.39</v>
      </c>
      <c r="G15" s="54">
        <v>63</v>
      </c>
      <c r="H15" s="66">
        <v>3.5</v>
      </c>
      <c r="I15" s="66">
        <f t="shared" si="0"/>
        <v>1.365</v>
      </c>
      <c r="J15" s="66" t="s">
        <v>234</v>
      </c>
      <c r="K15" s="66"/>
    </row>
    <row r="16" spans="2:11" ht="15.75">
      <c r="B16" s="66">
        <v>13</v>
      </c>
      <c r="C16" s="66" t="s">
        <v>170</v>
      </c>
      <c r="D16" s="66" t="s">
        <v>171</v>
      </c>
      <c r="E16" s="66" t="s">
        <v>178</v>
      </c>
      <c r="F16" s="62">
        <v>0.44</v>
      </c>
      <c r="G16" s="54">
        <v>63</v>
      </c>
      <c r="H16" s="66">
        <v>100.2</v>
      </c>
      <c r="I16" s="66">
        <f t="shared" si="0"/>
        <v>44.088000000000001</v>
      </c>
      <c r="J16" s="66" t="s">
        <v>234</v>
      </c>
      <c r="K16" s="66"/>
    </row>
    <row r="17" spans="2:11" ht="15.75">
      <c r="B17" s="66">
        <v>14</v>
      </c>
      <c r="C17" s="54" t="s">
        <v>198</v>
      </c>
      <c r="D17" s="54" t="s">
        <v>199</v>
      </c>
      <c r="E17" s="54" t="s">
        <v>104</v>
      </c>
      <c r="F17" s="62">
        <v>0.39</v>
      </c>
      <c r="G17" s="54">
        <v>75</v>
      </c>
      <c r="H17" s="54">
        <v>68.2</v>
      </c>
      <c r="I17" s="66">
        <f t="shared" si="0"/>
        <v>26.598000000000003</v>
      </c>
      <c r="J17" s="66" t="s">
        <v>234</v>
      </c>
      <c r="K17" s="66"/>
    </row>
    <row r="18" spans="2:11">
      <c r="B18" s="66">
        <v>15</v>
      </c>
      <c r="C18" s="54" t="s">
        <v>48</v>
      </c>
      <c r="D18" s="54" t="s">
        <v>49</v>
      </c>
      <c r="E18" s="54" t="s">
        <v>104</v>
      </c>
      <c r="F18" s="66">
        <v>0.39</v>
      </c>
      <c r="G18" s="54">
        <v>63</v>
      </c>
      <c r="H18" s="54">
        <v>12.2</v>
      </c>
      <c r="I18" s="66">
        <f t="shared" si="0"/>
        <v>4.758</v>
      </c>
      <c r="J18" s="66" t="s">
        <v>234</v>
      </c>
      <c r="K18" s="66"/>
    </row>
    <row r="19" spans="2:11">
      <c r="B19" s="66">
        <v>16</v>
      </c>
      <c r="C19" s="54" t="s">
        <v>204</v>
      </c>
      <c r="D19" s="54" t="s">
        <v>205</v>
      </c>
      <c r="E19" s="54" t="s">
        <v>104</v>
      </c>
      <c r="F19" s="66">
        <v>0.36</v>
      </c>
      <c r="G19" s="54">
        <v>63</v>
      </c>
      <c r="H19" s="54">
        <v>89.6</v>
      </c>
      <c r="I19" s="66">
        <f t="shared" si="0"/>
        <v>32.256</v>
      </c>
      <c r="J19" s="66" t="s">
        <v>234</v>
      </c>
      <c r="K19" s="66"/>
    </row>
    <row r="20" spans="2:11" ht="15.75">
      <c r="B20" s="66">
        <v>17</v>
      </c>
      <c r="C20" s="54" t="s">
        <v>204</v>
      </c>
      <c r="D20" s="54" t="s">
        <v>208</v>
      </c>
      <c r="E20" s="62" t="s">
        <v>178</v>
      </c>
      <c r="F20" s="66">
        <v>0.44</v>
      </c>
      <c r="G20" s="54">
        <v>63</v>
      </c>
      <c r="H20" s="54">
        <v>203</v>
      </c>
      <c r="I20" s="66">
        <f t="shared" si="0"/>
        <v>89.320000000000007</v>
      </c>
      <c r="J20" s="66" t="s">
        <v>234</v>
      </c>
      <c r="K20" s="66"/>
    </row>
    <row r="21" spans="2:11" ht="15.75">
      <c r="B21" s="66">
        <v>18</v>
      </c>
      <c r="C21" s="54" t="s">
        <v>97</v>
      </c>
      <c r="D21" s="54" t="s">
        <v>204</v>
      </c>
      <c r="E21" s="62" t="s">
        <v>178</v>
      </c>
      <c r="F21" s="66">
        <v>0.44</v>
      </c>
      <c r="G21" s="54">
        <v>63</v>
      </c>
      <c r="H21" s="54">
        <v>57</v>
      </c>
      <c r="I21" s="66">
        <f t="shared" si="0"/>
        <v>25.080000000000002</v>
      </c>
      <c r="J21" s="66" t="s">
        <v>234</v>
      </c>
      <c r="K21" s="66"/>
    </row>
    <row r="22" spans="2:11">
      <c r="B22" s="66">
        <v>19</v>
      </c>
      <c r="C22" s="54" t="s">
        <v>199</v>
      </c>
      <c r="D22" s="54" t="s">
        <v>97</v>
      </c>
      <c r="E22" s="54" t="s">
        <v>104</v>
      </c>
      <c r="F22" s="66">
        <v>0.39</v>
      </c>
      <c r="G22" s="54">
        <v>75</v>
      </c>
      <c r="H22" s="54">
        <v>183.2</v>
      </c>
      <c r="I22" s="66">
        <f t="shared" si="0"/>
        <v>71.447999999999993</v>
      </c>
      <c r="J22" s="66" t="s">
        <v>234</v>
      </c>
      <c r="K22" s="66"/>
    </row>
    <row r="23" spans="2:11" ht="15.75">
      <c r="B23" s="66">
        <v>20</v>
      </c>
      <c r="C23" s="54" t="s">
        <v>235</v>
      </c>
      <c r="D23" s="54" t="s">
        <v>80</v>
      </c>
      <c r="E23" s="54" t="s">
        <v>104</v>
      </c>
      <c r="F23" s="62">
        <v>0.39</v>
      </c>
      <c r="G23" s="54">
        <v>75</v>
      </c>
      <c r="H23" s="54">
        <v>50</v>
      </c>
      <c r="I23" s="66">
        <f t="shared" si="0"/>
        <v>19.5</v>
      </c>
      <c r="J23" s="66" t="s">
        <v>234</v>
      </c>
      <c r="K23" s="66"/>
    </row>
    <row r="24" spans="2:11">
      <c r="B24" s="66">
        <v>21</v>
      </c>
      <c r="C24" s="54" t="s">
        <v>236</v>
      </c>
      <c r="D24" s="54" t="s">
        <v>237</v>
      </c>
      <c r="E24" s="54" t="s">
        <v>104</v>
      </c>
      <c r="F24" s="54">
        <v>0.39</v>
      </c>
      <c r="G24" s="54">
        <v>90</v>
      </c>
      <c r="H24" s="54">
        <v>96</v>
      </c>
      <c r="I24" s="66">
        <f t="shared" si="0"/>
        <v>37.44</v>
      </c>
      <c r="J24" s="66" t="s">
        <v>234</v>
      </c>
      <c r="K24" s="66"/>
    </row>
    <row r="25" spans="2:11">
      <c r="B25" s="66">
        <v>22</v>
      </c>
      <c r="C25" s="54" t="s">
        <v>237</v>
      </c>
      <c r="D25" s="54" t="s">
        <v>53</v>
      </c>
      <c r="E25" s="54" t="s">
        <v>104</v>
      </c>
      <c r="F25" s="54">
        <v>0.39</v>
      </c>
      <c r="G25" s="54">
        <v>90</v>
      </c>
      <c r="H25" s="54">
        <v>4</v>
      </c>
      <c r="I25" s="66">
        <f t="shared" si="0"/>
        <v>1.56</v>
      </c>
      <c r="J25" s="66" t="s">
        <v>234</v>
      </c>
      <c r="K25" s="66"/>
    </row>
    <row r="26" spans="2:11">
      <c r="B26" s="66">
        <v>23</v>
      </c>
      <c r="C26" s="54" t="s">
        <v>236</v>
      </c>
      <c r="D26" s="54" t="s">
        <v>238</v>
      </c>
      <c r="E26" s="54" t="s">
        <v>43</v>
      </c>
      <c r="F26" s="54">
        <v>0.39</v>
      </c>
      <c r="G26" s="54">
        <v>90</v>
      </c>
      <c r="H26" s="54">
        <v>3.5</v>
      </c>
      <c r="I26" s="66">
        <f t="shared" si="0"/>
        <v>1.365</v>
      </c>
      <c r="J26" s="66" t="s">
        <v>234</v>
      </c>
      <c r="K26" s="66"/>
    </row>
    <row r="27" spans="2:11" ht="15.75">
      <c r="B27" s="66">
        <v>24</v>
      </c>
      <c r="C27" s="54" t="s">
        <v>90</v>
      </c>
      <c r="D27" s="56" t="s">
        <v>212</v>
      </c>
      <c r="E27" s="62" t="s">
        <v>104</v>
      </c>
      <c r="F27" s="54">
        <v>0.39</v>
      </c>
      <c r="G27" s="54">
        <v>63</v>
      </c>
      <c r="H27" s="54">
        <v>84.6</v>
      </c>
      <c r="I27" s="66">
        <f t="shared" si="0"/>
        <v>32.994</v>
      </c>
      <c r="J27" s="66" t="s">
        <v>234</v>
      </c>
      <c r="K27" s="66"/>
    </row>
    <row r="28" spans="2:11">
      <c r="B28" s="66">
        <v>25</v>
      </c>
      <c r="C28" s="54" t="s">
        <v>215</v>
      </c>
      <c r="D28" s="54" t="s">
        <v>216</v>
      </c>
      <c r="E28" s="54" t="s">
        <v>178</v>
      </c>
      <c r="F28" s="54">
        <v>0.39</v>
      </c>
      <c r="G28" s="54">
        <v>63</v>
      </c>
      <c r="H28" s="54">
        <v>12.5</v>
      </c>
      <c r="I28" s="66">
        <f t="shared" si="0"/>
        <v>4.875</v>
      </c>
      <c r="J28" s="66" t="s">
        <v>234</v>
      </c>
      <c r="K28" s="66"/>
    </row>
    <row r="29" spans="2:11">
      <c r="B29" s="66">
        <v>26</v>
      </c>
      <c r="C29" s="54" t="s">
        <v>215</v>
      </c>
      <c r="D29" s="54" t="s">
        <v>217</v>
      </c>
      <c r="E29" s="54" t="s">
        <v>104</v>
      </c>
      <c r="F29" s="54">
        <v>0.39</v>
      </c>
      <c r="G29" s="54">
        <v>63</v>
      </c>
      <c r="H29" s="54">
        <v>18</v>
      </c>
      <c r="I29" s="66">
        <f t="shared" si="0"/>
        <v>7.0200000000000005</v>
      </c>
      <c r="J29" s="66" t="s">
        <v>234</v>
      </c>
      <c r="K29" s="66"/>
    </row>
    <row r="30" spans="2:11" ht="15.75">
      <c r="B30" s="66">
        <v>27</v>
      </c>
      <c r="C30" s="54" t="s">
        <v>118</v>
      </c>
      <c r="D30" s="54" t="s">
        <v>124</v>
      </c>
      <c r="E30" s="62" t="s">
        <v>104</v>
      </c>
      <c r="F30" s="54">
        <v>0.39</v>
      </c>
      <c r="G30" s="54">
        <v>63</v>
      </c>
      <c r="H30" s="54">
        <v>13</v>
      </c>
      <c r="I30" s="66">
        <f t="shared" si="0"/>
        <v>5.07</v>
      </c>
      <c r="J30" s="66" t="s">
        <v>234</v>
      </c>
      <c r="K30" s="66"/>
    </row>
    <row r="31" spans="2:11" ht="15.75">
      <c r="B31" s="66">
        <v>28</v>
      </c>
      <c r="C31" s="54" t="s">
        <v>108</v>
      </c>
      <c r="D31" s="54" t="s">
        <v>109</v>
      </c>
      <c r="E31" s="62" t="s">
        <v>43</v>
      </c>
      <c r="F31" s="54">
        <v>0.39</v>
      </c>
      <c r="G31" s="54">
        <v>63</v>
      </c>
      <c r="H31" s="54">
        <v>3.5</v>
      </c>
      <c r="I31" s="66">
        <f t="shared" si="0"/>
        <v>1.365</v>
      </c>
      <c r="J31" s="66" t="s">
        <v>234</v>
      </c>
      <c r="K31" s="66"/>
    </row>
    <row r="32" spans="2:11" ht="15.75">
      <c r="B32" s="66">
        <v>29</v>
      </c>
      <c r="C32" s="54" t="s">
        <v>108</v>
      </c>
      <c r="D32" s="54" t="s">
        <v>109</v>
      </c>
      <c r="E32" s="62" t="s">
        <v>104</v>
      </c>
      <c r="F32" s="54">
        <v>0.39</v>
      </c>
      <c r="G32" s="54">
        <v>63</v>
      </c>
      <c r="H32" s="54">
        <v>43.4</v>
      </c>
      <c r="I32" s="66">
        <f t="shared" si="0"/>
        <v>16.925999999999998</v>
      </c>
      <c r="J32" s="66" t="s">
        <v>234</v>
      </c>
      <c r="K32" s="66"/>
    </row>
    <row r="33" spans="2:11" ht="15.75">
      <c r="B33" s="66">
        <v>30</v>
      </c>
      <c r="C33" s="54" t="s">
        <v>29</v>
      </c>
      <c r="D33" s="54" t="s">
        <v>224</v>
      </c>
      <c r="E33" s="62" t="s">
        <v>43</v>
      </c>
      <c r="F33" s="54">
        <v>0.39</v>
      </c>
      <c r="G33" s="54">
        <v>63</v>
      </c>
      <c r="H33" s="54">
        <v>3.5</v>
      </c>
      <c r="I33" s="66">
        <f t="shared" si="0"/>
        <v>1.365</v>
      </c>
      <c r="J33" s="66" t="s">
        <v>234</v>
      </c>
      <c r="K33" s="66"/>
    </row>
    <row r="34" spans="2:11" ht="15.75">
      <c r="B34" s="66">
        <v>31</v>
      </c>
      <c r="C34" s="54" t="s">
        <v>239</v>
      </c>
      <c r="D34" s="54" t="s">
        <v>218</v>
      </c>
      <c r="E34" s="62" t="s">
        <v>104</v>
      </c>
      <c r="F34" s="54">
        <v>0.39</v>
      </c>
      <c r="G34" s="54">
        <v>75</v>
      </c>
      <c r="H34" s="54">
        <v>46</v>
      </c>
      <c r="I34" s="66">
        <f t="shared" si="0"/>
        <v>17.940000000000001</v>
      </c>
      <c r="J34" s="66" t="s">
        <v>234</v>
      </c>
      <c r="K34" s="66"/>
    </row>
    <row r="35" spans="2:11" ht="15.75">
      <c r="B35" s="66">
        <v>32</v>
      </c>
      <c r="C35" s="54" t="s">
        <v>218</v>
      </c>
      <c r="D35" s="54" t="s">
        <v>240</v>
      </c>
      <c r="E35" s="62" t="s">
        <v>104</v>
      </c>
      <c r="F35" s="54">
        <v>0.39</v>
      </c>
      <c r="G35" s="54">
        <v>75</v>
      </c>
      <c r="H35" s="54">
        <v>231.5</v>
      </c>
      <c r="I35" s="66">
        <f t="shared" si="0"/>
        <v>90.284999999999997</v>
      </c>
      <c r="J35" s="66" t="s">
        <v>234</v>
      </c>
      <c r="K35" s="66"/>
    </row>
    <row r="36" spans="2:11" ht="15.75">
      <c r="B36" s="66">
        <v>33</v>
      </c>
      <c r="C36" s="54" t="s">
        <v>220</v>
      </c>
      <c r="D36" s="54" t="s">
        <v>222</v>
      </c>
      <c r="E36" s="62" t="s">
        <v>104</v>
      </c>
      <c r="F36" s="54">
        <v>0.39</v>
      </c>
      <c r="G36" s="54">
        <v>75</v>
      </c>
      <c r="H36" s="54">
        <v>50</v>
      </c>
      <c r="I36" s="66">
        <f t="shared" si="0"/>
        <v>19.5</v>
      </c>
      <c r="J36" s="66" t="s">
        <v>234</v>
      </c>
      <c r="K36" s="66"/>
    </row>
    <row r="37" spans="2:11" ht="15.75">
      <c r="B37" s="66">
        <v>34</v>
      </c>
      <c r="C37" s="54" t="s">
        <v>222</v>
      </c>
      <c r="D37" s="54" t="s">
        <v>241</v>
      </c>
      <c r="E37" s="62" t="s">
        <v>104</v>
      </c>
      <c r="F37" s="54">
        <v>0.39</v>
      </c>
      <c r="G37" s="54">
        <v>75</v>
      </c>
      <c r="H37" s="54">
        <v>50</v>
      </c>
      <c r="I37" s="66">
        <f t="shared" si="0"/>
        <v>19.5</v>
      </c>
      <c r="J37" s="66" t="s">
        <v>234</v>
      </c>
      <c r="K37" s="66"/>
    </row>
    <row r="38" spans="2:11" ht="15.75">
      <c r="B38" s="66">
        <v>35</v>
      </c>
      <c r="C38" s="54" t="s">
        <v>242</v>
      </c>
      <c r="D38" s="54" t="s">
        <v>243</v>
      </c>
      <c r="E38" s="62" t="s">
        <v>43</v>
      </c>
      <c r="F38" s="54">
        <v>0.39</v>
      </c>
      <c r="G38" s="54">
        <v>75</v>
      </c>
      <c r="H38" s="54">
        <v>3.5</v>
      </c>
      <c r="I38" s="66">
        <f t="shared" si="0"/>
        <v>1.365</v>
      </c>
      <c r="J38" s="66" t="s">
        <v>234</v>
      </c>
      <c r="K38" s="66"/>
    </row>
    <row r="39" spans="2:11" ht="15.75">
      <c r="B39" s="66">
        <v>36</v>
      </c>
      <c r="C39" s="54" t="s">
        <v>243</v>
      </c>
      <c r="D39" s="54" t="s">
        <v>244</v>
      </c>
      <c r="E39" s="62" t="s">
        <v>104</v>
      </c>
      <c r="F39" s="54">
        <v>0.39</v>
      </c>
      <c r="G39" s="54">
        <v>75</v>
      </c>
      <c r="H39" s="54">
        <v>113</v>
      </c>
      <c r="I39" s="66">
        <f t="shared" si="0"/>
        <v>44.07</v>
      </c>
      <c r="J39" s="66" t="s">
        <v>234</v>
      </c>
      <c r="K39" s="66"/>
    </row>
    <row r="40" spans="2:11" ht="15.75">
      <c r="B40" s="66">
        <v>37</v>
      </c>
      <c r="C40" s="54" t="s">
        <v>245</v>
      </c>
      <c r="D40" s="54" t="s">
        <v>246</v>
      </c>
      <c r="E40" s="62" t="s">
        <v>104</v>
      </c>
      <c r="F40" s="54">
        <v>0.39</v>
      </c>
      <c r="G40" s="54">
        <v>75</v>
      </c>
      <c r="H40" s="54">
        <v>155</v>
      </c>
      <c r="I40" s="66">
        <f t="shared" si="0"/>
        <v>60.45</v>
      </c>
      <c r="J40" s="66" t="s">
        <v>234</v>
      </c>
      <c r="K40" s="66"/>
    </row>
    <row r="41" spans="2:11" ht="15.75">
      <c r="B41" s="66">
        <v>38</v>
      </c>
      <c r="C41" s="54" t="s">
        <v>247</v>
      </c>
      <c r="D41" s="54" t="s">
        <v>248</v>
      </c>
      <c r="E41" s="62" t="s">
        <v>104</v>
      </c>
      <c r="F41" s="62">
        <v>0.44</v>
      </c>
      <c r="G41" s="54">
        <v>110</v>
      </c>
      <c r="H41" s="54">
        <v>19</v>
      </c>
      <c r="I41" s="66">
        <f t="shared" si="0"/>
        <v>8.36</v>
      </c>
      <c r="J41" s="66" t="s">
        <v>234</v>
      </c>
      <c r="K41" s="66"/>
    </row>
    <row r="42" spans="2:11" ht="15.75">
      <c r="B42" s="66">
        <v>39</v>
      </c>
      <c r="C42" s="54" t="s">
        <v>248</v>
      </c>
      <c r="D42" s="54" t="s">
        <v>249</v>
      </c>
      <c r="E42" s="62" t="s">
        <v>104</v>
      </c>
      <c r="F42" s="62">
        <v>0.44</v>
      </c>
      <c r="G42" s="54">
        <v>110</v>
      </c>
      <c r="H42" s="54">
        <v>11</v>
      </c>
      <c r="I42" s="66">
        <f t="shared" si="0"/>
        <v>4.84</v>
      </c>
      <c r="J42" s="66" t="s">
        <v>234</v>
      </c>
      <c r="K42" s="66"/>
    </row>
    <row r="43" spans="2:11" ht="15.75">
      <c r="B43" s="66">
        <v>40</v>
      </c>
      <c r="C43" s="54" t="s">
        <v>248</v>
      </c>
      <c r="D43" s="54" t="s">
        <v>158</v>
      </c>
      <c r="E43" s="62" t="s">
        <v>104</v>
      </c>
      <c r="F43" s="62">
        <v>0.44</v>
      </c>
      <c r="G43" s="54">
        <v>110</v>
      </c>
      <c r="H43" s="54">
        <v>24.2</v>
      </c>
      <c r="I43" s="66">
        <f t="shared" si="0"/>
        <v>10.648</v>
      </c>
      <c r="J43" s="66" t="s">
        <v>234</v>
      </c>
      <c r="K43" s="66"/>
    </row>
    <row r="44" spans="2:11" ht="15.75">
      <c r="B44" s="66">
        <v>41</v>
      </c>
      <c r="C44" s="54" t="s">
        <v>250</v>
      </c>
      <c r="D44" s="54" t="s">
        <v>149</v>
      </c>
      <c r="E44" s="62" t="s">
        <v>104</v>
      </c>
      <c r="F44" s="62">
        <v>0.44</v>
      </c>
      <c r="G44" s="54">
        <v>110</v>
      </c>
      <c r="H44" s="54">
        <v>108</v>
      </c>
      <c r="I44" s="66">
        <f t="shared" si="0"/>
        <v>47.52</v>
      </c>
      <c r="J44" s="66" t="s">
        <v>234</v>
      </c>
      <c r="K44" s="66"/>
    </row>
    <row r="45" spans="2:11" ht="15.75">
      <c r="B45" s="66">
        <v>42</v>
      </c>
      <c r="C45" s="54" t="s">
        <v>251</v>
      </c>
      <c r="D45" s="54" t="s">
        <v>252</v>
      </c>
      <c r="E45" s="62" t="s">
        <v>104</v>
      </c>
      <c r="F45" s="62">
        <v>0.44</v>
      </c>
      <c r="G45" s="54">
        <v>110</v>
      </c>
      <c r="H45" s="54">
        <v>72</v>
      </c>
      <c r="I45" s="66">
        <f t="shared" si="0"/>
        <v>31.68</v>
      </c>
      <c r="J45" s="66" t="s">
        <v>234</v>
      </c>
      <c r="K45" s="66"/>
    </row>
    <row r="46" spans="2:11" ht="15.75">
      <c r="B46" s="66">
        <v>43</v>
      </c>
      <c r="C46" s="54" t="s">
        <v>252</v>
      </c>
      <c r="D46" s="54" t="s">
        <v>253</v>
      </c>
      <c r="E46" s="62" t="s">
        <v>104</v>
      </c>
      <c r="F46" s="62">
        <v>0.44</v>
      </c>
      <c r="G46" s="54">
        <v>110</v>
      </c>
      <c r="H46" s="54">
        <v>57.3</v>
      </c>
      <c r="I46" s="66">
        <f t="shared" si="0"/>
        <v>25.212</v>
      </c>
      <c r="J46" s="66" t="s">
        <v>234</v>
      </c>
      <c r="K46" s="66"/>
    </row>
    <row r="47" spans="2:11" ht="15.75">
      <c r="B47" s="66">
        <v>44</v>
      </c>
      <c r="C47" s="54" t="s">
        <v>254</v>
      </c>
      <c r="D47" s="54" t="s">
        <v>90</v>
      </c>
      <c r="E47" s="62" t="s">
        <v>43</v>
      </c>
      <c r="F47" s="62">
        <v>0.44</v>
      </c>
      <c r="G47" s="54">
        <v>140</v>
      </c>
      <c r="H47" s="54">
        <v>6</v>
      </c>
      <c r="I47" s="66">
        <f t="shared" si="0"/>
        <v>2.64</v>
      </c>
      <c r="J47" s="66" t="s">
        <v>234</v>
      </c>
      <c r="K47" s="66"/>
    </row>
    <row r="48" spans="2:11" ht="15.75">
      <c r="B48" s="66">
        <v>45</v>
      </c>
      <c r="C48" s="54" t="s">
        <v>254</v>
      </c>
      <c r="D48" s="54" t="s">
        <v>90</v>
      </c>
      <c r="E48" s="62" t="s">
        <v>104</v>
      </c>
      <c r="F48" s="62">
        <v>0.44</v>
      </c>
      <c r="G48" s="54">
        <v>140</v>
      </c>
      <c r="H48" s="54">
        <v>225</v>
      </c>
      <c r="I48" s="66">
        <f t="shared" si="0"/>
        <v>99</v>
      </c>
      <c r="J48" s="66" t="s">
        <v>234</v>
      </c>
      <c r="K48" s="66"/>
    </row>
    <row r="49" spans="2:11" ht="15.75">
      <c r="B49" s="66">
        <v>46</v>
      </c>
      <c r="C49" s="54" t="s">
        <v>254</v>
      </c>
      <c r="D49" s="54" t="s">
        <v>90</v>
      </c>
      <c r="E49" s="62" t="s">
        <v>104</v>
      </c>
      <c r="F49" s="62">
        <v>0.44</v>
      </c>
      <c r="G49" s="54">
        <v>140</v>
      </c>
      <c r="H49" s="54">
        <v>41</v>
      </c>
      <c r="I49" s="66">
        <f t="shared" si="0"/>
        <v>18.04</v>
      </c>
      <c r="J49" s="66" t="s">
        <v>234</v>
      </c>
      <c r="K49" s="66"/>
    </row>
    <row r="50" spans="2:11" ht="15.75">
      <c r="B50" s="66">
        <v>47</v>
      </c>
      <c r="C50" s="54" t="s">
        <v>90</v>
      </c>
      <c r="D50" s="54" t="s">
        <v>255</v>
      </c>
      <c r="E50" s="62" t="s">
        <v>104</v>
      </c>
      <c r="F50" s="62">
        <v>0.44</v>
      </c>
      <c r="G50" s="54">
        <v>140</v>
      </c>
      <c r="H50" s="54">
        <v>53.7</v>
      </c>
      <c r="I50" s="66">
        <f t="shared" si="0"/>
        <v>23.628</v>
      </c>
      <c r="J50" s="66" t="s">
        <v>234</v>
      </c>
      <c r="K50" s="66"/>
    </row>
    <row r="51" spans="2:11">
      <c r="B51" s="66">
        <v>48</v>
      </c>
      <c r="C51" s="54" t="s">
        <v>254</v>
      </c>
      <c r="D51" s="54" t="s">
        <v>99</v>
      </c>
      <c r="E51" s="54" t="s">
        <v>178</v>
      </c>
      <c r="F51" s="54">
        <v>0.44</v>
      </c>
      <c r="G51" s="54">
        <v>140</v>
      </c>
      <c r="H51" s="54">
        <v>3.5</v>
      </c>
      <c r="I51" s="66">
        <f t="shared" si="0"/>
        <v>1.54</v>
      </c>
      <c r="J51" s="66" t="s">
        <v>234</v>
      </c>
      <c r="K51" s="66"/>
    </row>
    <row r="52" spans="2:11" ht="15.75">
      <c r="B52" s="66">
        <v>49</v>
      </c>
      <c r="C52" s="54" t="s">
        <v>256</v>
      </c>
      <c r="D52" s="54" t="s">
        <v>257</v>
      </c>
      <c r="E52" s="62" t="s">
        <v>43</v>
      </c>
      <c r="F52" s="62">
        <v>0.44</v>
      </c>
      <c r="G52" s="54">
        <v>140</v>
      </c>
      <c r="H52" s="54">
        <v>4</v>
      </c>
      <c r="I52" s="66">
        <f t="shared" si="0"/>
        <v>1.76</v>
      </c>
      <c r="J52" s="66" t="s">
        <v>234</v>
      </c>
      <c r="K52" s="66"/>
    </row>
    <row r="53" spans="2:11" ht="15.75">
      <c r="B53" s="66">
        <v>50</v>
      </c>
      <c r="C53" s="54" t="s">
        <v>99</v>
      </c>
      <c r="D53" s="54" t="s">
        <v>118</v>
      </c>
      <c r="E53" s="62" t="s">
        <v>43</v>
      </c>
      <c r="F53" s="62">
        <v>0.44</v>
      </c>
      <c r="G53" s="54">
        <v>140</v>
      </c>
      <c r="H53" s="54">
        <v>4.7</v>
      </c>
      <c r="I53" s="66">
        <f t="shared" si="0"/>
        <v>2.0680000000000001</v>
      </c>
      <c r="J53" s="66" t="s">
        <v>234</v>
      </c>
      <c r="K53" s="66"/>
    </row>
    <row r="54" spans="2:11" ht="15.75">
      <c r="B54" s="66">
        <v>51</v>
      </c>
      <c r="C54" s="54" t="s">
        <v>130</v>
      </c>
      <c r="D54" s="54" t="s">
        <v>258</v>
      </c>
      <c r="E54" s="62" t="s">
        <v>104</v>
      </c>
      <c r="F54" s="62">
        <v>0.44</v>
      </c>
      <c r="G54" s="54">
        <v>140</v>
      </c>
      <c r="H54" s="54">
        <v>4</v>
      </c>
      <c r="I54" s="66">
        <f t="shared" si="0"/>
        <v>1.76</v>
      </c>
      <c r="J54" s="66" t="s">
        <v>234</v>
      </c>
      <c r="K54" s="66"/>
    </row>
    <row r="55" spans="2:11" ht="15.75">
      <c r="B55" s="66">
        <v>52</v>
      </c>
      <c r="C55" s="54" t="s">
        <v>239</v>
      </c>
      <c r="D55" s="54" t="s">
        <v>247</v>
      </c>
      <c r="E55" s="62" t="s">
        <v>104</v>
      </c>
      <c r="F55" s="62">
        <v>0.44</v>
      </c>
      <c r="G55" s="54">
        <v>140</v>
      </c>
      <c r="H55" s="54">
        <v>88.9</v>
      </c>
      <c r="I55" s="66">
        <f t="shared" si="0"/>
        <v>39.116</v>
      </c>
      <c r="J55" s="66" t="s">
        <v>234</v>
      </c>
      <c r="K55" s="66"/>
    </row>
    <row r="56" spans="2:11" ht="15.75">
      <c r="B56" s="66">
        <v>53</v>
      </c>
      <c r="C56" s="54" t="s">
        <v>247</v>
      </c>
      <c r="D56" s="54" t="s">
        <v>251</v>
      </c>
      <c r="E56" s="62" t="s">
        <v>104</v>
      </c>
      <c r="F56" s="62">
        <v>0.44</v>
      </c>
      <c r="G56" s="54">
        <v>140</v>
      </c>
      <c r="H56" s="54">
        <v>181.6</v>
      </c>
      <c r="I56" s="66">
        <f t="shared" si="0"/>
        <v>79.903999999999996</v>
      </c>
      <c r="J56" s="66" t="s">
        <v>234</v>
      </c>
      <c r="K56" s="66"/>
    </row>
    <row r="57" spans="2:11" ht="15.75">
      <c r="B57" s="66">
        <v>54</v>
      </c>
      <c r="C57" s="54" t="s">
        <v>251</v>
      </c>
      <c r="D57" s="54" t="s">
        <v>255</v>
      </c>
      <c r="E57" s="62" t="s">
        <v>104</v>
      </c>
      <c r="F57" s="62">
        <v>0.44</v>
      </c>
      <c r="G57" s="54">
        <v>140</v>
      </c>
      <c r="H57" s="54">
        <v>76</v>
      </c>
      <c r="I57" s="66">
        <f t="shared" si="0"/>
        <v>33.44</v>
      </c>
      <c r="J57" s="66" t="s">
        <v>234</v>
      </c>
      <c r="K57" s="66"/>
    </row>
    <row r="58" spans="2:11" ht="15.75">
      <c r="B58" s="66">
        <v>55</v>
      </c>
      <c r="C58" s="66" t="s">
        <v>44</v>
      </c>
      <c r="D58" s="66" t="s">
        <v>48</v>
      </c>
      <c r="E58" s="62" t="s">
        <v>104</v>
      </c>
      <c r="F58" s="62">
        <v>0.44</v>
      </c>
      <c r="G58" s="54">
        <v>140</v>
      </c>
      <c r="H58" s="66">
        <v>125.5</v>
      </c>
      <c r="I58" s="66">
        <f t="shared" si="0"/>
        <v>55.22</v>
      </c>
      <c r="J58" s="66" t="s">
        <v>234</v>
      </c>
      <c r="K58" s="66"/>
    </row>
    <row r="59" spans="2:11" ht="15.75">
      <c r="B59" s="66">
        <v>56</v>
      </c>
      <c r="C59" s="54" t="s">
        <v>259</v>
      </c>
      <c r="D59" s="54" t="s">
        <v>198</v>
      </c>
      <c r="E59" s="62" t="s">
        <v>104</v>
      </c>
      <c r="F59" s="62">
        <v>0.44</v>
      </c>
      <c r="G59" s="54">
        <v>140</v>
      </c>
      <c r="H59" s="54">
        <v>314.8</v>
      </c>
      <c r="I59" s="66">
        <f t="shared" si="0"/>
        <v>138.512</v>
      </c>
      <c r="J59" s="66" t="s">
        <v>234</v>
      </c>
      <c r="K59" s="66"/>
    </row>
    <row r="60" spans="2:11" ht="15.75">
      <c r="B60" s="66">
        <v>57</v>
      </c>
      <c r="C60" s="54" t="s">
        <v>255</v>
      </c>
      <c r="D60" s="54" t="s">
        <v>134</v>
      </c>
      <c r="E60" s="62" t="s">
        <v>104</v>
      </c>
      <c r="F60" s="62">
        <v>0.44</v>
      </c>
      <c r="G60" s="54">
        <v>160</v>
      </c>
      <c r="H60" s="54">
        <v>100</v>
      </c>
      <c r="I60" s="66">
        <f t="shared" si="0"/>
        <v>44</v>
      </c>
      <c r="J60" s="66" t="s">
        <v>234</v>
      </c>
      <c r="K60" s="66"/>
    </row>
    <row r="61" spans="2:11" ht="15.75">
      <c r="B61" s="106" t="s">
        <v>260</v>
      </c>
      <c r="C61" s="48"/>
      <c r="D61" s="48"/>
      <c r="E61" s="48"/>
      <c r="F61" s="107" t="s">
        <v>261</v>
      </c>
      <c r="G61" s="108"/>
      <c r="H61" s="108"/>
      <c r="I61" s="48" t="s">
        <v>262</v>
      </c>
      <c r="J61" s="48"/>
      <c r="K61" s="53"/>
    </row>
    <row r="62" spans="2:11" ht="15.75">
      <c r="B62" s="106" t="s">
        <v>263</v>
      </c>
      <c r="C62" s="109"/>
      <c r="D62" s="110"/>
      <c r="E62" s="111"/>
      <c r="F62" s="48" t="s">
        <v>263</v>
      </c>
      <c r="G62" s="112"/>
      <c r="H62" s="113"/>
      <c r="I62" s="48" t="s">
        <v>263</v>
      </c>
      <c r="J62" s="66"/>
      <c r="K62" s="53"/>
    </row>
    <row r="63" spans="2:11" ht="15.75">
      <c r="B63" s="106" t="s">
        <v>264</v>
      </c>
      <c r="C63" s="114"/>
      <c r="D63" s="114"/>
      <c r="E63" s="114"/>
      <c r="F63" s="48" t="s">
        <v>264</v>
      </c>
      <c r="G63" s="112"/>
      <c r="H63" s="113"/>
      <c r="I63" s="48" t="s">
        <v>264</v>
      </c>
      <c r="J63" s="112"/>
      <c r="K63" s="113"/>
    </row>
    <row r="64" spans="2:11" ht="15.75">
      <c r="B64" s="106" t="s">
        <v>265</v>
      </c>
      <c r="C64" s="109"/>
      <c r="D64" s="110"/>
      <c r="E64" s="111"/>
      <c r="F64" s="48" t="s">
        <v>265</v>
      </c>
      <c r="G64" s="112"/>
      <c r="H64" s="113"/>
      <c r="I64" s="48" t="s">
        <v>265</v>
      </c>
      <c r="J64" s="115"/>
      <c r="K64" s="53"/>
    </row>
  </sheetData>
  <mergeCells count="6">
    <mergeCell ref="C2:H2"/>
    <mergeCell ref="G62:H62"/>
    <mergeCell ref="C63:E63"/>
    <mergeCell ref="G63:H63"/>
    <mergeCell ref="J63:K63"/>
    <mergeCell ref="G64:H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hydro testing</vt:lpstr>
      <vt:lpstr>road restoration</vt:lpstr>
      <vt:lpstr>'hydro testing'!Print_Area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2024-12-09T10:21:54Z</dcterms:modified>
</cp:coreProperties>
</file>