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malaak"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malaak!$C$4:$X$264</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0">malaak!$C$3:$M$272</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L268" i="2" l="1"/>
  <c r="K267" i="2"/>
  <c r="F267" i="2"/>
  <c r="I260" i="2"/>
  <c r="J267" i="2" s="1"/>
  <c r="I259" i="2"/>
  <c r="I267" i="2" s="1"/>
  <c r="I258" i="2"/>
  <c r="I256" i="2"/>
  <c r="H267" i="2" s="1"/>
  <c r="I255" i="2"/>
  <c r="I250" i="2"/>
  <c r="I248" i="2"/>
  <c r="I246" i="2"/>
  <c r="G267" i="2" s="1"/>
  <c r="I245" i="2"/>
  <c r="I244" i="2"/>
  <c r="I243" i="2"/>
  <c r="I242" i="2"/>
  <c r="I241" i="2"/>
  <c r="I227" i="2"/>
  <c r="V160" i="2"/>
  <c r="I117" i="2"/>
  <c r="I70" i="2"/>
  <c r="I69" i="2"/>
  <c r="I19" i="2"/>
  <c r="I13" i="2"/>
  <c r="E267" i="2" s="1"/>
  <c r="C8" i="2"/>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130" i="2" s="1"/>
  <c r="C131" i="2" s="1"/>
  <c r="C132" i="2" s="1"/>
  <c r="C133" i="2" s="1"/>
  <c r="C134" i="2" s="1"/>
  <c r="C135" i="2" s="1"/>
  <c r="C136" i="2" s="1"/>
  <c r="C137" i="2" s="1"/>
  <c r="C138" i="2" s="1"/>
  <c r="C139" i="2" s="1"/>
  <c r="C140" i="2" s="1"/>
  <c r="C141" i="2" s="1"/>
  <c r="C142" i="2" s="1"/>
  <c r="C143" i="2" s="1"/>
  <c r="C144" i="2" s="1"/>
  <c r="C145" i="2" s="1"/>
  <c r="C146" i="2" s="1"/>
  <c r="C147" i="2" s="1"/>
  <c r="C148" i="2" s="1"/>
  <c r="C149" i="2" s="1"/>
  <c r="C150" i="2" s="1"/>
  <c r="C151" i="2" s="1"/>
  <c r="C152" i="2" s="1"/>
  <c r="C153" i="2" s="1"/>
  <c r="C154" i="2" s="1"/>
  <c r="C155" i="2" s="1"/>
  <c r="C156" i="2" s="1"/>
  <c r="C157" i="2" s="1"/>
  <c r="C158" i="2" s="1"/>
  <c r="C159" i="2" s="1"/>
  <c r="C160" i="2" s="1"/>
  <c r="C161" i="2" s="1"/>
  <c r="C162" i="2" s="1"/>
  <c r="C163" i="2" s="1"/>
  <c r="C164" i="2" s="1"/>
  <c r="C165" i="2" s="1"/>
  <c r="C166" i="2" s="1"/>
  <c r="C167" i="2" s="1"/>
  <c r="C168" i="2" s="1"/>
  <c r="C169" i="2" s="1"/>
  <c r="C170" i="2" s="1"/>
  <c r="C171" i="2" s="1"/>
  <c r="C172" i="2" s="1"/>
  <c r="C173" i="2" s="1"/>
  <c r="C174" i="2" s="1"/>
  <c r="C175" i="2" s="1"/>
  <c r="C176" i="2" s="1"/>
  <c r="C177" i="2" s="1"/>
  <c r="C178" i="2" s="1"/>
  <c r="C179" i="2" s="1"/>
  <c r="C180" i="2" s="1"/>
  <c r="C181" i="2" s="1"/>
  <c r="C182" i="2" s="1"/>
  <c r="C183" i="2" s="1"/>
  <c r="C184" i="2" s="1"/>
  <c r="C185" i="2" s="1"/>
  <c r="C186" i="2" s="1"/>
  <c r="C187" i="2" s="1"/>
  <c r="C188" i="2" s="1"/>
  <c r="C189" i="2" s="1"/>
  <c r="C190" i="2" s="1"/>
  <c r="C191" i="2" s="1"/>
  <c r="C192" i="2" s="1"/>
  <c r="C193" i="2" s="1"/>
  <c r="C194" i="2" s="1"/>
  <c r="C195" i="2" s="1"/>
  <c r="C196" i="2" s="1"/>
  <c r="C197" i="2" s="1"/>
  <c r="C198" i="2" s="1"/>
  <c r="C199" i="2" s="1"/>
  <c r="C200" i="2" s="1"/>
  <c r="C201" i="2" s="1"/>
  <c r="C202" i="2" s="1"/>
  <c r="C203" i="2" s="1"/>
  <c r="C204" i="2" s="1"/>
  <c r="C205" i="2" s="1"/>
  <c r="C206" i="2" s="1"/>
  <c r="C207" i="2" s="1"/>
  <c r="C208" i="2" s="1"/>
  <c r="C209" i="2" s="1"/>
  <c r="C210" i="2" s="1"/>
  <c r="C211" i="2" s="1"/>
  <c r="C212" i="2" s="1"/>
  <c r="C213" i="2" s="1"/>
  <c r="C214" i="2" s="1"/>
  <c r="C215" i="2" s="1"/>
  <c r="C216" i="2" s="1"/>
  <c r="C217" i="2" s="1"/>
  <c r="C218" i="2" s="1"/>
  <c r="C219" i="2" s="1"/>
  <c r="C220" i="2" s="1"/>
  <c r="C221" i="2" s="1"/>
  <c r="C222" i="2" s="1"/>
  <c r="C223" i="2" s="1"/>
  <c r="C224" i="2" s="1"/>
  <c r="C225" i="2" s="1"/>
  <c r="C226" i="2" s="1"/>
  <c r="C227" i="2" s="1"/>
  <c r="C228" i="2" s="1"/>
  <c r="C229" i="2" s="1"/>
  <c r="C230" i="2" s="1"/>
  <c r="C231" i="2" s="1"/>
  <c r="C232" i="2" s="1"/>
  <c r="C233" i="2" s="1"/>
  <c r="C234" i="2" s="1"/>
  <c r="C235" i="2" s="1"/>
  <c r="C236" i="2" s="1"/>
  <c r="C237" i="2" s="1"/>
  <c r="C238" i="2" s="1"/>
  <c r="C239" i="2" s="1"/>
  <c r="C240" i="2" s="1"/>
  <c r="C241" i="2" s="1"/>
  <c r="C242" i="2" s="1"/>
  <c r="C243" i="2" s="1"/>
  <c r="C244" i="2" s="1"/>
  <c r="C245" i="2" s="1"/>
  <c r="C246" i="2" s="1"/>
  <c r="C247" i="2" s="1"/>
  <c r="C248" i="2" s="1"/>
  <c r="C249" i="2" s="1"/>
  <c r="C250" i="2" s="1"/>
  <c r="C251" i="2" s="1"/>
  <c r="C252" i="2" s="1"/>
  <c r="C253" i="2" s="1"/>
  <c r="C254" i="2" s="1"/>
  <c r="C255" i="2" s="1"/>
  <c r="C256" i="2" s="1"/>
  <c r="C257" i="2" s="1"/>
  <c r="C258" i="2" s="1"/>
  <c r="C259" i="2" s="1"/>
  <c r="C260" i="2" s="1"/>
  <c r="C261" i="2" s="1"/>
  <c r="C262" i="2" s="1"/>
  <c r="C263" i="2" s="1"/>
  <c r="C264" i="2" s="1"/>
  <c r="L7" i="2"/>
  <c r="L8" i="2" s="1"/>
  <c r="L9" i="2" s="1"/>
  <c r="L10" i="2" s="1"/>
  <c r="L11" i="2" s="1"/>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L46" i="2" s="1"/>
  <c r="L47" i="2" s="1"/>
  <c r="L48" i="2" s="1"/>
  <c r="L49" i="2" s="1"/>
  <c r="L50" i="2" s="1"/>
  <c r="L51" i="2" s="1"/>
  <c r="L52" i="2" s="1"/>
  <c r="L53" i="2" s="1"/>
  <c r="L54" i="2" s="1"/>
  <c r="L55" i="2" s="1"/>
  <c r="L56" i="2" s="1"/>
  <c r="L57" i="2" s="1"/>
  <c r="L58" i="2" s="1"/>
  <c r="L59" i="2" s="1"/>
  <c r="L60" i="2" s="1"/>
  <c r="L61" i="2" s="1"/>
  <c r="L62" i="2" s="1"/>
  <c r="L63" i="2" s="1"/>
  <c r="L64" i="2" s="1"/>
  <c r="L65" i="2" s="1"/>
  <c r="L66" i="2" s="1"/>
  <c r="L67" i="2" s="1"/>
  <c r="L68" i="2" s="1"/>
  <c r="L69" i="2" s="1"/>
  <c r="L70" i="2" s="1"/>
  <c r="L71" i="2" s="1"/>
  <c r="L72" i="2" s="1"/>
  <c r="L73" i="2" s="1"/>
  <c r="L74" i="2" s="1"/>
  <c r="L75" i="2" s="1"/>
  <c r="L76" i="2" s="1"/>
  <c r="L77" i="2" s="1"/>
  <c r="L78" i="2" s="1"/>
  <c r="L79" i="2" s="1"/>
  <c r="L80" i="2" s="1"/>
  <c r="L81" i="2" s="1"/>
  <c r="L82" i="2" s="1"/>
  <c r="L83" i="2" s="1"/>
  <c r="L84" i="2" s="1"/>
  <c r="L85" i="2" s="1"/>
  <c r="L86" i="2" s="1"/>
  <c r="L87" i="2" s="1"/>
  <c r="L88" i="2" s="1"/>
  <c r="L89" i="2" s="1"/>
  <c r="L90" i="2" s="1"/>
  <c r="L91" i="2" s="1"/>
  <c r="L92" i="2" s="1"/>
  <c r="L93" i="2" s="1"/>
  <c r="L94" i="2" s="1"/>
  <c r="L95" i="2" s="1"/>
  <c r="L96" i="2" s="1"/>
  <c r="L97" i="2" s="1"/>
  <c r="L98" i="2" s="1"/>
  <c r="L99" i="2" s="1"/>
  <c r="L100" i="2" s="1"/>
  <c r="L101" i="2" s="1"/>
  <c r="L102" i="2" s="1"/>
  <c r="L103" i="2" s="1"/>
  <c r="L104" i="2" s="1"/>
  <c r="L105" i="2" s="1"/>
  <c r="L106" i="2" s="1"/>
  <c r="L107" i="2" s="1"/>
  <c r="L108" i="2" s="1"/>
  <c r="L109" i="2" s="1"/>
  <c r="L110" i="2" s="1"/>
  <c r="L111" i="2" s="1"/>
  <c r="L112" i="2" s="1"/>
  <c r="L113" i="2" s="1"/>
  <c r="L114" i="2" s="1"/>
  <c r="L115" i="2" s="1"/>
  <c r="L116" i="2" s="1"/>
  <c r="L117" i="2" s="1"/>
  <c r="L118" i="2" s="1"/>
  <c r="L119" i="2" s="1"/>
  <c r="L120" i="2" s="1"/>
  <c r="L121" i="2" s="1"/>
  <c r="L122" i="2" s="1"/>
  <c r="L123" i="2" s="1"/>
  <c r="L124" i="2" s="1"/>
  <c r="L125" i="2" s="1"/>
  <c r="L126" i="2" s="1"/>
  <c r="L127" i="2" s="1"/>
  <c r="L128" i="2" s="1"/>
  <c r="L129" i="2" s="1"/>
  <c r="L130" i="2" s="1"/>
  <c r="L131" i="2" s="1"/>
  <c r="L132" i="2" s="1"/>
  <c r="L133" i="2" s="1"/>
  <c r="L134" i="2" s="1"/>
  <c r="L135" i="2" s="1"/>
  <c r="L136" i="2" s="1"/>
  <c r="L137" i="2" s="1"/>
  <c r="L138" i="2" s="1"/>
  <c r="L139" i="2" s="1"/>
  <c r="L140" i="2" s="1"/>
  <c r="L141" i="2" s="1"/>
  <c r="L142" i="2" s="1"/>
  <c r="L143" i="2" s="1"/>
  <c r="L144" i="2" s="1"/>
  <c r="L145" i="2" s="1"/>
  <c r="L146" i="2" s="1"/>
  <c r="L147" i="2" s="1"/>
  <c r="L148" i="2" s="1"/>
  <c r="L149" i="2" s="1"/>
  <c r="L150" i="2" s="1"/>
  <c r="L151" i="2" s="1"/>
  <c r="L152" i="2" s="1"/>
  <c r="L153" i="2" s="1"/>
  <c r="L154" i="2" s="1"/>
  <c r="L155" i="2" s="1"/>
  <c r="L156" i="2" s="1"/>
  <c r="L157" i="2" s="1"/>
  <c r="L158" i="2" s="1"/>
  <c r="L159" i="2" s="1"/>
  <c r="L160" i="2" s="1"/>
  <c r="L161" i="2" s="1"/>
  <c r="L162" i="2" s="1"/>
  <c r="L163" i="2" s="1"/>
  <c r="L164" i="2" s="1"/>
  <c r="L165" i="2" s="1"/>
  <c r="L166" i="2" s="1"/>
  <c r="L167" i="2" s="1"/>
  <c r="L168" i="2" s="1"/>
  <c r="L169" i="2" s="1"/>
  <c r="L170" i="2" s="1"/>
  <c r="L171" i="2" s="1"/>
  <c r="L172" i="2" s="1"/>
  <c r="L173" i="2" s="1"/>
  <c r="L174" i="2" s="1"/>
  <c r="L175" i="2" s="1"/>
  <c r="L176" i="2" s="1"/>
  <c r="L177" i="2" s="1"/>
  <c r="L178" i="2" s="1"/>
  <c r="L179" i="2" s="1"/>
  <c r="L180" i="2" s="1"/>
  <c r="L181" i="2" s="1"/>
  <c r="L182" i="2" s="1"/>
  <c r="L183" i="2" s="1"/>
  <c r="L184" i="2" s="1"/>
  <c r="L185" i="2" s="1"/>
  <c r="L186" i="2" s="1"/>
  <c r="L187" i="2" s="1"/>
  <c r="L188" i="2" s="1"/>
  <c r="L189" i="2" s="1"/>
  <c r="L190" i="2" s="1"/>
  <c r="L191" i="2" s="1"/>
  <c r="L192" i="2" s="1"/>
  <c r="L193" i="2" s="1"/>
  <c r="L194" i="2" s="1"/>
  <c r="L195" i="2" s="1"/>
  <c r="L196" i="2" s="1"/>
  <c r="L197" i="2" s="1"/>
  <c r="L198" i="2" s="1"/>
  <c r="L199" i="2" s="1"/>
  <c r="L200" i="2" s="1"/>
  <c r="L201" i="2" s="1"/>
  <c r="L202" i="2" s="1"/>
  <c r="L203" i="2" s="1"/>
  <c r="L204" i="2" s="1"/>
  <c r="L205" i="2" s="1"/>
  <c r="L206" i="2" s="1"/>
  <c r="L207" i="2" s="1"/>
  <c r="L208" i="2" s="1"/>
  <c r="L209" i="2" s="1"/>
  <c r="L210" i="2" s="1"/>
  <c r="L211" i="2" s="1"/>
  <c r="L212" i="2" s="1"/>
  <c r="L213" i="2" s="1"/>
  <c r="L214" i="2" s="1"/>
  <c r="L215" i="2" s="1"/>
  <c r="L216" i="2" s="1"/>
  <c r="L217" i="2" s="1"/>
  <c r="L218" i="2" s="1"/>
  <c r="L219" i="2" s="1"/>
  <c r="L220" i="2" s="1"/>
  <c r="L221" i="2" s="1"/>
  <c r="L222" i="2" s="1"/>
  <c r="L223" i="2" s="1"/>
  <c r="L224" i="2" s="1"/>
  <c r="L225" i="2" s="1"/>
  <c r="L226" i="2" s="1"/>
  <c r="L227" i="2" s="1"/>
  <c r="L228" i="2" s="1"/>
  <c r="L229" i="2" s="1"/>
  <c r="L230" i="2" s="1"/>
  <c r="L231" i="2" s="1"/>
  <c r="L232" i="2" s="1"/>
  <c r="L233" i="2" s="1"/>
  <c r="L234" i="2" s="1"/>
  <c r="L235" i="2" s="1"/>
  <c r="L236" i="2" s="1"/>
  <c r="L237" i="2" s="1"/>
  <c r="L238" i="2" s="1"/>
  <c r="L239" i="2" s="1"/>
  <c r="L240" i="2" s="1"/>
  <c r="L241" i="2" s="1"/>
  <c r="L242" i="2" s="1"/>
  <c r="L243" i="2" s="1"/>
  <c r="L244" i="2" s="1"/>
  <c r="L245" i="2" s="1"/>
  <c r="L246" i="2" s="1"/>
  <c r="L247" i="2" s="1"/>
  <c r="L248" i="2" s="1"/>
  <c r="L249" i="2" s="1"/>
  <c r="L250" i="2" s="1"/>
  <c r="L251" i="2" s="1"/>
  <c r="L252" i="2" s="1"/>
  <c r="L253" i="2" s="1"/>
  <c r="L254" i="2" s="1"/>
  <c r="L255" i="2" s="1"/>
  <c r="L256" i="2" s="1"/>
  <c r="L257" i="2" s="1"/>
  <c r="L258" i="2" s="1"/>
  <c r="L259" i="2" s="1"/>
  <c r="L260" i="2" s="1"/>
  <c r="L261" i="2" s="1"/>
  <c r="L262" i="2" s="1"/>
  <c r="L263" i="2" s="1"/>
  <c r="L264" i="2" s="1"/>
  <c r="C7" i="2"/>
  <c r="L6" i="2"/>
  <c r="C6" i="2"/>
  <c r="L5" i="2"/>
  <c r="L267" i="2" l="1"/>
</calcChain>
</file>

<file path=xl/sharedStrings.xml><?xml version="1.0" encoding="utf-8"?>
<sst xmlns="http://schemas.openxmlformats.org/spreadsheetml/2006/main" count="628" uniqueCount="256">
  <si>
    <t>Malaak(JMR) BLOCK-MANGRAURA (25-08-2023)</t>
  </si>
  <si>
    <t>Sl.No</t>
  </si>
  <si>
    <t>Start Node</t>
  </si>
  <si>
    <t>End Node</t>
  </si>
  <si>
    <t>Type of Road</t>
  </si>
  <si>
    <t>WIDTH OF DISMATLING</t>
  </si>
  <si>
    <t>Dia of pipe(MM)</t>
  </si>
  <si>
    <t>Pipe Length (M)</t>
  </si>
  <si>
    <t>CUMMULATIVE</t>
  </si>
  <si>
    <t>REMARK</t>
  </si>
  <si>
    <t>Depth(M)</t>
  </si>
  <si>
    <t>REMARKS</t>
  </si>
  <si>
    <t>j128</t>
  </si>
  <si>
    <t>j123</t>
  </si>
  <si>
    <t>j58</t>
  </si>
  <si>
    <t>j53</t>
  </si>
  <si>
    <t>j71</t>
  </si>
  <si>
    <t>brick road</t>
  </si>
  <si>
    <t>j72</t>
  </si>
  <si>
    <t>j46</t>
  </si>
  <si>
    <t>j29</t>
  </si>
  <si>
    <t>j20</t>
  </si>
  <si>
    <t>j2</t>
  </si>
  <si>
    <t>j1</t>
  </si>
  <si>
    <t>j24</t>
  </si>
  <si>
    <t>j70</t>
  </si>
  <si>
    <t>j44</t>
  </si>
  <si>
    <t>j37</t>
  </si>
  <si>
    <t>j19</t>
  </si>
  <si>
    <t>j31</t>
  </si>
  <si>
    <t>j18</t>
  </si>
  <si>
    <t>j26</t>
  </si>
  <si>
    <t>j56</t>
  </si>
  <si>
    <t>j34</t>
  </si>
  <si>
    <t>j42</t>
  </si>
  <si>
    <t>j225</t>
  </si>
  <si>
    <t>j224</t>
  </si>
  <si>
    <t>j212</t>
  </si>
  <si>
    <t>j213</t>
  </si>
  <si>
    <t>j206</t>
  </si>
  <si>
    <t>j172</t>
  </si>
  <si>
    <t>j182</t>
  </si>
  <si>
    <t>j175</t>
  </si>
  <si>
    <t>j211</t>
  </si>
  <si>
    <t>j232</t>
  </si>
  <si>
    <t>j229</t>
  </si>
  <si>
    <t>j221</t>
  </si>
  <si>
    <t>j235</t>
  </si>
  <si>
    <t>j241</t>
  </si>
  <si>
    <t>j77</t>
  </si>
  <si>
    <t>j96</t>
  </si>
  <si>
    <t>j229a</t>
  </si>
  <si>
    <t>j241a</t>
  </si>
  <si>
    <t>j234</t>
  </si>
  <si>
    <t>j64</t>
  </si>
  <si>
    <t>j138</t>
  </si>
  <si>
    <t>j177</t>
  </si>
  <si>
    <t>j183</t>
  </si>
  <si>
    <t>j187</t>
  </si>
  <si>
    <t>j98</t>
  </si>
  <si>
    <t>j40</t>
  </si>
  <si>
    <t>j74</t>
  </si>
  <si>
    <t>j75</t>
  </si>
  <si>
    <t>j179</t>
  </si>
  <si>
    <t>j190</t>
  </si>
  <si>
    <t>j106</t>
  </si>
  <si>
    <t>j165</t>
  </si>
  <si>
    <t>j167</t>
  </si>
  <si>
    <t>j152</t>
  </si>
  <si>
    <t>j178</t>
  </si>
  <si>
    <t>j203</t>
  </si>
  <si>
    <t>j216</t>
  </si>
  <si>
    <t>j27</t>
  </si>
  <si>
    <t>j32</t>
  </si>
  <si>
    <t>j61</t>
  </si>
  <si>
    <t>j68</t>
  </si>
  <si>
    <t>j82</t>
  </si>
  <si>
    <t>j94</t>
  </si>
  <si>
    <t>j81</t>
  </si>
  <si>
    <t>j95</t>
  </si>
  <si>
    <t>brickroad</t>
  </si>
  <si>
    <t>j133</t>
  </si>
  <si>
    <t>j21</t>
  </si>
  <si>
    <t>j62</t>
  </si>
  <si>
    <t>j47</t>
  </si>
  <si>
    <t>j48</t>
  </si>
  <si>
    <t>j57</t>
  </si>
  <si>
    <t>j73</t>
  </si>
  <si>
    <t>j108</t>
  </si>
  <si>
    <t>j67</t>
  </si>
  <si>
    <t>j83</t>
  </si>
  <si>
    <t>j88</t>
  </si>
  <si>
    <t>j134</t>
  </si>
  <si>
    <t>j30</t>
  </si>
  <si>
    <t>j36</t>
  </si>
  <si>
    <t>j35</t>
  </si>
  <si>
    <t>j124</t>
  </si>
  <si>
    <t>j120</t>
  </si>
  <si>
    <t>CULVERT(9.3m)</t>
  </si>
  <si>
    <t>j11</t>
  </si>
  <si>
    <t>interlocking</t>
  </si>
  <si>
    <t>j14</t>
  </si>
  <si>
    <t>j10</t>
  </si>
  <si>
    <t>j5</t>
  </si>
  <si>
    <t>j9</t>
  </si>
  <si>
    <t>J63</t>
  </si>
  <si>
    <t>j63</t>
  </si>
  <si>
    <t>j93</t>
  </si>
  <si>
    <t>j54</t>
  </si>
  <si>
    <t>j65</t>
  </si>
  <si>
    <t>j55</t>
  </si>
  <si>
    <t>j43</t>
  </si>
  <si>
    <t>j41</t>
  </si>
  <si>
    <t>j122</t>
  </si>
  <si>
    <t>j147</t>
  </si>
  <si>
    <t>j119</t>
  </si>
  <si>
    <t>j139</t>
  </si>
  <si>
    <t>j116</t>
  </si>
  <si>
    <t>j117</t>
  </si>
  <si>
    <t>btroad</t>
  </si>
  <si>
    <t>j116a</t>
  </si>
  <si>
    <t>j122a</t>
  </si>
  <si>
    <t>j228</t>
  </si>
  <si>
    <t>j230</t>
  </si>
  <si>
    <t>j89</t>
  </si>
  <si>
    <t>j231</t>
  </si>
  <si>
    <t>j186</t>
  </si>
  <si>
    <t>j114</t>
  </si>
  <si>
    <t>j111</t>
  </si>
  <si>
    <t>j161</t>
  </si>
  <si>
    <t>j110</t>
  </si>
  <si>
    <t>j151</t>
  </si>
  <si>
    <t>j145</t>
  </si>
  <si>
    <t>j140</t>
  </si>
  <si>
    <t>j174</t>
  </si>
  <si>
    <t>j226</t>
  </si>
  <si>
    <t>j233</t>
  </si>
  <si>
    <t>j210</t>
  </si>
  <si>
    <t>j243</t>
  </si>
  <si>
    <t>j196</t>
  </si>
  <si>
    <t>j219</t>
  </si>
  <si>
    <t>j240</t>
  </si>
  <si>
    <t>j239</t>
  </si>
  <si>
    <t>j242</t>
  </si>
  <si>
    <t>j197</t>
  </si>
  <si>
    <t>j111a</t>
  </si>
  <si>
    <t>j230a</t>
  </si>
  <si>
    <t>j89a</t>
  </si>
  <si>
    <t>j236</t>
  </si>
  <si>
    <t>j223</t>
  </si>
  <si>
    <t>j238</t>
  </si>
  <si>
    <t>j201</t>
  </si>
  <si>
    <t>j217</t>
  </si>
  <si>
    <t>CULVERT(4.2m)</t>
  </si>
  <si>
    <t>j236a</t>
  </si>
  <si>
    <t>j236b</t>
  </si>
  <si>
    <t>j220</t>
  </si>
  <si>
    <t>j110a</t>
  </si>
  <si>
    <t>j110b</t>
  </si>
  <si>
    <t>j100</t>
  </si>
  <si>
    <t>j100b</t>
  </si>
  <si>
    <t>CULVERT(4m)</t>
  </si>
  <si>
    <t>total</t>
  </si>
  <si>
    <t>j204</t>
  </si>
  <si>
    <t>j193</t>
  </si>
  <si>
    <t>j146</t>
  </si>
  <si>
    <t>j191</t>
  </si>
  <si>
    <t>j185</t>
  </si>
  <si>
    <t>j223a</t>
  </si>
  <si>
    <t>j189</t>
  </si>
  <si>
    <t>j173</t>
  </si>
  <si>
    <t>j162</t>
  </si>
  <si>
    <t>j237</t>
  </si>
  <si>
    <t>j184</t>
  </si>
  <si>
    <t>j222</t>
  </si>
  <si>
    <t>j245</t>
  </si>
  <si>
    <t>j227</t>
  </si>
  <si>
    <t>j195</t>
  </si>
  <si>
    <t>j79</t>
  </si>
  <si>
    <t>j103</t>
  </si>
  <si>
    <t>j141</t>
  </si>
  <si>
    <t>j86</t>
  </si>
  <si>
    <t>j90</t>
  </si>
  <si>
    <t>j87</t>
  </si>
  <si>
    <t>j118</t>
  </si>
  <si>
    <t>CULVERT(6.6m)</t>
  </si>
  <si>
    <t>j148</t>
  </si>
  <si>
    <t>j163</t>
  </si>
  <si>
    <t>j104</t>
  </si>
  <si>
    <t>j143</t>
  </si>
  <si>
    <t>j149</t>
  </si>
  <si>
    <t>j153</t>
  </si>
  <si>
    <t>j155</t>
  </si>
  <si>
    <t>j109</t>
  </si>
  <si>
    <t>j129</t>
  </si>
  <si>
    <t>j160</t>
  </si>
  <si>
    <t>j156</t>
  </si>
  <si>
    <t>j169</t>
  </si>
  <si>
    <t>j208</t>
  </si>
  <si>
    <t>j125</t>
  </si>
  <si>
    <t>j113</t>
  </si>
  <si>
    <t>j142</t>
  </si>
  <si>
    <t>j127</t>
  </si>
  <si>
    <t>j131</t>
  </si>
  <si>
    <t>j170</t>
  </si>
  <si>
    <t>j135</t>
  </si>
  <si>
    <t>j81a</t>
  </si>
  <si>
    <t>j81b</t>
  </si>
  <si>
    <t>j99</t>
  </si>
  <si>
    <t>j188</t>
  </si>
  <si>
    <t>j200</t>
  </si>
  <si>
    <t>j207</t>
  </si>
  <si>
    <t>j198</t>
  </si>
  <si>
    <t>j150</t>
  </si>
  <si>
    <t>j192</t>
  </si>
  <si>
    <t>j168</t>
  </si>
  <si>
    <t>j164</t>
  </si>
  <si>
    <t>j112</t>
  </si>
  <si>
    <t>j181</t>
  </si>
  <si>
    <t>j132</t>
  </si>
  <si>
    <t>j136</t>
  </si>
  <si>
    <t>j154</t>
  </si>
  <si>
    <t>j107</t>
  </si>
  <si>
    <t>j150a</t>
  </si>
  <si>
    <t>j150b</t>
  </si>
  <si>
    <t>j150c</t>
  </si>
  <si>
    <t>j150d</t>
  </si>
  <si>
    <t>J131A</t>
  </si>
  <si>
    <t>J131B</t>
  </si>
  <si>
    <t>J125</t>
  </si>
  <si>
    <t>J142</t>
  </si>
  <si>
    <t>J186</t>
  </si>
  <si>
    <t>J231</t>
  </si>
  <si>
    <t>J80</t>
  </si>
  <si>
    <t>J79</t>
  </si>
  <si>
    <t>j130</t>
  </si>
  <si>
    <t>j126</t>
  </si>
  <si>
    <t>CULVERT(3.6m)</t>
  </si>
  <si>
    <t>j91</t>
  </si>
  <si>
    <t>CULVERT(3.1m)</t>
  </si>
  <si>
    <t>j80</t>
  </si>
  <si>
    <t>j97</t>
  </si>
  <si>
    <t>j92</t>
  </si>
  <si>
    <t>CULVERT(4.4m)</t>
  </si>
  <si>
    <t>POWER MECH PROJECT LIMITED -BRCPCL(JV).</t>
  </si>
  <si>
    <t>MEDHAJ CONSULTANCY (THIRD PARTY INS.)</t>
  </si>
  <si>
    <t>UTTAR PRADESH JAL NIGAM(RURAL)-CLIENT.</t>
  </si>
  <si>
    <t>DIA</t>
  </si>
  <si>
    <t>TOTALSCOPE</t>
  </si>
  <si>
    <t>Issue (M)</t>
  </si>
  <si>
    <t>Laid (M)</t>
  </si>
  <si>
    <t>Balance Against Issue (M)</t>
  </si>
  <si>
    <t xml:space="preserve"> </t>
  </si>
  <si>
    <t xml:space="preserve">DESIGNATION </t>
  </si>
  <si>
    <t>NAME</t>
  </si>
  <si>
    <t>SIGN.with date</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</si>
</sst>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Calibri"/>
      <family val="2"/>
      <scheme val="minor"/>
    </font>
    <font>
      <b/>
      <sz val="11"/>
      <color theme="1"/>
      <name val="Calibri"/>
      <family val="2"/>
      <scheme val="minor"/>
    </font>
    <font>
      <sz val="11"/>
      <color theme="1"/>
      <name val="Calibri"/>
      <charset val="134"/>
      <scheme val="minor"/>
    </font>
    <font>
      <b/>
      <sz val="14"/>
      <color theme="1"/>
      <name val="Calibri"/>
      <family val="2"/>
      <scheme val="minor"/>
    </font>
    <font>
      <b/>
      <sz val="12"/>
      <color theme="1"/>
      <name val="Cambria"/>
      <family val="1"/>
      <scheme val="major"/>
    </font>
    <font>
      <b/>
      <sz val="14"/>
      <color rgb="FFFF0000"/>
      <name val="Calibri"/>
      <family val="2"/>
      <scheme val="minor"/>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2">
    <xf numFmtId="0" fontId="0" fillId="0" borderId="0"/>
    <xf numFmtId="0" fontId="2" fillId="0" borderId="0"/>
  </cellStyleXfs>
  <cellXfs count="35">
    <xf numFmtId="0" fontId="0" fillId="0" borderId="0" xfId="0"/>
    <xf numFmtId="0" fontId="3" fillId="0" borderId="1" xfId="1" applyFont="1" applyBorder="1" applyAlignment="1">
      <alignment horizontal="center"/>
    </xf>
    <xf numFmtId="0" fontId="3" fillId="0" borderId="2" xfId="1" applyFont="1" applyBorder="1" applyAlignment="1">
      <alignment horizontal="center"/>
    </xf>
    <xf numFmtId="0" fontId="3" fillId="0" borderId="3" xfId="1" applyFont="1" applyBorder="1" applyAlignment="1">
      <alignment horizontal="center"/>
    </xf>
    <xf numFmtId="0" fontId="2" fillId="0" borderId="0" xfId="1"/>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4" fillId="0" borderId="5" xfId="1" applyFont="1" applyBorder="1" applyAlignment="1">
      <alignment horizontal="center" vertical="center" wrapText="1"/>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0" borderId="5" xfId="1" applyFont="1" applyBorder="1" applyAlignment="1">
      <alignment horizontal="center" vertical="center" wrapText="1"/>
    </xf>
    <xf numFmtId="0" fontId="1" fillId="0" borderId="5" xfId="1" applyFont="1" applyBorder="1" applyAlignment="1">
      <alignment horizontal="center" vertical="center"/>
    </xf>
    <xf numFmtId="0" fontId="2" fillId="0" borderId="5" xfId="1" applyBorder="1" applyAlignment="1">
      <alignment horizontal="center"/>
    </xf>
    <xf numFmtId="0" fontId="2" fillId="2" borderId="5" xfId="1" applyFill="1" applyBorder="1" applyAlignment="1">
      <alignment horizontal="center"/>
    </xf>
    <xf numFmtId="0" fontId="2" fillId="0" borderId="5" xfId="1" applyBorder="1" applyAlignment="1">
      <alignment horizontal="center"/>
    </xf>
    <xf numFmtId="0" fontId="2" fillId="2" borderId="6" xfId="1" applyFill="1" applyBorder="1" applyAlignment="1">
      <alignment horizontal="center"/>
    </xf>
    <xf numFmtId="0" fontId="2" fillId="2" borderId="7" xfId="1" applyFill="1" applyBorder="1" applyAlignment="1">
      <alignment horizontal="center"/>
    </xf>
    <xf numFmtId="0" fontId="2" fillId="2" borderId="8" xfId="1" applyFill="1" applyBorder="1" applyAlignment="1">
      <alignment horizontal="center"/>
    </xf>
    <xf numFmtId="0" fontId="2" fillId="2" borderId="6" xfId="1" applyFill="1" applyBorder="1" applyAlignment="1">
      <alignment horizontal="center"/>
    </xf>
    <xf numFmtId="0" fontId="2" fillId="2" borderId="7" xfId="1" applyFill="1" applyBorder="1" applyAlignment="1">
      <alignment horizontal="center"/>
    </xf>
    <xf numFmtId="0" fontId="2" fillId="2" borderId="8" xfId="1" applyFill="1" applyBorder="1" applyAlignment="1">
      <alignment horizontal="center"/>
    </xf>
    <xf numFmtId="0" fontId="2" fillId="0" borderId="0" xfId="1" applyAlignment="1">
      <alignment horizontal="center"/>
    </xf>
    <xf numFmtId="0" fontId="2" fillId="2" borderId="5" xfId="1" applyFill="1" applyBorder="1" applyAlignment="1">
      <alignment horizontal="center"/>
    </xf>
    <xf numFmtId="0" fontId="2" fillId="2" borderId="0" xfId="1" applyFill="1"/>
    <xf numFmtId="0" fontId="2" fillId="0" borderId="6" xfId="1" applyBorder="1" applyAlignment="1">
      <alignment horizontal="center"/>
    </xf>
    <xf numFmtId="0" fontId="2" fillId="0" borderId="5" xfId="1" applyBorder="1" applyAlignment="1">
      <alignment horizontal="center" vertical="center"/>
    </xf>
    <xf numFmtId="0" fontId="2" fillId="0" borderId="5" xfId="1" applyBorder="1"/>
    <xf numFmtId="0" fontId="2" fillId="3" borderId="6" xfId="1" applyFill="1" applyBorder="1" applyAlignment="1">
      <alignment horizontal="center"/>
    </xf>
    <xf numFmtId="0" fontId="2" fillId="3" borderId="7" xfId="1" applyFill="1" applyBorder="1" applyAlignment="1">
      <alignment horizontal="center"/>
    </xf>
    <xf numFmtId="0" fontId="2" fillId="3" borderId="8" xfId="1" applyFill="1" applyBorder="1" applyAlignment="1">
      <alignment horizontal="center"/>
    </xf>
    <xf numFmtId="0" fontId="2" fillId="3" borderId="5" xfId="1" applyFill="1" applyBorder="1" applyAlignment="1">
      <alignment horizontal="center"/>
    </xf>
    <xf numFmtId="0" fontId="2" fillId="0" borderId="9" xfId="1" applyBorder="1" applyAlignment="1">
      <alignment horizontal="center"/>
    </xf>
    <xf numFmtId="0" fontId="5" fillId="0" borderId="5" xfId="1" applyFont="1" applyBorder="1" applyAlignment="1">
      <alignment horizontal="center"/>
    </xf>
    <xf numFmtId="0" fontId="6" fillId="0" borderId="5" xfId="1" applyFont="1" applyBorder="1"/>
    <xf numFmtId="0" fontId="2" fillId="0" borderId="0" xfId="1" applyAlignment="1">
      <alignment horizont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brahapur"/>
      <sheetName val="aurangabad"/>
      <sheetName val="aurangabad 2"/>
      <sheetName val="bhausiya"/>
      <sheetName val="brahapur 2"/>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HARDOI"/>
      <sheetName val="gehrauli"/>
      <sheetName val="SESHPUR ADHARGANJ"/>
      <sheetName val="seshpur adharganj 2"/>
      <sheetName val="ATTARASAND AGS"/>
      <sheetName val="MANGRAURA"/>
      <sheetName val="ATTARASAND PR"/>
      <sheetName val="ATTARASAND KHAYATHI"/>
      <sheetName val="SARAI JAMMUVARI"/>
      <sheetName val="PURBHIKA AND RAIGARH"/>
      <sheetName val="Sheet1"/>
      <sheetName val="Barasarai"/>
      <sheetName val=" barasarai 2"/>
      <sheetName val="malaak"/>
      <sheetName val="shivapur khurd"/>
      <sheetName val="Attarsand AK"/>
      <sheetName val="sarsidhi"/>
      <sheetName val="amuwahi1"/>
      <sheetName val="amuwahi"/>
      <sheetName val="hasthara"/>
      <sheetName val="hasthara 2"/>
      <sheetName val="UTRAS"/>
      <sheetName val="sak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00"/>
    <pageSetUpPr fitToPage="1"/>
  </sheetPr>
  <dimension ref="C2:X458"/>
  <sheetViews>
    <sheetView tabSelected="1" topLeftCell="A175" workbookViewId="0">
      <selection activeCell="Q277" sqref="Q277"/>
    </sheetView>
  </sheetViews>
  <sheetFormatPr defaultColWidth="9" defaultRowHeight="15"/>
  <cols>
    <col min="1" max="3" width="9" style="4"/>
    <col min="4" max="4" width="13.7109375" style="4" customWidth="1"/>
    <col min="5" max="5" width="12.140625" style="4" customWidth="1"/>
    <col min="6" max="6" width="16" style="4" customWidth="1"/>
    <col min="7" max="7" width="15.140625" style="4" customWidth="1"/>
    <col min="8" max="8" width="20.28515625" style="4" customWidth="1"/>
    <col min="9" max="11" width="9" style="4"/>
    <col min="12" max="14" width="19.42578125" style="4" customWidth="1"/>
    <col min="15" max="18" width="9" style="4"/>
    <col min="19" max="19" width="14.140625" style="4" customWidth="1"/>
    <col min="20" max="16384" width="9" style="4"/>
  </cols>
  <sheetData>
    <row r="2" spans="3:16" ht="15.75" thickBot="1"/>
    <row r="3" spans="3:16" ht="18.75">
      <c r="C3" s="1" t="s">
        <v>0</v>
      </c>
      <c r="D3" s="2"/>
      <c r="E3" s="2"/>
      <c r="F3" s="2"/>
      <c r="G3" s="2"/>
      <c r="H3" s="2"/>
      <c r="I3" s="2"/>
      <c r="J3" s="2"/>
      <c r="K3" s="2"/>
      <c r="L3" s="2"/>
      <c r="M3" s="2"/>
      <c r="N3" s="2"/>
      <c r="O3" s="2"/>
      <c r="P3" s="3"/>
    </row>
    <row r="4" spans="3:16" ht="31.5">
      <c r="C4" s="5" t="s">
        <v>1</v>
      </c>
      <c r="D4" s="6" t="s">
        <v>2</v>
      </c>
      <c r="E4" s="6" t="s">
        <v>3</v>
      </c>
      <c r="F4" s="6" t="s">
        <v>4</v>
      </c>
      <c r="G4" s="7" t="s">
        <v>5</v>
      </c>
      <c r="H4" s="6" t="s">
        <v>6</v>
      </c>
      <c r="I4" s="8" t="s">
        <v>7</v>
      </c>
      <c r="J4" s="9"/>
      <c r="K4" s="9"/>
      <c r="L4" s="10" t="s">
        <v>8</v>
      </c>
      <c r="M4" s="10" t="s">
        <v>9</v>
      </c>
      <c r="N4" s="10" t="s">
        <v>10</v>
      </c>
      <c r="O4" s="11" t="s">
        <v>11</v>
      </c>
      <c r="P4" s="11"/>
    </row>
    <row r="5" spans="3:16" ht="13.5" customHeight="1">
      <c r="C5" s="12">
        <v>1</v>
      </c>
      <c r="D5" s="12" t="s">
        <v>12</v>
      </c>
      <c r="E5" s="12" t="s">
        <v>13</v>
      </c>
      <c r="F5" s="12"/>
      <c r="G5" s="12"/>
      <c r="H5" s="12">
        <v>63</v>
      </c>
      <c r="I5" s="13">
        <v>30</v>
      </c>
      <c r="J5" s="13"/>
      <c r="K5" s="13"/>
      <c r="L5" s="12">
        <f>+I5</f>
        <v>30</v>
      </c>
      <c r="M5" s="12"/>
      <c r="N5" s="12"/>
      <c r="O5" s="14"/>
      <c r="P5" s="14"/>
    </row>
    <row r="6" spans="3:16">
      <c r="C6" s="12">
        <f>1+C5</f>
        <v>2</v>
      </c>
      <c r="D6" s="12" t="s">
        <v>13</v>
      </c>
      <c r="E6" s="12" t="s">
        <v>14</v>
      </c>
      <c r="F6" s="12"/>
      <c r="G6" s="12"/>
      <c r="H6" s="12">
        <v>63</v>
      </c>
      <c r="I6" s="13">
        <v>65.5</v>
      </c>
      <c r="J6" s="13"/>
      <c r="K6" s="13"/>
      <c r="L6" s="12">
        <f>+L5+I6</f>
        <v>95.5</v>
      </c>
      <c r="M6" s="12"/>
      <c r="N6" s="12"/>
      <c r="O6" s="14"/>
      <c r="P6" s="14"/>
    </row>
    <row r="7" spans="3:16">
      <c r="C7" s="12">
        <f t="shared" ref="C7:C70" si="0">1+C6</f>
        <v>3</v>
      </c>
      <c r="D7" s="12" t="s">
        <v>14</v>
      </c>
      <c r="E7" s="12" t="s">
        <v>15</v>
      </c>
      <c r="F7" s="12"/>
      <c r="G7" s="12"/>
      <c r="H7" s="12">
        <v>63</v>
      </c>
      <c r="I7" s="13">
        <v>422</v>
      </c>
      <c r="J7" s="13"/>
      <c r="K7" s="13"/>
      <c r="L7" s="12">
        <f t="shared" ref="L7:L70" si="1">+L6+I7</f>
        <v>517.5</v>
      </c>
      <c r="M7" s="12"/>
      <c r="N7" s="12"/>
      <c r="O7" s="14"/>
      <c r="P7" s="14"/>
    </row>
    <row r="8" spans="3:16">
      <c r="C8" s="12">
        <f t="shared" si="0"/>
        <v>4</v>
      </c>
      <c r="D8" s="12" t="s">
        <v>13</v>
      </c>
      <c r="E8" s="12" t="s">
        <v>16</v>
      </c>
      <c r="F8" s="12" t="s">
        <v>17</v>
      </c>
      <c r="G8" s="12">
        <v>0.36</v>
      </c>
      <c r="H8" s="12">
        <v>63</v>
      </c>
      <c r="I8" s="13">
        <v>65.2</v>
      </c>
      <c r="J8" s="13"/>
      <c r="K8" s="13"/>
      <c r="L8" s="12">
        <f t="shared" si="1"/>
        <v>582.70000000000005</v>
      </c>
      <c r="M8" s="12"/>
      <c r="N8" s="12"/>
      <c r="O8" s="14"/>
      <c r="P8" s="14"/>
    </row>
    <row r="9" spans="3:16">
      <c r="C9" s="12">
        <f t="shared" si="0"/>
        <v>5</v>
      </c>
      <c r="D9" s="12" t="s">
        <v>16</v>
      </c>
      <c r="E9" s="12" t="s">
        <v>18</v>
      </c>
      <c r="F9" s="12"/>
      <c r="G9" s="12"/>
      <c r="H9" s="12">
        <v>63</v>
      </c>
      <c r="I9" s="13">
        <v>5.5</v>
      </c>
      <c r="J9" s="13"/>
      <c r="K9" s="13"/>
      <c r="L9" s="12">
        <f t="shared" si="1"/>
        <v>588.20000000000005</v>
      </c>
      <c r="M9" s="12"/>
      <c r="N9" s="12"/>
      <c r="O9" s="14"/>
      <c r="P9" s="14"/>
    </row>
    <row r="10" spans="3:16">
      <c r="C10" s="12">
        <f t="shared" si="0"/>
        <v>6</v>
      </c>
      <c r="D10" s="12" t="s">
        <v>18</v>
      </c>
      <c r="E10" s="12" t="s">
        <v>19</v>
      </c>
      <c r="F10" s="12"/>
      <c r="G10" s="12"/>
      <c r="H10" s="12">
        <v>63</v>
      </c>
      <c r="I10" s="13">
        <v>126</v>
      </c>
      <c r="J10" s="13"/>
      <c r="K10" s="13"/>
      <c r="L10" s="12">
        <f t="shared" si="1"/>
        <v>714.2</v>
      </c>
      <c r="M10" s="12"/>
      <c r="N10" s="12"/>
      <c r="O10" s="14"/>
      <c r="P10" s="14"/>
    </row>
    <row r="11" spans="3:16">
      <c r="C11" s="12">
        <f t="shared" si="0"/>
        <v>7</v>
      </c>
      <c r="D11" s="12" t="s">
        <v>18</v>
      </c>
      <c r="E11" s="12" t="s">
        <v>15</v>
      </c>
      <c r="F11" s="12"/>
      <c r="G11" s="12"/>
      <c r="H11" s="12">
        <v>63</v>
      </c>
      <c r="I11" s="13">
        <v>44.8</v>
      </c>
      <c r="J11" s="13"/>
      <c r="K11" s="13"/>
      <c r="L11" s="12">
        <f t="shared" si="1"/>
        <v>759</v>
      </c>
      <c r="M11" s="12"/>
      <c r="N11" s="12"/>
      <c r="O11" s="14"/>
      <c r="P11" s="14"/>
    </row>
    <row r="12" spans="3:16">
      <c r="C12" s="12">
        <f t="shared" si="0"/>
        <v>8</v>
      </c>
      <c r="D12" s="12" t="s">
        <v>15</v>
      </c>
      <c r="E12" s="12" t="s">
        <v>20</v>
      </c>
      <c r="F12" s="12"/>
      <c r="G12" s="12"/>
      <c r="H12" s="12">
        <v>63</v>
      </c>
      <c r="I12" s="13">
        <v>82.8</v>
      </c>
      <c r="J12" s="13"/>
      <c r="K12" s="13"/>
      <c r="L12" s="12">
        <f t="shared" si="1"/>
        <v>841.8</v>
      </c>
      <c r="M12" s="12"/>
      <c r="N12" s="12"/>
      <c r="O12" s="14"/>
      <c r="P12" s="14"/>
    </row>
    <row r="13" spans="3:16">
      <c r="C13" s="12">
        <f t="shared" si="0"/>
        <v>9</v>
      </c>
      <c r="D13" s="12" t="s">
        <v>20</v>
      </c>
      <c r="E13" s="12" t="s">
        <v>21</v>
      </c>
      <c r="F13" s="12"/>
      <c r="G13" s="12"/>
      <c r="H13" s="12">
        <v>63</v>
      </c>
      <c r="I13" s="13">
        <f>108.3-I14</f>
        <v>43.5</v>
      </c>
      <c r="J13" s="13"/>
      <c r="K13" s="13"/>
      <c r="L13" s="12">
        <f t="shared" si="1"/>
        <v>885.3</v>
      </c>
      <c r="M13" s="12"/>
      <c r="N13" s="12"/>
      <c r="O13" s="14"/>
      <c r="P13" s="14"/>
    </row>
    <row r="14" spans="3:16">
      <c r="C14" s="12">
        <f t="shared" si="0"/>
        <v>10</v>
      </c>
      <c r="D14" s="12" t="s">
        <v>20</v>
      </c>
      <c r="E14" s="12" t="s">
        <v>21</v>
      </c>
      <c r="F14" s="12" t="s">
        <v>17</v>
      </c>
      <c r="G14" s="12">
        <v>0.36</v>
      </c>
      <c r="H14" s="12">
        <v>63</v>
      </c>
      <c r="I14" s="15">
        <v>64.8</v>
      </c>
      <c r="J14" s="16"/>
      <c r="K14" s="17"/>
      <c r="L14" s="12">
        <f t="shared" si="1"/>
        <v>950.09999999999991</v>
      </c>
      <c r="M14" s="12"/>
      <c r="N14" s="12"/>
      <c r="O14" s="14"/>
      <c r="P14" s="14"/>
    </row>
    <row r="15" spans="3:16">
      <c r="C15" s="12">
        <f t="shared" si="0"/>
        <v>11</v>
      </c>
      <c r="D15" s="12" t="s">
        <v>21</v>
      </c>
      <c r="E15" s="12" t="s">
        <v>22</v>
      </c>
      <c r="F15" s="12" t="s">
        <v>17</v>
      </c>
      <c r="G15" s="12">
        <v>0.36</v>
      </c>
      <c r="H15" s="12">
        <v>63</v>
      </c>
      <c r="I15" s="13">
        <v>15.1</v>
      </c>
      <c r="J15" s="13"/>
      <c r="K15" s="13"/>
      <c r="L15" s="12">
        <f t="shared" si="1"/>
        <v>965.19999999999993</v>
      </c>
      <c r="M15" s="12"/>
      <c r="N15" s="12"/>
      <c r="O15" s="14"/>
      <c r="P15" s="14"/>
    </row>
    <row r="16" spans="3:16">
      <c r="C16" s="12">
        <f t="shared" si="0"/>
        <v>12</v>
      </c>
      <c r="D16" s="12" t="s">
        <v>21</v>
      </c>
      <c r="E16" s="12" t="s">
        <v>22</v>
      </c>
      <c r="F16" s="12"/>
      <c r="G16" s="12"/>
      <c r="H16" s="12">
        <v>63</v>
      </c>
      <c r="I16" s="15">
        <v>112</v>
      </c>
      <c r="J16" s="16"/>
      <c r="K16" s="17"/>
      <c r="L16" s="12">
        <f t="shared" si="1"/>
        <v>1077.1999999999998</v>
      </c>
      <c r="M16" s="12"/>
      <c r="N16" s="12"/>
      <c r="O16" s="14"/>
      <c r="P16" s="14"/>
    </row>
    <row r="17" spans="3:16">
      <c r="C17" s="12">
        <f t="shared" si="0"/>
        <v>13</v>
      </c>
      <c r="D17" s="12" t="s">
        <v>22</v>
      </c>
      <c r="E17" s="12" t="s">
        <v>23</v>
      </c>
      <c r="F17" s="12"/>
      <c r="G17" s="12"/>
      <c r="H17" s="12">
        <v>63</v>
      </c>
      <c r="I17" s="13">
        <v>57.5</v>
      </c>
      <c r="J17" s="13"/>
      <c r="K17" s="13"/>
      <c r="L17" s="12">
        <f t="shared" si="1"/>
        <v>1134.6999999999998</v>
      </c>
      <c r="M17" s="12"/>
      <c r="N17" s="12"/>
      <c r="O17" s="14"/>
      <c r="P17" s="14"/>
    </row>
    <row r="18" spans="3:16">
      <c r="C18" s="12">
        <f t="shared" si="0"/>
        <v>14</v>
      </c>
      <c r="D18" s="12" t="s">
        <v>22</v>
      </c>
      <c r="E18" s="12" t="s">
        <v>24</v>
      </c>
      <c r="F18" s="12" t="s">
        <v>17</v>
      </c>
      <c r="G18" s="12">
        <v>0.36</v>
      </c>
      <c r="H18" s="12">
        <v>63</v>
      </c>
      <c r="I18" s="13">
        <v>59.1</v>
      </c>
      <c r="J18" s="13"/>
      <c r="K18" s="13"/>
      <c r="L18" s="12">
        <f t="shared" si="1"/>
        <v>1193.7999999999997</v>
      </c>
      <c r="M18" s="12"/>
      <c r="N18" s="12"/>
      <c r="O18" s="14"/>
      <c r="P18" s="14"/>
    </row>
    <row r="19" spans="3:16">
      <c r="C19" s="12">
        <f t="shared" si="0"/>
        <v>15</v>
      </c>
      <c r="D19" s="12" t="s">
        <v>22</v>
      </c>
      <c r="E19" s="12" t="s">
        <v>24</v>
      </c>
      <c r="F19" s="12"/>
      <c r="G19" s="12"/>
      <c r="H19" s="12">
        <v>63</v>
      </c>
      <c r="I19" s="15">
        <f>172.3-I18</f>
        <v>113.20000000000002</v>
      </c>
      <c r="J19" s="16"/>
      <c r="K19" s="17"/>
      <c r="L19" s="12">
        <f t="shared" si="1"/>
        <v>1306.9999999999998</v>
      </c>
      <c r="M19" s="12"/>
      <c r="N19" s="12"/>
      <c r="O19" s="14"/>
      <c r="P19" s="14"/>
    </row>
    <row r="20" spans="3:16">
      <c r="C20" s="12">
        <f t="shared" si="0"/>
        <v>16</v>
      </c>
      <c r="D20" s="12" t="s">
        <v>16</v>
      </c>
      <c r="E20" s="12" t="s">
        <v>25</v>
      </c>
      <c r="F20" s="12" t="s">
        <v>17</v>
      </c>
      <c r="G20" s="12">
        <v>0.36</v>
      </c>
      <c r="H20" s="12">
        <v>63</v>
      </c>
      <c r="I20" s="13">
        <v>42.9</v>
      </c>
      <c r="J20" s="13"/>
      <c r="K20" s="13"/>
      <c r="L20" s="12">
        <f t="shared" si="1"/>
        <v>1349.8999999999999</v>
      </c>
      <c r="M20" s="12"/>
      <c r="N20" s="12"/>
      <c r="O20" s="14"/>
      <c r="P20" s="14"/>
    </row>
    <row r="21" spans="3:16">
      <c r="C21" s="12">
        <f t="shared" si="0"/>
        <v>17</v>
      </c>
      <c r="D21" s="12" t="s">
        <v>25</v>
      </c>
      <c r="E21" s="12" t="s">
        <v>26</v>
      </c>
      <c r="F21" s="12"/>
      <c r="G21" s="12"/>
      <c r="H21" s="12">
        <v>63</v>
      </c>
      <c r="I21" s="13">
        <v>40.9</v>
      </c>
      <c r="J21" s="13"/>
      <c r="K21" s="13"/>
      <c r="L21" s="12">
        <f t="shared" si="1"/>
        <v>1390.8</v>
      </c>
      <c r="M21" s="12"/>
      <c r="N21" s="12"/>
      <c r="O21" s="14"/>
      <c r="P21" s="14"/>
    </row>
    <row r="22" spans="3:16">
      <c r="C22" s="12">
        <f t="shared" si="0"/>
        <v>18</v>
      </c>
      <c r="D22" s="12" t="s">
        <v>25</v>
      </c>
      <c r="E22" s="12" t="s">
        <v>26</v>
      </c>
      <c r="F22" s="12" t="s">
        <v>17</v>
      </c>
      <c r="G22" s="12">
        <v>0.36</v>
      </c>
      <c r="H22" s="12">
        <v>63</v>
      </c>
      <c r="I22" s="13">
        <v>3</v>
      </c>
      <c r="J22" s="13"/>
      <c r="K22" s="13"/>
      <c r="L22" s="12">
        <f t="shared" si="1"/>
        <v>1393.8</v>
      </c>
      <c r="M22" s="12"/>
      <c r="N22" s="12"/>
      <c r="O22" s="14"/>
      <c r="P22" s="14"/>
    </row>
    <row r="23" spans="3:16">
      <c r="C23" s="12">
        <f t="shared" si="0"/>
        <v>19</v>
      </c>
      <c r="D23" s="12" t="s">
        <v>25</v>
      </c>
      <c r="E23" s="12" t="s">
        <v>27</v>
      </c>
      <c r="F23" s="12" t="s">
        <v>17</v>
      </c>
      <c r="G23" s="12">
        <v>0.36</v>
      </c>
      <c r="H23" s="12">
        <v>63</v>
      </c>
      <c r="I23" s="13">
        <v>95.1</v>
      </c>
      <c r="J23" s="13"/>
      <c r="K23" s="13"/>
      <c r="L23" s="12">
        <f t="shared" si="1"/>
        <v>1488.8999999999999</v>
      </c>
      <c r="M23" s="12"/>
      <c r="N23" s="12"/>
      <c r="O23" s="14"/>
      <c r="P23" s="14"/>
    </row>
    <row r="24" spans="3:16">
      <c r="C24" s="12">
        <f t="shared" si="0"/>
        <v>20</v>
      </c>
      <c r="D24" s="12" t="s">
        <v>27</v>
      </c>
      <c r="E24" s="12" t="s">
        <v>28</v>
      </c>
      <c r="F24" s="12"/>
      <c r="G24" s="12"/>
      <c r="H24" s="12">
        <v>63</v>
      </c>
      <c r="I24" s="13">
        <v>92.7</v>
      </c>
      <c r="J24" s="13"/>
      <c r="K24" s="13"/>
      <c r="L24" s="12">
        <f t="shared" si="1"/>
        <v>1581.6</v>
      </c>
      <c r="M24" s="12"/>
      <c r="N24" s="12"/>
      <c r="O24" s="14"/>
      <c r="P24" s="14"/>
    </row>
    <row r="25" spans="3:16">
      <c r="C25" s="12">
        <f t="shared" si="0"/>
        <v>21</v>
      </c>
      <c r="D25" s="12" t="s">
        <v>27</v>
      </c>
      <c r="E25" s="12" t="s">
        <v>28</v>
      </c>
      <c r="F25" s="12" t="s">
        <v>17</v>
      </c>
      <c r="G25" s="12">
        <v>0.36</v>
      </c>
      <c r="H25" s="12">
        <v>63</v>
      </c>
      <c r="I25" s="13">
        <v>2.5</v>
      </c>
      <c r="J25" s="13"/>
      <c r="K25" s="13"/>
      <c r="L25" s="12">
        <f t="shared" si="1"/>
        <v>1584.1</v>
      </c>
      <c r="M25" s="12"/>
      <c r="N25" s="12"/>
      <c r="O25" s="14"/>
      <c r="P25" s="14"/>
    </row>
    <row r="26" spans="3:16">
      <c r="C26" s="12">
        <f t="shared" si="0"/>
        <v>22</v>
      </c>
      <c r="D26" s="12" t="s">
        <v>29</v>
      </c>
      <c r="E26" s="12" t="s">
        <v>30</v>
      </c>
      <c r="F26" s="12"/>
      <c r="G26" s="12"/>
      <c r="H26" s="12">
        <v>63</v>
      </c>
      <c r="I26" s="13">
        <v>15.5</v>
      </c>
      <c r="J26" s="13"/>
      <c r="K26" s="13"/>
      <c r="L26" s="12">
        <f t="shared" si="1"/>
        <v>1599.6</v>
      </c>
      <c r="M26" s="12"/>
      <c r="N26" s="12"/>
      <c r="O26" s="14"/>
      <c r="P26" s="14"/>
    </row>
    <row r="27" spans="3:16">
      <c r="C27" s="12">
        <f t="shared" si="0"/>
        <v>23</v>
      </c>
      <c r="D27" s="12" t="s">
        <v>31</v>
      </c>
      <c r="E27" s="12" t="s">
        <v>32</v>
      </c>
      <c r="F27" s="12"/>
      <c r="G27" s="12"/>
      <c r="H27" s="12">
        <v>63</v>
      </c>
      <c r="I27" s="13">
        <v>33.5</v>
      </c>
      <c r="J27" s="13"/>
      <c r="K27" s="13"/>
      <c r="L27" s="12">
        <f t="shared" si="1"/>
        <v>1633.1</v>
      </c>
      <c r="M27" s="12"/>
      <c r="N27" s="12"/>
      <c r="O27" s="14"/>
      <c r="P27" s="14"/>
    </row>
    <row r="28" spans="3:16">
      <c r="C28" s="12">
        <f t="shared" si="0"/>
        <v>24</v>
      </c>
      <c r="D28" s="12" t="s">
        <v>31</v>
      </c>
      <c r="E28" s="12" t="s">
        <v>33</v>
      </c>
      <c r="F28" s="12"/>
      <c r="G28" s="12"/>
      <c r="H28" s="12">
        <v>63</v>
      </c>
      <c r="I28" s="13">
        <v>22.4</v>
      </c>
      <c r="J28" s="13"/>
      <c r="K28" s="13"/>
      <c r="L28" s="12">
        <f t="shared" si="1"/>
        <v>1655.5</v>
      </c>
      <c r="M28" s="12"/>
      <c r="N28" s="12"/>
      <c r="O28" s="14"/>
      <c r="P28" s="14"/>
    </row>
    <row r="29" spans="3:16">
      <c r="C29" s="12">
        <f t="shared" si="0"/>
        <v>25</v>
      </c>
      <c r="D29" s="12" t="s">
        <v>33</v>
      </c>
      <c r="E29" s="12" t="s">
        <v>34</v>
      </c>
      <c r="F29" s="12"/>
      <c r="G29" s="12"/>
      <c r="H29" s="12">
        <v>63</v>
      </c>
      <c r="I29" s="15">
        <v>84.1</v>
      </c>
      <c r="J29" s="16"/>
      <c r="K29" s="17"/>
      <c r="L29" s="12">
        <f t="shared" si="1"/>
        <v>1739.6</v>
      </c>
      <c r="M29" s="12"/>
      <c r="N29" s="12"/>
      <c r="O29" s="14"/>
      <c r="P29" s="14"/>
    </row>
    <row r="30" spans="3:16">
      <c r="C30" s="12">
        <f t="shared" si="0"/>
        <v>26</v>
      </c>
      <c r="D30" s="12" t="s">
        <v>28</v>
      </c>
      <c r="E30" s="12" t="s">
        <v>31</v>
      </c>
      <c r="F30" s="12" t="s">
        <v>17</v>
      </c>
      <c r="G30" s="12">
        <v>0.36</v>
      </c>
      <c r="H30" s="12">
        <v>63</v>
      </c>
      <c r="I30" s="15">
        <v>64.900000000000006</v>
      </c>
      <c r="J30" s="16"/>
      <c r="K30" s="17"/>
      <c r="L30" s="12">
        <f t="shared" si="1"/>
        <v>1804.5</v>
      </c>
      <c r="M30" s="12"/>
      <c r="N30" s="12"/>
      <c r="O30" s="14"/>
      <c r="P30" s="14"/>
    </row>
    <row r="31" spans="3:16">
      <c r="C31" s="12">
        <f t="shared" si="0"/>
        <v>27</v>
      </c>
      <c r="D31" s="12" t="s">
        <v>35</v>
      </c>
      <c r="E31" s="12" t="s">
        <v>36</v>
      </c>
      <c r="F31" s="12"/>
      <c r="G31" s="12"/>
      <c r="H31" s="12">
        <v>63</v>
      </c>
      <c r="I31" s="15">
        <v>24</v>
      </c>
      <c r="J31" s="16"/>
      <c r="K31" s="17"/>
      <c r="L31" s="12">
        <f t="shared" si="1"/>
        <v>1828.5</v>
      </c>
      <c r="M31" s="12"/>
      <c r="N31" s="12"/>
      <c r="O31" s="14"/>
      <c r="P31" s="14"/>
    </row>
    <row r="32" spans="3:16">
      <c r="C32" s="12">
        <f t="shared" si="0"/>
        <v>28</v>
      </c>
      <c r="D32" s="12" t="s">
        <v>37</v>
      </c>
      <c r="E32" s="12" t="s">
        <v>38</v>
      </c>
      <c r="F32" s="12"/>
      <c r="G32" s="12"/>
      <c r="H32" s="12">
        <v>63</v>
      </c>
      <c r="I32" s="15">
        <v>83.6</v>
      </c>
      <c r="J32" s="16"/>
      <c r="K32" s="17"/>
      <c r="L32" s="12">
        <f t="shared" si="1"/>
        <v>1912.1</v>
      </c>
      <c r="M32" s="12"/>
      <c r="N32" s="12"/>
      <c r="O32" s="14"/>
      <c r="P32" s="14"/>
    </row>
    <row r="33" spans="3:16">
      <c r="C33" s="12">
        <f t="shared" si="0"/>
        <v>29</v>
      </c>
      <c r="D33" s="12" t="s">
        <v>38</v>
      </c>
      <c r="E33" s="12" t="s">
        <v>39</v>
      </c>
      <c r="F33" s="12"/>
      <c r="G33" s="12"/>
      <c r="H33" s="12">
        <v>63</v>
      </c>
      <c r="I33" s="15">
        <v>8.1999999999999993</v>
      </c>
      <c r="J33" s="16"/>
      <c r="K33" s="17"/>
      <c r="L33" s="12">
        <f t="shared" si="1"/>
        <v>1920.3</v>
      </c>
      <c r="M33" s="12"/>
      <c r="N33" s="12"/>
      <c r="O33" s="14"/>
      <c r="P33" s="14"/>
    </row>
    <row r="34" spans="3:16">
      <c r="C34" s="12">
        <f t="shared" si="0"/>
        <v>30</v>
      </c>
      <c r="D34" s="12" t="s">
        <v>39</v>
      </c>
      <c r="E34" s="12" t="s">
        <v>40</v>
      </c>
      <c r="F34" s="12"/>
      <c r="G34" s="12"/>
      <c r="H34" s="12">
        <v>63</v>
      </c>
      <c r="I34" s="15">
        <v>20.100000000000001</v>
      </c>
      <c r="J34" s="16"/>
      <c r="K34" s="17"/>
      <c r="L34" s="12">
        <f t="shared" si="1"/>
        <v>1940.3999999999999</v>
      </c>
      <c r="M34" s="12"/>
      <c r="N34" s="12"/>
      <c r="O34" s="14"/>
      <c r="P34" s="14"/>
    </row>
    <row r="35" spans="3:16">
      <c r="C35" s="12">
        <f t="shared" si="0"/>
        <v>31</v>
      </c>
      <c r="D35" s="12" t="s">
        <v>40</v>
      </c>
      <c r="E35" s="12" t="s">
        <v>41</v>
      </c>
      <c r="F35" s="12"/>
      <c r="G35" s="12"/>
      <c r="H35" s="12">
        <v>63</v>
      </c>
      <c r="I35" s="18"/>
      <c r="J35" s="19">
        <v>25</v>
      </c>
      <c r="K35" s="20"/>
      <c r="L35" s="12">
        <f t="shared" si="1"/>
        <v>1940.3999999999999</v>
      </c>
      <c r="M35" s="12"/>
      <c r="N35" s="12"/>
      <c r="O35" s="14"/>
      <c r="P35" s="14"/>
    </row>
    <row r="36" spans="3:16">
      <c r="C36" s="12">
        <f t="shared" si="0"/>
        <v>32</v>
      </c>
      <c r="D36" s="12" t="s">
        <v>40</v>
      </c>
      <c r="E36" s="12" t="s">
        <v>42</v>
      </c>
      <c r="F36" s="12"/>
      <c r="G36" s="12"/>
      <c r="H36" s="12">
        <v>63</v>
      </c>
      <c r="I36" s="13">
        <v>200</v>
      </c>
      <c r="J36" s="13"/>
      <c r="K36" s="13"/>
      <c r="L36" s="12">
        <f t="shared" si="1"/>
        <v>2140.3999999999996</v>
      </c>
      <c r="M36" s="12"/>
      <c r="N36" s="12"/>
      <c r="O36" s="14"/>
      <c r="P36" s="14"/>
    </row>
    <row r="37" spans="3:16">
      <c r="C37" s="12">
        <f t="shared" si="0"/>
        <v>33</v>
      </c>
      <c r="D37" s="12" t="s">
        <v>39</v>
      </c>
      <c r="E37" s="12" t="s">
        <v>40</v>
      </c>
      <c r="F37" s="12"/>
      <c r="G37" s="12"/>
      <c r="H37" s="12">
        <v>63</v>
      </c>
      <c r="I37" s="15">
        <v>7</v>
      </c>
      <c r="J37" s="16"/>
      <c r="K37" s="17"/>
      <c r="L37" s="12">
        <f t="shared" si="1"/>
        <v>2147.3999999999996</v>
      </c>
      <c r="M37" s="12"/>
      <c r="N37" s="12"/>
      <c r="O37" s="14"/>
      <c r="P37" s="14"/>
    </row>
    <row r="38" spans="3:16">
      <c r="C38" s="12">
        <f t="shared" si="0"/>
        <v>34</v>
      </c>
      <c r="D38" s="12" t="s">
        <v>39</v>
      </c>
      <c r="E38" s="12" t="s">
        <v>43</v>
      </c>
      <c r="F38" s="12"/>
      <c r="G38" s="12"/>
      <c r="H38" s="12">
        <v>63</v>
      </c>
      <c r="I38" s="13">
        <v>57</v>
      </c>
      <c r="J38" s="13"/>
      <c r="K38" s="13"/>
      <c r="L38" s="12">
        <f t="shared" si="1"/>
        <v>2204.3999999999996</v>
      </c>
      <c r="M38" s="12"/>
      <c r="N38" s="12"/>
      <c r="O38" s="14"/>
      <c r="P38" s="14"/>
    </row>
    <row r="39" spans="3:16">
      <c r="C39" s="12">
        <f t="shared" si="0"/>
        <v>35</v>
      </c>
      <c r="D39" s="12" t="s">
        <v>43</v>
      </c>
      <c r="E39" s="12" t="s">
        <v>44</v>
      </c>
      <c r="F39" s="12"/>
      <c r="G39" s="12"/>
      <c r="H39" s="12">
        <v>63</v>
      </c>
      <c r="I39" s="13">
        <v>121.5</v>
      </c>
      <c r="J39" s="13"/>
      <c r="K39" s="13"/>
      <c r="L39" s="12">
        <f t="shared" si="1"/>
        <v>2325.8999999999996</v>
      </c>
      <c r="M39" s="12"/>
      <c r="N39" s="12"/>
      <c r="O39" s="14"/>
      <c r="P39" s="14"/>
    </row>
    <row r="40" spans="3:16">
      <c r="C40" s="12">
        <f t="shared" si="0"/>
        <v>36</v>
      </c>
      <c r="D40" s="12" t="s">
        <v>44</v>
      </c>
      <c r="E40" s="12" t="s">
        <v>45</v>
      </c>
      <c r="F40" s="12"/>
      <c r="G40" s="12"/>
      <c r="H40" s="12">
        <v>63</v>
      </c>
      <c r="I40" s="13">
        <v>102</v>
      </c>
      <c r="J40" s="13"/>
      <c r="K40" s="13"/>
      <c r="L40" s="12">
        <f t="shared" si="1"/>
        <v>2427.8999999999996</v>
      </c>
      <c r="M40" s="12"/>
      <c r="N40" s="12"/>
      <c r="O40" s="14"/>
      <c r="P40" s="14"/>
    </row>
    <row r="41" spans="3:16">
      <c r="C41" s="12">
        <f t="shared" si="0"/>
        <v>37</v>
      </c>
      <c r="D41" s="12" t="s">
        <v>45</v>
      </c>
      <c r="E41" s="12" t="s">
        <v>46</v>
      </c>
      <c r="F41" s="12"/>
      <c r="G41" s="12"/>
      <c r="H41" s="12">
        <v>63</v>
      </c>
      <c r="I41" s="13">
        <v>93</v>
      </c>
      <c r="J41" s="13"/>
      <c r="K41" s="13"/>
      <c r="L41" s="12">
        <f t="shared" si="1"/>
        <v>2520.8999999999996</v>
      </c>
      <c r="M41" s="12"/>
      <c r="N41" s="12"/>
      <c r="O41" s="14"/>
      <c r="P41" s="14"/>
    </row>
    <row r="42" spans="3:16">
      <c r="C42" s="12">
        <f t="shared" si="0"/>
        <v>38</v>
      </c>
      <c r="D42" s="12" t="s">
        <v>46</v>
      </c>
      <c r="E42" s="12" t="s">
        <v>47</v>
      </c>
      <c r="F42" s="12"/>
      <c r="G42" s="12"/>
      <c r="H42" s="12">
        <v>63</v>
      </c>
      <c r="I42" s="13">
        <v>10</v>
      </c>
      <c r="J42" s="13"/>
      <c r="K42" s="13"/>
      <c r="L42" s="12">
        <f t="shared" si="1"/>
        <v>2530.8999999999996</v>
      </c>
      <c r="M42" s="12"/>
      <c r="N42" s="12"/>
      <c r="O42" s="14"/>
      <c r="P42" s="14"/>
    </row>
    <row r="43" spans="3:16">
      <c r="C43" s="12">
        <f t="shared" si="0"/>
        <v>39</v>
      </c>
      <c r="D43" s="12" t="s">
        <v>46</v>
      </c>
      <c r="E43" s="12" t="s">
        <v>48</v>
      </c>
      <c r="F43" s="12"/>
      <c r="G43" s="12"/>
      <c r="H43" s="12">
        <v>63</v>
      </c>
      <c r="I43" s="13">
        <v>70</v>
      </c>
      <c r="J43" s="13"/>
      <c r="K43" s="13"/>
      <c r="L43" s="12">
        <f t="shared" si="1"/>
        <v>2600.8999999999996</v>
      </c>
      <c r="M43" s="12"/>
      <c r="N43" s="12"/>
      <c r="O43" s="14"/>
      <c r="P43" s="14"/>
    </row>
    <row r="44" spans="3:16">
      <c r="C44" s="12">
        <f t="shared" si="0"/>
        <v>40</v>
      </c>
      <c r="D44" s="12" t="s">
        <v>49</v>
      </c>
      <c r="E44" s="12" t="s">
        <v>50</v>
      </c>
      <c r="F44" s="12"/>
      <c r="G44" s="12"/>
      <c r="H44" s="12">
        <v>63</v>
      </c>
      <c r="I44" s="15">
        <v>34</v>
      </c>
      <c r="J44" s="16"/>
      <c r="K44" s="17"/>
      <c r="L44" s="12">
        <f t="shared" si="1"/>
        <v>2634.8999999999996</v>
      </c>
      <c r="M44" s="12"/>
      <c r="N44" s="12"/>
      <c r="O44" s="14"/>
      <c r="P44" s="14"/>
    </row>
    <row r="45" spans="3:16">
      <c r="C45" s="12">
        <f t="shared" si="0"/>
        <v>41</v>
      </c>
      <c r="D45" s="12" t="s">
        <v>51</v>
      </c>
      <c r="E45" s="12" t="s">
        <v>52</v>
      </c>
      <c r="F45" s="12"/>
      <c r="G45" s="12"/>
      <c r="H45" s="12">
        <v>63</v>
      </c>
      <c r="I45" s="13">
        <v>116</v>
      </c>
      <c r="J45" s="13"/>
      <c r="K45" s="13"/>
      <c r="L45" s="12">
        <f t="shared" si="1"/>
        <v>2750.8999999999996</v>
      </c>
      <c r="M45" s="12"/>
      <c r="N45" s="12"/>
      <c r="O45" s="14"/>
      <c r="P45" s="14"/>
    </row>
    <row r="46" spans="3:16">
      <c r="C46" s="12">
        <f t="shared" si="0"/>
        <v>42</v>
      </c>
      <c r="D46" s="12" t="s">
        <v>45</v>
      </c>
      <c r="E46" s="12" t="s">
        <v>53</v>
      </c>
      <c r="F46" s="12"/>
      <c r="G46" s="12"/>
      <c r="H46" s="12">
        <v>63</v>
      </c>
      <c r="I46" s="13">
        <v>142</v>
      </c>
      <c r="J46" s="13"/>
      <c r="K46" s="13"/>
      <c r="L46" s="12">
        <f t="shared" si="1"/>
        <v>2892.8999999999996</v>
      </c>
      <c r="M46" s="12"/>
      <c r="N46" s="12"/>
      <c r="O46" s="14"/>
      <c r="P46" s="14"/>
    </row>
    <row r="47" spans="3:16">
      <c r="C47" s="12">
        <f t="shared" si="0"/>
        <v>43</v>
      </c>
      <c r="D47" s="12" t="s">
        <v>54</v>
      </c>
      <c r="E47" s="12" t="s">
        <v>55</v>
      </c>
      <c r="F47" s="12"/>
      <c r="G47" s="12"/>
      <c r="H47" s="12">
        <v>63</v>
      </c>
      <c r="I47" s="13">
        <v>217.1</v>
      </c>
      <c r="J47" s="13"/>
      <c r="K47" s="13"/>
      <c r="L47" s="12">
        <f t="shared" si="1"/>
        <v>3109.9999999999995</v>
      </c>
      <c r="M47" s="12"/>
      <c r="N47" s="12"/>
      <c r="O47" s="14"/>
      <c r="P47" s="14"/>
    </row>
    <row r="48" spans="3:16">
      <c r="C48" s="12">
        <f t="shared" si="0"/>
        <v>44</v>
      </c>
      <c r="D48" s="12" t="s">
        <v>55</v>
      </c>
      <c r="E48" s="12" t="s">
        <v>56</v>
      </c>
      <c r="F48" s="12"/>
      <c r="G48" s="12"/>
      <c r="H48" s="12">
        <v>63</v>
      </c>
      <c r="I48" s="13">
        <v>10.8</v>
      </c>
      <c r="J48" s="13"/>
      <c r="K48" s="13"/>
      <c r="L48" s="12">
        <f t="shared" si="1"/>
        <v>3120.7999999999997</v>
      </c>
      <c r="M48" s="12"/>
      <c r="N48" s="12"/>
      <c r="O48" s="14"/>
      <c r="P48" s="14"/>
    </row>
    <row r="49" spans="3:16">
      <c r="C49" s="12">
        <f t="shared" si="0"/>
        <v>45</v>
      </c>
      <c r="D49" s="12" t="s">
        <v>56</v>
      </c>
      <c r="E49" s="12" t="s">
        <v>57</v>
      </c>
      <c r="F49" s="12"/>
      <c r="G49" s="12"/>
      <c r="H49" s="12">
        <v>63</v>
      </c>
      <c r="I49" s="13">
        <v>16.600000000000001</v>
      </c>
      <c r="J49" s="13"/>
      <c r="K49" s="13"/>
      <c r="L49" s="12">
        <f t="shared" si="1"/>
        <v>3137.3999999999996</v>
      </c>
      <c r="M49" s="12"/>
      <c r="N49" s="12"/>
      <c r="O49" s="14"/>
      <c r="P49" s="14"/>
    </row>
    <row r="50" spans="3:16">
      <c r="C50" s="12">
        <f t="shared" si="0"/>
        <v>46</v>
      </c>
      <c r="D50" s="12" t="s">
        <v>56</v>
      </c>
      <c r="E50" s="12" t="s">
        <v>58</v>
      </c>
      <c r="F50" s="12"/>
      <c r="G50" s="12"/>
      <c r="H50" s="12">
        <v>63</v>
      </c>
      <c r="I50" s="13">
        <v>19.100000000000001</v>
      </c>
      <c r="J50" s="13"/>
      <c r="K50" s="13"/>
      <c r="L50" s="12">
        <f t="shared" si="1"/>
        <v>3156.4999999999995</v>
      </c>
      <c r="M50" s="12"/>
      <c r="N50" s="12"/>
      <c r="O50" s="14"/>
      <c r="P50" s="14"/>
    </row>
    <row r="51" spans="3:16">
      <c r="C51" s="12">
        <f t="shared" si="0"/>
        <v>47</v>
      </c>
      <c r="D51" s="12" t="s">
        <v>58</v>
      </c>
      <c r="E51" s="12" t="s">
        <v>59</v>
      </c>
      <c r="F51" s="12"/>
      <c r="G51" s="12"/>
      <c r="H51" s="12">
        <v>63</v>
      </c>
      <c r="I51" s="13">
        <v>70</v>
      </c>
      <c r="J51" s="13"/>
      <c r="K51" s="13"/>
      <c r="L51" s="12">
        <f t="shared" si="1"/>
        <v>3226.4999999999995</v>
      </c>
      <c r="M51" s="12"/>
      <c r="N51" s="12"/>
      <c r="O51" s="14"/>
      <c r="P51" s="14"/>
    </row>
    <row r="52" spans="3:16">
      <c r="C52" s="12">
        <f t="shared" si="0"/>
        <v>48</v>
      </c>
      <c r="D52" s="12" t="s">
        <v>59</v>
      </c>
      <c r="E52" s="12" t="s">
        <v>60</v>
      </c>
      <c r="F52" s="12"/>
      <c r="G52" s="12"/>
      <c r="H52" s="12">
        <v>63</v>
      </c>
      <c r="I52" s="13">
        <v>65</v>
      </c>
      <c r="J52" s="13"/>
      <c r="K52" s="13"/>
      <c r="L52" s="12">
        <f t="shared" si="1"/>
        <v>3291.4999999999995</v>
      </c>
      <c r="M52" s="12"/>
      <c r="N52" s="12"/>
      <c r="O52" s="14"/>
      <c r="P52" s="14"/>
    </row>
    <row r="53" spans="3:16">
      <c r="C53" s="12">
        <f t="shared" si="0"/>
        <v>49</v>
      </c>
      <c r="D53" s="12" t="s">
        <v>60</v>
      </c>
      <c r="E53" s="12" t="s">
        <v>61</v>
      </c>
      <c r="F53" s="12"/>
      <c r="G53" s="12"/>
      <c r="H53" s="12">
        <v>63</v>
      </c>
      <c r="I53" s="13">
        <v>63.2</v>
      </c>
      <c r="J53" s="13"/>
      <c r="K53" s="13"/>
      <c r="L53" s="12">
        <f t="shared" si="1"/>
        <v>3354.6999999999994</v>
      </c>
      <c r="M53" s="12"/>
      <c r="N53" s="12"/>
      <c r="O53" s="14"/>
      <c r="P53" s="14"/>
    </row>
    <row r="54" spans="3:16">
      <c r="C54" s="12">
        <f t="shared" si="0"/>
        <v>50</v>
      </c>
      <c r="D54" s="12" t="s">
        <v>61</v>
      </c>
      <c r="E54" s="12" t="s">
        <v>62</v>
      </c>
      <c r="F54" s="12"/>
      <c r="G54" s="12"/>
      <c r="H54" s="12">
        <v>63</v>
      </c>
      <c r="I54" s="13">
        <v>54</v>
      </c>
      <c r="J54" s="13"/>
      <c r="K54" s="13"/>
      <c r="L54" s="12">
        <f t="shared" si="1"/>
        <v>3408.6999999999994</v>
      </c>
      <c r="M54" s="12"/>
      <c r="N54" s="12"/>
      <c r="O54" s="14"/>
      <c r="P54" s="14"/>
    </row>
    <row r="55" spans="3:16">
      <c r="C55" s="12">
        <f t="shared" si="0"/>
        <v>51</v>
      </c>
      <c r="D55" s="12" t="s">
        <v>58</v>
      </c>
      <c r="E55" s="12" t="s">
        <v>63</v>
      </c>
      <c r="F55" s="12"/>
      <c r="G55" s="12"/>
      <c r="H55" s="12">
        <v>63</v>
      </c>
      <c r="I55" s="13">
        <v>74.099999999999994</v>
      </c>
      <c r="J55" s="13"/>
      <c r="K55" s="13"/>
      <c r="L55" s="12">
        <f t="shared" si="1"/>
        <v>3482.7999999999993</v>
      </c>
      <c r="M55" s="12"/>
      <c r="N55" s="12"/>
      <c r="O55" s="14"/>
      <c r="P55" s="14"/>
    </row>
    <row r="56" spans="3:16">
      <c r="C56" s="12">
        <f t="shared" si="0"/>
        <v>52</v>
      </c>
      <c r="D56" s="12" t="s">
        <v>64</v>
      </c>
      <c r="E56" s="12" t="s">
        <v>60</v>
      </c>
      <c r="F56" s="12"/>
      <c r="G56" s="12"/>
      <c r="H56" s="12">
        <v>63</v>
      </c>
      <c r="I56" s="13">
        <v>62.7</v>
      </c>
      <c r="J56" s="13"/>
      <c r="K56" s="13"/>
      <c r="L56" s="12">
        <f t="shared" si="1"/>
        <v>3545.4999999999991</v>
      </c>
      <c r="M56" s="12"/>
      <c r="N56" s="12"/>
      <c r="O56" s="14"/>
      <c r="P56" s="14"/>
    </row>
    <row r="57" spans="3:16">
      <c r="C57" s="12">
        <f t="shared" si="0"/>
        <v>53</v>
      </c>
      <c r="D57" s="12" t="s">
        <v>64</v>
      </c>
      <c r="E57" s="12" t="s">
        <v>61</v>
      </c>
      <c r="F57" s="12"/>
      <c r="G57" s="12"/>
      <c r="H57" s="12">
        <v>63</v>
      </c>
      <c r="I57" s="13">
        <v>112.4</v>
      </c>
      <c r="J57" s="13"/>
      <c r="K57" s="13"/>
      <c r="L57" s="12">
        <f t="shared" si="1"/>
        <v>3657.8999999999992</v>
      </c>
      <c r="M57" s="12"/>
      <c r="N57" s="12"/>
      <c r="O57" s="14"/>
      <c r="P57" s="14"/>
    </row>
    <row r="58" spans="3:16">
      <c r="C58" s="12">
        <f t="shared" si="0"/>
        <v>54</v>
      </c>
      <c r="D58" s="12" t="s">
        <v>55</v>
      </c>
      <c r="E58" s="12" t="s">
        <v>65</v>
      </c>
      <c r="F58" s="12"/>
      <c r="G58" s="12"/>
      <c r="H58" s="12">
        <v>63</v>
      </c>
      <c r="I58" s="13">
        <v>32.200000000000003</v>
      </c>
      <c r="J58" s="13"/>
      <c r="K58" s="13"/>
      <c r="L58" s="12">
        <f t="shared" si="1"/>
        <v>3690.099999999999</v>
      </c>
      <c r="M58" s="12"/>
      <c r="N58" s="12"/>
      <c r="O58" s="14"/>
      <c r="P58" s="14"/>
    </row>
    <row r="59" spans="3:16">
      <c r="C59" s="12">
        <f t="shared" si="0"/>
        <v>55</v>
      </c>
      <c r="D59" s="12" t="s">
        <v>65</v>
      </c>
      <c r="E59" s="12" t="s">
        <v>66</v>
      </c>
      <c r="F59" s="12"/>
      <c r="G59" s="12"/>
      <c r="H59" s="12">
        <v>63</v>
      </c>
      <c r="I59" s="13">
        <v>77.099999999999994</v>
      </c>
      <c r="J59" s="13"/>
      <c r="K59" s="13"/>
      <c r="L59" s="12">
        <f t="shared" si="1"/>
        <v>3767.1999999999989</v>
      </c>
      <c r="M59" s="12"/>
      <c r="N59" s="12"/>
      <c r="O59" s="14"/>
      <c r="P59" s="14"/>
    </row>
    <row r="60" spans="3:16">
      <c r="C60" s="12">
        <f t="shared" si="0"/>
        <v>56</v>
      </c>
      <c r="D60" s="12" t="s">
        <v>66</v>
      </c>
      <c r="E60" s="12" t="s">
        <v>67</v>
      </c>
      <c r="F60" s="12"/>
      <c r="G60" s="12"/>
      <c r="H60" s="12">
        <v>63</v>
      </c>
      <c r="I60" s="13">
        <v>84.1</v>
      </c>
      <c r="J60" s="13"/>
      <c r="K60" s="13"/>
      <c r="L60" s="12">
        <f t="shared" si="1"/>
        <v>3851.2999999999988</v>
      </c>
      <c r="M60" s="12"/>
      <c r="N60" s="12"/>
      <c r="O60" s="14"/>
      <c r="P60" s="14"/>
    </row>
    <row r="61" spans="3:16">
      <c r="C61" s="12">
        <f t="shared" si="0"/>
        <v>57</v>
      </c>
      <c r="D61" s="12" t="s">
        <v>65</v>
      </c>
      <c r="E61" s="12" t="s">
        <v>68</v>
      </c>
      <c r="F61" s="12"/>
      <c r="G61" s="12"/>
      <c r="H61" s="12">
        <v>63</v>
      </c>
      <c r="I61" s="13">
        <v>108.9</v>
      </c>
      <c r="J61" s="13"/>
      <c r="K61" s="13"/>
      <c r="L61" s="12">
        <f t="shared" si="1"/>
        <v>3960.1999999999989</v>
      </c>
      <c r="M61" s="12"/>
      <c r="N61" s="12"/>
      <c r="O61" s="14"/>
      <c r="P61" s="14"/>
    </row>
    <row r="62" spans="3:16">
      <c r="C62" s="12">
        <f t="shared" si="0"/>
        <v>58</v>
      </c>
      <c r="D62" s="12" t="s">
        <v>68</v>
      </c>
      <c r="E62" s="12">
        <v>167</v>
      </c>
      <c r="F62" s="12"/>
      <c r="G62" s="12"/>
      <c r="H62" s="12">
        <v>63</v>
      </c>
      <c r="I62" s="13">
        <v>43.2</v>
      </c>
      <c r="J62" s="13"/>
      <c r="K62" s="13"/>
      <c r="L62" s="12">
        <f t="shared" si="1"/>
        <v>4003.3999999999987</v>
      </c>
      <c r="M62" s="12"/>
      <c r="N62" s="12"/>
      <c r="O62" s="14"/>
      <c r="P62" s="14"/>
    </row>
    <row r="63" spans="3:16">
      <c r="C63" s="12">
        <f t="shared" si="0"/>
        <v>59</v>
      </c>
      <c r="D63" s="12" t="s">
        <v>67</v>
      </c>
      <c r="E63" s="12" t="s">
        <v>69</v>
      </c>
      <c r="F63" s="12"/>
      <c r="G63" s="12"/>
      <c r="H63" s="12">
        <v>63</v>
      </c>
      <c r="I63" s="13">
        <v>21.9</v>
      </c>
      <c r="J63" s="13"/>
      <c r="K63" s="13"/>
      <c r="L63" s="12">
        <f t="shared" si="1"/>
        <v>4025.2999999999988</v>
      </c>
      <c r="M63" s="12"/>
      <c r="N63" s="12"/>
      <c r="O63" s="14"/>
      <c r="P63" s="14"/>
    </row>
    <row r="64" spans="3:16">
      <c r="C64" s="12">
        <f t="shared" si="0"/>
        <v>60</v>
      </c>
      <c r="D64" s="12" t="s">
        <v>69</v>
      </c>
      <c r="E64" s="12" t="s">
        <v>70</v>
      </c>
      <c r="F64" s="12"/>
      <c r="G64" s="12"/>
      <c r="H64" s="12">
        <v>63</v>
      </c>
      <c r="I64" s="13">
        <v>56.9</v>
      </c>
      <c r="J64" s="13"/>
      <c r="K64" s="13"/>
      <c r="L64" s="12">
        <f t="shared" si="1"/>
        <v>4082.1999999999989</v>
      </c>
      <c r="M64" s="12"/>
      <c r="N64" s="12"/>
      <c r="O64" s="14"/>
      <c r="P64" s="14"/>
    </row>
    <row r="65" spans="3:16">
      <c r="C65" s="12">
        <f t="shared" si="0"/>
        <v>61</v>
      </c>
      <c r="D65" s="12" t="s">
        <v>69</v>
      </c>
      <c r="E65" s="12" t="s">
        <v>71</v>
      </c>
      <c r="F65" s="12"/>
      <c r="G65" s="12"/>
      <c r="H65" s="12">
        <v>63</v>
      </c>
      <c r="I65" s="13">
        <v>12.9</v>
      </c>
      <c r="J65" s="13"/>
      <c r="K65" s="13"/>
      <c r="L65" s="12">
        <f t="shared" si="1"/>
        <v>4095.099999999999</v>
      </c>
      <c r="M65" s="12"/>
      <c r="N65" s="12"/>
      <c r="O65" s="14"/>
      <c r="P65" s="14"/>
    </row>
    <row r="66" spans="3:16">
      <c r="C66" s="12">
        <f t="shared" si="0"/>
        <v>62</v>
      </c>
      <c r="D66" s="12" t="s">
        <v>72</v>
      </c>
      <c r="E66" s="12" t="s">
        <v>73</v>
      </c>
      <c r="F66" s="12"/>
      <c r="G66" s="12"/>
      <c r="H66" s="12">
        <v>63</v>
      </c>
      <c r="I66" s="13">
        <v>48.6</v>
      </c>
      <c r="J66" s="13"/>
      <c r="K66" s="13"/>
      <c r="L66" s="12">
        <f t="shared" si="1"/>
        <v>4143.6999999999989</v>
      </c>
      <c r="M66" s="12"/>
      <c r="N66" s="12"/>
      <c r="O66" s="14"/>
      <c r="P66" s="14"/>
    </row>
    <row r="67" spans="3:16">
      <c r="C67" s="12">
        <f t="shared" si="0"/>
        <v>63</v>
      </c>
      <c r="D67" s="12" t="s">
        <v>73</v>
      </c>
      <c r="E67" s="12" t="s">
        <v>74</v>
      </c>
      <c r="F67" s="12"/>
      <c r="G67" s="12"/>
      <c r="H67" s="12">
        <v>63</v>
      </c>
      <c r="I67" s="13">
        <v>81.8</v>
      </c>
      <c r="J67" s="13"/>
      <c r="K67" s="13"/>
      <c r="L67" s="12">
        <f t="shared" si="1"/>
        <v>4225.4999999999991</v>
      </c>
      <c r="M67" s="12"/>
      <c r="N67" s="12"/>
      <c r="O67" s="14"/>
      <c r="P67" s="14"/>
    </row>
    <row r="68" spans="3:16">
      <c r="C68" s="12">
        <f t="shared" si="0"/>
        <v>64</v>
      </c>
      <c r="D68" s="12" t="s">
        <v>74</v>
      </c>
      <c r="E68" s="12" t="s">
        <v>75</v>
      </c>
      <c r="F68" s="12"/>
      <c r="G68" s="12"/>
      <c r="H68" s="12">
        <v>63</v>
      </c>
      <c r="I68" s="13">
        <v>128.1</v>
      </c>
      <c r="J68" s="13"/>
      <c r="K68" s="13"/>
      <c r="L68" s="12">
        <f t="shared" si="1"/>
        <v>4353.5999999999995</v>
      </c>
      <c r="M68" s="12"/>
      <c r="N68" s="12"/>
      <c r="O68" s="14"/>
      <c r="P68" s="14"/>
    </row>
    <row r="69" spans="3:16">
      <c r="C69" s="12">
        <f t="shared" si="0"/>
        <v>65</v>
      </c>
      <c r="D69" s="12" t="s">
        <v>74</v>
      </c>
      <c r="E69" s="12" t="s">
        <v>75</v>
      </c>
      <c r="F69" s="12"/>
      <c r="G69" s="12"/>
      <c r="H69" s="12">
        <v>63</v>
      </c>
      <c r="I69" s="13">
        <f>84.5+26</f>
        <v>110.5</v>
      </c>
      <c r="J69" s="13"/>
      <c r="K69" s="13"/>
      <c r="L69" s="12">
        <f t="shared" si="1"/>
        <v>4464.0999999999995</v>
      </c>
      <c r="M69" s="12"/>
      <c r="N69" s="12"/>
      <c r="O69" s="14"/>
      <c r="P69" s="14"/>
    </row>
    <row r="70" spans="3:16">
      <c r="C70" s="12">
        <f t="shared" si="0"/>
        <v>66</v>
      </c>
      <c r="D70" s="12" t="s">
        <v>74</v>
      </c>
      <c r="E70" s="12" t="s">
        <v>75</v>
      </c>
      <c r="F70" s="12" t="s">
        <v>17</v>
      </c>
      <c r="G70" s="12">
        <v>0.36</v>
      </c>
      <c r="H70" s="12">
        <v>63</v>
      </c>
      <c r="I70" s="13">
        <f>38.6+10.4</f>
        <v>49</v>
      </c>
      <c r="J70" s="13"/>
      <c r="K70" s="13"/>
      <c r="L70" s="12">
        <f t="shared" si="1"/>
        <v>4513.0999999999995</v>
      </c>
      <c r="M70" s="12"/>
      <c r="N70" s="12"/>
      <c r="O70" s="14"/>
      <c r="P70" s="14"/>
    </row>
    <row r="71" spans="3:16">
      <c r="C71" s="12">
        <f t="shared" ref="C71:C134" si="2">1+C70</f>
        <v>67</v>
      </c>
      <c r="D71" s="12" t="s">
        <v>76</v>
      </c>
      <c r="E71" s="12" t="s">
        <v>77</v>
      </c>
      <c r="F71" s="12" t="s">
        <v>17</v>
      </c>
      <c r="G71" s="12">
        <v>0.36</v>
      </c>
      <c r="H71" s="12">
        <v>63</v>
      </c>
      <c r="I71" s="13">
        <v>40</v>
      </c>
      <c r="J71" s="13"/>
      <c r="K71" s="13"/>
      <c r="L71" s="12">
        <f t="shared" ref="L71:L134" si="3">+L70+I71</f>
        <v>4553.0999999999995</v>
      </c>
      <c r="M71" s="12"/>
      <c r="N71" s="12"/>
      <c r="O71" s="14"/>
      <c r="P71" s="14"/>
    </row>
    <row r="72" spans="3:16">
      <c r="C72" s="12">
        <f t="shared" si="2"/>
        <v>68</v>
      </c>
      <c r="D72" s="12" t="s">
        <v>73</v>
      </c>
      <c r="E72" s="12" t="s">
        <v>78</v>
      </c>
      <c r="F72" s="12"/>
      <c r="G72" s="12"/>
      <c r="H72" s="12">
        <v>63</v>
      </c>
      <c r="I72" s="13">
        <v>5</v>
      </c>
      <c r="J72" s="13"/>
      <c r="K72" s="13"/>
      <c r="L72" s="12">
        <f t="shared" si="3"/>
        <v>4558.0999999999995</v>
      </c>
      <c r="M72" s="12"/>
      <c r="N72" s="12"/>
      <c r="O72" s="14"/>
      <c r="P72" s="14"/>
    </row>
    <row r="73" spans="3:16">
      <c r="C73" s="12">
        <f t="shared" si="2"/>
        <v>69</v>
      </c>
      <c r="D73" s="12" t="s">
        <v>73</v>
      </c>
      <c r="E73" s="12" t="s">
        <v>78</v>
      </c>
      <c r="F73" s="12" t="s">
        <v>17</v>
      </c>
      <c r="G73" s="12">
        <v>0.36</v>
      </c>
      <c r="H73" s="12">
        <v>63</v>
      </c>
      <c r="I73" s="13">
        <v>48</v>
      </c>
      <c r="J73" s="13"/>
      <c r="K73" s="13"/>
      <c r="L73" s="12">
        <f t="shared" si="3"/>
        <v>4606.0999999999995</v>
      </c>
      <c r="M73" s="12"/>
      <c r="N73" s="12"/>
      <c r="O73" s="14"/>
      <c r="P73" s="14"/>
    </row>
    <row r="74" spans="3:16">
      <c r="C74" s="12">
        <f t="shared" si="2"/>
        <v>70</v>
      </c>
      <c r="D74" s="12" t="s">
        <v>78</v>
      </c>
      <c r="E74" s="12" t="s">
        <v>79</v>
      </c>
      <c r="F74" s="12"/>
      <c r="G74" s="12"/>
      <c r="H74" s="12">
        <v>63</v>
      </c>
      <c r="I74" s="13">
        <v>46</v>
      </c>
      <c r="J74" s="13"/>
      <c r="K74" s="13"/>
      <c r="L74" s="12">
        <f t="shared" si="3"/>
        <v>4652.0999999999995</v>
      </c>
      <c r="M74" s="12"/>
      <c r="N74" s="12"/>
      <c r="O74" s="14"/>
      <c r="P74" s="14"/>
    </row>
    <row r="75" spans="3:16">
      <c r="C75" s="12">
        <f t="shared" si="2"/>
        <v>71</v>
      </c>
      <c r="D75" s="12" t="s">
        <v>79</v>
      </c>
      <c r="E75" s="12" t="s">
        <v>50</v>
      </c>
      <c r="F75" s="12" t="s">
        <v>80</v>
      </c>
      <c r="G75" s="12">
        <v>0.36</v>
      </c>
      <c r="H75" s="12">
        <v>63</v>
      </c>
      <c r="I75" s="13">
        <v>66.400000000000006</v>
      </c>
      <c r="J75" s="13"/>
      <c r="K75" s="13"/>
      <c r="L75" s="12">
        <f t="shared" si="3"/>
        <v>4718.4999999999991</v>
      </c>
      <c r="M75" s="12"/>
      <c r="N75" s="12"/>
      <c r="O75" s="14"/>
      <c r="P75" s="14"/>
    </row>
    <row r="76" spans="3:16">
      <c r="C76" s="12">
        <f t="shared" si="2"/>
        <v>72</v>
      </c>
      <c r="D76" s="12" t="s">
        <v>50</v>
      </c>
      <c r="E76" s="12" t="s">
        <v>81</v>
      </c>
      <c r="F76" s="12" t="s">
        <v>17</v>
      </c>
      <c r="G76" s="12">
        <v>0.36</v>
      </c>
      <c r="H76" s="12">
        <v>63</v>
      </c>
      <c r="I76" s="13">
        <v>100.1</v>
      </c>
      <c r="J76" s="13"/>
      <c r="K76" s="13"/>
      <c r="L76" s="12">
        <f t="shared" si="3"/>
        <v>4818.5999999999995</v>
      </c>
      <c r="M76" s="12"/>
      <c r="N76" s="12"/>
      <c r="O76" s="14"/>
      <c r="P76" s="14"/>
    </row>
    <row r="77" spans="3:16">
      <c r="C77" s="12">
        <f t="shared" si="2"/>
        <v>73</v>
      </c>
      <c r="D77" s="12" t="s">
        <v>50</v>
      </c>
      <c r="E77" s="12" t="s">
        <v>81</v>
      </c>
      <c r="F77" s="21"/>
      <c r="G77" s="12"/>
      <c r="H77" s="12">
        <v>63</v>
      </c>
      <c r="I77" s="13">
        <v>8</v>
      </c>
      <c r="J77" s="13"/>
      <c r="K77" s="13"/>
      <c r="L77" s="12">
        <f t="shared" si="3"/>
        <v>4826.5999999999995</v>
      </c>
      <c r="M77" s="12"/>
      <c r="N77" s="12"/>
      <c r="O77" s="14"/>
      <c r="P77" s="14"/>
    </row>
    <row r="78" spans="3:16">
      <c r="C78" s="12">
        <f t="shared" si="2"/>
        <v>74</v>
      </c>
      <c r="D78" s="12" t="s">
        <v>50</v>
      </c>
      <c r="E78" s="12" t="s">
        <v>76</v>
      </c>
      <c r="F78" s="12" t="s">
        <v>17</v>
      </c>
      <c r="G78" s="12">
        <v>0.36</v>
      </c>
      <c r="H78" s="12">
        <v>63</v>
      </c>
      <c r="I78" s="13">
        <v>49.5</v>
      </c>
      <c r="J78" s="13"/>
      <c r="K78" s="13"/>
      <c r="L78" s="12">
        <f t="shared" si="3"/>
        <v>4876.0999999999995</v>
      </c>
      <c r="M78" s="12"/>
      <c r="N78" s="12"/>
      <c r="O78" s="14"/>
      <c r="P78" s="14"/>
    </row>
    <row r="79" spans="3:16">
      <c r="C79" s="12">
        <f t="shared" si="2"/>
        <v>75</v>
      </c>
      <c r="D79" s="12" t="s">
        <v>82</v>
      </c>
      <c r="E79" s="12" t="s">
        <v>83</v>
      </c>
      <c r="F79" s="12"/>
      <c r="G79" s="12"/>
      <c r="H79" s="12">
        <v>63</v>
      </c>
      <c r="I79" s="13">
        <v>59.5</v>
      </c>
      <c r="J79" s="13"/>
      <c r="K79" s="13"/>
      <c r="L79" s="12">
        <f t="shared" si="3"/>
        <v>4935.5999999999995</v>
      </c>
      <c r="M79" s="12"/>
      <c r="N79" s="12"/>
      <c r="O79" s="14"/>
      <c r="P79" s="14"/>
    </row>
    <row r="80" spans="3:16">
      <c r="C80" s="12">
        <f t="shared" si="2"/>
        <v>76</v>
      </c>
      <c r="D80" s="12" t="s">
        <v>83</v>
      </c>
      <c r="E80" s="12" t="s">
        <v>78</v>
      </c>
      <c r="F80" s="12"/>
      <c r="G80" s="12"/>
      <c r="H80" s="12">
        <v>63</v>
      </c>
      <c r="I80" s="15">
        <v>69.5</v>
      </c>
      <c r="J80" s="16"/>
      <c r="K80" s="17"/>
      <c r="L80" s="12">
        <f t="shared" si="3"/>
        <v>5005.0999999999995</v>
      </c>
      <c r="M80" s="12"/>
      <c r="N80" s="12"/>
      <c r="O80" s="14"/>
      <c r="P80" s="14"/>
    </row>
    <row r="81" spans="3:16">
      <c r="C81" s="12">
        <f t="shared" si="2"/>
        <v>77</v>
      </c>
      <c r="D81" s="12" t="s">
        <v>83</v>
      </c>
      <c r="E81" s="12" t="s">
        <v>84</v>
      </c>
      <c r="F81" s="12"/>
      <c r="G81" s="12"/>
      <c r="H81" s="12">
        <v>63</v>
      </c>
      <c r="I81" s="15">
        <v>12.1</v>
      </c>
      <c r="J81" s="16"/>
      <c r="K81" s="17"/>
      <c r="L81" s="12">
        <f t="shared" si="3"/>
        <v>5017.2</v>
      </c>
      <c r="M81" s="12"/>
      <c r="N81" s="12"/>
      <c r="O81" s="14"/>
      <c r="P81" s="14"/>
    </row>
    <row r="82" spans="3:16">
      <c r="C82" s="12">
        <f t="shared" si="2"/>
        <v>78</v>
      </c>
      <c r="D82" s="12" t="s">
        <v>84</v>
      </c>
      <c r="E82" s="12" t="s">
        <v>85</v>
      </c>
      <c r="F82" s="12"/>
      <c r="G82" s="12"/>
      <c r="H82" s="12">
        <v>63</v>
      </c>
      <c r="I82" s="13">
        <v>52</v>
      </c>
      <c r="J82" s="13"/>
      <c r="K82" s="13"/>
      <c r="L82" s="12">
        <f t="shared" si="3"/>
        <v>5069.2</v>
      </c>
      <c r="M82" s="12"/>
      <c r="N82" s="12"/>
      <c r="O82" s="14"/>
      <c r="P82" s="14"/>
    </row>
    <row r="83" spans="3:16">
      <c r="C83" s="12">
        <f t="shared" si="2"/>
        <v>79</v>
      </c>
      <c r="D83" s="12" t="s">
        <v>85</v>
      </c>
      <c r="E83" s="12" t="s">
        <v>79</v>
      </c>
      <c r="F83" s="12"/>
      <c r="G83" s="12"/>
      <c r="H83" s="12">
        <v>63</v>
      </c>
      <c r="I83" s="13">
        <v>58</v>
      </c>
      <c r="J83" s="13"/>
      <c r="K83" s="13"/>
      <c r="L83" s="12">
        <f t="shared" si="3"/>
        <v>5127.2</v>
      </c>
      <c r="M83" s="12"/>
      <c r="N83" s="12"/>
      <c r="O83" s="14"/>
      <c r="P83" s="14"/>
    </row>
    <row r="84" spans="3:16">
      <c r="C84" s="12">
        <f t="shared" si="2"/>
        <v>80</v>
      </c>
      <c r="D84" s="12" t="s">
        <v>85</v>
      </c>
      <c r="E84" s="12" t="s">
        <v>86</v>
      </c>
      <c r="F84" s="12" t="s">
        <v>17</v>
      </c>
      <c r="G84" s="12">
        <v>0.36</v>
      </c>
      <c r="H84" s="12">
        <v>63</v>
      </c>
      <c r="I84" s="13">
        <v>33.1</v>
      </c>
      <c r="J84" s="13"/>
      <c r="K84" s="13"/>
      <c r="L84" s="12">
        <f t="shared" si="3"/>
        <v>5160.3</v>
      </c>
      <c r="M84" s="12"/>
      <c r="N84" s="12"/>
      <c r="O84" s="14"/>
      <c r="P84" s="14"/>
    </row>
    <row r="85" spans="3:16">
      <c r="C85" s="12">
        <f t="shared" si="2"/>
        <v>81</v>
      </c>
      <c r="D85" s="12" t="s">
        <v>86</v>
      </c>
      <c r="E85" s="12" t="s">
        <v>49</v>
      </c>
      <c r="F85" s="12" t="s">
        <v>17</v>
      </c>
      <c r="G85" s="12">
        <v>0.36</v>
      </c>
      <c r="H85" s="12">
        <v>63</v>
      </c>
      <c r="I85" s="13">
        <v>23.7</v>
      </c>
      <c r="J85" s="13"/>
      <c r="K85" s="13"/>
      <c r="L85" s="12">
        <f t="shared" si="3"/>
        <v>5184</v>
      </c>
      <c r="M85" s="12"/>
      <c r="N85" s="12"/>
      <c r="O85" s="14"/>
      <c r="P85" s="14"/>
    </row>
    <row r="86" spans="3:16">
      <c r="C86" s="12">
        <f t="shared" si="2"/>
        <v>82</v>
      </c>
      <c r="D86" s="12" t="s">
        <v>86</v>
      </c>
      <c r="E86" s="12" t="s">
        <v>49</v>
      </c>
      <c r="F86" s="12"/>
      <c r="G86" s="12"/>
      <c r="H86" s="12">
        <v>63</v>
      </c>
      <c r="I86" s="13">
        <v>49.5</v>
      </c>
      <c r="J86" s="13"/>
      <c r="K86" s="13"/>
      <c r="L86" s="12">
        <f t="shared" si="3"/>
        <v>5233.5</v>
      </c>
      <c r="M86" s="12"/>
      <c r="N86" s="12"/>
      <c r="O86" s="14"/>
      <c r="P86" s="14"/>
    </row>
    <row r="87" spans="3:16">
      <c r="C87" s="12">
        <f t="shared" si="2"/>
        <v>83</v>
      </c>
      <c r="D87" s="12" t="s">
        <v>49</v>
      </c>
      <c r="E87" s="12" t="s">
        <v>87</v>
      </c>
      <c r="F87" s="12"/>
      <c r="G87" s="12"/>
      <c r="H87" s="12">
        <v>63</v>
      </c>
      <c r="I87" s="13">
        <v>38.4</v>
      </c>
      <c r="J87" s="13"/>
      <c r="K87" s="13"/>
      <c r="L87" s="12">
        <f t="shared" si="3"/>
        <v>5271.9</v>
      </c>
      <c r="M87" s="12"/>
      <c r="N87" s="12"/>
      <c r="O87" s="14"/>
      <c r="P87" s="14"/>
    </row>
    <row r="88" spans="3:16">
      <c r="C88" s="12">
        <f t="shared" si="2"/>
        <v>84</v>
      </c>
      <c r="D88" s="12" t="s">
        <v>87</v>
      </c>
      <c r="E88" s="12" t="s">
        <v>88</v>
      </c>
      <c r="F88" s="12"/>
      <c r="G88" s="12"/>
      <c r="H88" s="12">
        <v>63</v>
      </c>
      <c r="I88" s="13">
        <v>73.599999999999994</v>
      </c>
      <c r="J88" s="13"/>
      <c r="K88" s="13"/>
      <c r="L88" s="12">
        <f t="shared" si="3"/>
        <v>5345.5</v>
      </c>
      <c r="M88" s="12"/>
      <c r="N88" s="12"/>
      <c r="O88" s="14"/>
      <c r="P88" s="14"/>
    </row>
    <row r="89" spans="3:16">
      <c r="C89" s="12">
        <f t="shared" si="2"/>
        <v>85</v>
      </c>
      <c r="D89" s="12" t="s">
        <v>86</v>
      </c>
      <c r="E89" s="12" t="s">
        <v>89</v>
      </c>
      <c r="F89" s="12"/>
      <c r="G89" s="12"/>
      <c r="H89" s="12">
        <v>63</v>
      </c>
      <c r="I89" s="13">
        <v>11.5</v>
      </c>
      <c r="J89" s="13"/>
      <c r="K89" s="13"/>
      <c r="L89" s="12">
        <f t="shared" si="3"/>
        <v>5357</v>
      </c>
      <c r="M89" s="12"/>
      <c r="N89" s="12"/>
      <c r="O89" s="14"/>
      <c r="P89" s="14"/>
    </row>
    <row r="90" spans="3:16">
      <c r="C90" s="12">
        <f t="shared" si="2"/>
        <v>86</v>
      </c>
      <c r="D90" s="12" t="s">
        <v>89</v>
      </c>
      <c r="E90" s="12" t="s">
        <v>90</v>
      </c>
      <c r="F90" s="12"/>
      <c r="G90" s="12"/>
      <c r="H90" s="12">
        <v>63</v>
      </c>
      <c r="I90" s="13">
        <v>45</v>
      </c>
      <c r="J90" s="13"/>
      <c r="K90" s="13"/>
      <c r="L90" s="12">
        <f t="shared" si="3"/>
        <v>5402</v>
      </c>
      <c r="M90" s="12"/>
      <c r="N90" s="12"/>
      <c r="O90" s="14"/>
      <c r="P90" s="14"/>
    </row>
    <row r="91" spans="3:16">
      <c r="C91" s="12">
        <f t="shared" si="2"/>
        <v>87</v>
      </c>
      <c r="D91" s="12" t="s">
        <v>89</v>
      </c>
      <c r="E91" s="12" t="s">
        <v>91</v>
      </c>
      <c r="F91" s="12"/>
      <c r="G91" s="12"/>
      <c r="H91" s="12">
        <v>63</v>
      </c>
      <c r="I91" s="13">
        <v>66</v>
      </c>
      <c r="J91" s="13"/>
      <c r="K91" s="13"/>
      <c r="L91" s="12">
        <f t="shared" si="3"/>
        <v>5468</v>
      </c>
      <c r="M91" s="12"/>
      <c r="N91" s="12"/>
      <c r="O91" s="14"/>
      <c r="P91" s="14"/>
    </row>
    <row r="92" spans="3:16">
      <c r="C92" s="12">
        <f t="shared" si="2"/>
        <v>88</v>
      </c>
      <c r="D92" s="12" t="s">
        <v>91</v>
      </c>
      <c r="E92" s="12" t="s">
        <v>87</v>
      </c>
      <c r="F92" s="12"/>
      <c r="G92" s="12"/>
      <c r="H92" s="12">
        <v>63</v>
      </c>
      <c r="I92" s="13">
        <v>45.4</v>
      </c>
      <c r="J92" s="13"/>
      <c r="K92" s="13"/>
      <c r="L92" s="12">
        <f t="shared" si="3"/>
        <v>5513.4</v>
      </c>
      <c r="M92" s="12"/>
      <c r="N92" s="12"/>
      <c r="O92" s="14"/>
      <c r="P92" s="14"/>
    </row>
    <row r="93" spans="3:16">
      <c r="C93" s="12">
        <f t="shared" si="2"/>
        <v>89</v>
      </c>
      <c r="D93" s="12" t="s">
        <v>91</v>
      </c>
      <c r="E93" s="12" t="s">
        <v>92</v>
      </c>
      <c r="F93" s="12"/>
      <c r="G93" s="12"/>
      <c r="H93" s="12">
        <v>63</v>
      </c>
      <c r="I93" s="13">
        <v>133</v>
      </c>
      <c r="J93" s="13"/>
      <c r="K93" s="13"/>
      <c r="L93" s="12">
        <f t="shared" si="3"/>
        <v>5646.4</v>
      </c>
      <c r="M93" s="12"/>
      <c r="N93" s="12"/>
      <c r="O93" s="14"/>
      <c r="P93" s="14"/>
    </row>
    <row r="94" spans="3:16">
      <c r="C94" s="12">
        <f t="shared" si="2"/>
        <v>90</v>
      </c>
      <c r="D94" s="12" t="s">
        <v>84</v>
      </c>
      <c r="E94" s="12" t="s">
        <v>93</v>
      </c>
      <c r="F94" s="12"/>
      <c r="G94" s="12"/>
      <c r="H94" s="12">
        <v>63</v>
      </c>
      <c r="I94" s="13">
        <v>37.700000000000003</v>
      </c>
      <c r="J94" s="13"/>
      <c r="K94" s="13"/>
      <c r="L94" s="12">
        <f t="shared" si="3"/>
        <v>5684.0999999999995</v>
      </c>
      <c r="M94" s="12"/>
      <c r="N94" s="12"/>
      <c r="O94" s="14"/>
      <c r="P94" s="14"/>
    </row>
    <row r="95" spans="3:16">
      <c r="C95" s="12">
        <f t="shared" si="2"/>
        <v>91</v>
      </c>
      <c r="D95" s="12" t="s">
        <v>93</v>
      </c>
      <c r="E95" s="12" t="s">
        <v>94</v>
      </c>
      <c r="F95" s="12"/>
      <c r="G95" s="12"/>
      <c r="H95" s="12">
        <v>63</v>
      </c>
      <c r="I95" s="13">
        <v>39.4</v>
      </c>
      <c r="J95" s="13"/>
      <c r="K95" s="13"/>
      <c r="L95" s="12">
        <f t="shared" si="3"/>
        <v>5723.4999999999991</v>
      </c>
      <c r="M95" s="12"/>
      <c r="N95" s="12"/>
      <c r="O95" s="14"/>
      <c r="P95" s="14"/>
    </row>
    <row r="96" spans="3:16">
      <c r="C96" s="12">
        <f t="shared" si="2"/>
        <v>92</v>
      </c>
      <c r="D96" s="12" t="s">
        <v>93</v>
      </c>
      <c r="E96" s="12" t="s">
        <v>95</v>
      </c>
      <c r="F96" s="12"/>
      <c r="G96" s="12"/>
      <c r="H96" s="12">
        <v>63</v>
      </c>
      <c r="I96" s="13">
        <v>127.2</v>
      </c>
      <c r="J96" s="13"/>
      <c r="K96" s="13"/>
      <c r="L96" s="12">
        <f t="shared" si="3"/>
        <v>5850.6999999999989</v>
      </c>
      <c r="M96" s="12"/>
      <c r="N96" s="12"/>
      <c r="O96" s="14"/>
      <c r="P96" s="14"/>
    </row>
    <row r="97" spans="3:16">
      <c r="C97" s="12">
        <f t="shared" si="2"/>
        <v>93</v>
      </c>
      <c r="D97" s="12" t="s">
        <v>96</v>
      </c>
      <c r="E97" s="12" t="s">
        <v>97</v>
      </c>
      <c r="F97" s="12"/>
      <c r="G97" s="12"/>
      <c r="H97" s="12">
        <v>63</v>
      </c>
      <c r="I97" s="13">
        <v>10.7</v>
      </c>
      <c r="J97" s="13"/>
      <c r="K97" s="13"/>
      <c r="L97" s="12">
        <f t="shared" si="3"/>
        <v>5861.3999999999987</v>
      </c>
      <c r="M97" s="12"/>
      <c r="N97" s="12"/>
      <c r="O97" s="14"/>
      <c r="P97" s="14"/>
    </row>
    <row r="98" spans="3:16">
      <c r="C98" s="12">
        <f t="shared" si="2"/>
        <v>94</v>
      </c>
      <c r="D98" s="12" t="s">
        <v>97</v>
      </c>
      <c r="E98" s="12" t="s">
        <v>72</v>
      </c>
      <c r="F98" s="12"/>
      <c r="G98" s="12"/>
      <c r="H98" s="12">
        <v>63</v>
      </c>
      <c r="I98" s="13">
        <v>272.60000000000002</v>
      </c>
      <c r="J98" s="13"/>
      <c r="K98" s="13"/>
      <c r="L98" s="12">
        <f t="shared" si="3"/>
        <v>6133.9999999999991</v>
      </c>
      <c r="M98" s="12" t="s">
        <v>98</v>
      </c>
      <c r="N98" s="12"/>
      <c r="O98" s="14"/>
      <c r="P98" s="14"/>
    </row>
    <row r="99" spans="3:16">
      <c r="C99" s="12">
        <f t="shared" si="2"/>
        <v>95</v>
      </c>
      <c r="D99" s="12" t="s">
        <v>72</v>
      </c>
      <c r="E99" s="12" t="s">
        <v>99</v>
      </c>
      <c r="F99" s="12" t="s">
        <v>100</v>
      </c>
      <c r="G99" s="12">
        <v>0.36</v>
      </c>
      <c r="H99" s="12">
        <v>63</v>
      </c>
      <c r="I99" s="13">
        <v>112.7</v>
      </c>
      <c r="J99" s="13"/>
      <c r="K99" s="13"/>
      <c r="L99" s="12">
        <f t="shared" si="3"/>
        <v>6246.6999999999989</v>
      </c>
      <c r="M99" s="12"/>
      <c r="N99" s="12"/>
      <c r="O99" s="14"/>
      <c r="P99" s="14"/>
    </row>
    <row r="100" spans="3:16">
      <c r="C100" s="12">
        <f t="shared" si="2"/>
        <v>96</v>
      </c>
      <c r="D100" s="12" t="s">
        <v>99</v>
      </c>
      <c r="E100" s="12" t="s">
        <v>101</v>
      </c>
      <c r="F100" s="12"/>
      <c r="G100" s="12"/>
      <c r="H100" s="12">
        <v>63</v>
      </c>
      <c r="I100" s="13">
        <v>44.7</v>
      </c>
      <c r="J100" s="13"/>
      <c r="K100" s="13"/>
      <c r="L100" s="12">
        <f t="shared" si="3"/>
        <v>6291.3999999999987</v>
      </c>
      <c r="M100" s="12"/>
      <c r="N100" s="12"/>
      <c r="O100" s="14"/>
      <c r="P100" s="14"/>
    </row>
    <row r="101" spans="3:16">
      <c r="C101" s="12">
        <f t="shared" si="2"/>
        <v>97</v>
      </c>
      <c r="D101" s="12" t="s">
        <v>99</v>
      </c>
      <c r="E101" s="12" t="s">
        <v>102</v>
      </c>
      <c r="F101" s="12"/>
      <c r="G101" s="12"/>
      <c r="H101" s="12">
        <v>63</v>
      </c>
      <c r="I101" s="13">
        <v>14.8</v>
      </c>
      <c r="J101" s="13"/>
      <c r="K101" s="13"/>
      <c r="L101" s="12">
        <f t="shared" si="3"/>
        <v>6306.1999999999989</v>
      </c>
      <c r="M101" s="12"/>
      <c r="N101" s="12"/>
      <c r="O101" s="14"/>
      <c r="P101" s="14"/>
    </row>
    <row r="102" spans="3:16">
      <c r="C102" s="12">
        <f t="shared" si="2"/>
        <v>98</v>
      </c>
      <c r="D102" s="12" t="s">
        <v>102</v>
      </c>
      <c r="E102" s="12" t="s">
        <v>103</v>
      </c>
      <c r="F102" s="12" t="s">
        <v>17</v>
      </c>
      <c r="G102" s="12">
        <v>0.36</v>
      </c>
      <c r="H102" s="12">
        <v>63</v>
      </c>
      <c r="I102" s="13">
        <v>37.1</v>
      </c>
      <c r="J102" s="13"/>
      <c r="K102" s="13"/>
      <c r="L102" s="12">
        <f t="shared" si="3"/>
        <v>6343.2999999999993</v>
      </c>
      <c r="M102" s="12"/>
      <c r="N102" s="12"/>
      <c r="O102" s="14"/>
      <c r="P102" s="14"/>
    </row>
    <row r="103" spans="3:16">
      <c r="C103" s="12">
        <f t="shared" si="2"/>
        <v>99</v>
      </c>
      <c r="D103" s="12" t="s">
        <v>103</v>
      </c>
      <c r="E103" s="12" t="s">
        <v>104</v>
      </c>
      <c r="F103" s="12" t="s">
        <v>17</v>
      </c>
      <c r="G103" s="12">
        <v>0.36</v>
      </c>
      <c r="H103" s="12">
        <v>63</v>
      </c>
      <c r="I103" s="13">
        <v>32</v>
      </c>
      <c r="J103" s="13"/>
      <c r="K103" s="13"/>
      <c r="L103" s="12">
        <f t="shared" si="3"/>
        <v>6375.2999999999993</v>
      </c>
      <c r="M103" s="12"/>
      <c r="N103" s="12"/>
      <c r="O103" s="14"/>
      <c r="P103" s="14"/>
    </row>
    <row r="104" spans="3:16">
      <c r="C104" s="12">
        <f t="shared" si="2"/>
        <v>100</v>
      </c>
      <c r="D104" s="12" t="s">
        <v>104</v>
      </c>
      <c r="E104" s="12" t="s">
        <v>105</v>
      </c>
      <c r="F104" s="12"/>
      <c r="G104" s="12"/>
      <c r="H104" s="12">
        <v>63</v>
      </c>
      <c r="I104" s="13">
        <v>121</v>
      </c>
      <c r="J104" s="13"/>
      <c r="K104" s="13"/>
      <c r="L104" s="12">
        <f t="shared" si="3"/>
        <v>6496.2999999999993</v>
      </c>
      <c r="M104" s="12"/>
      <c r="N104" s="12"/>
      <c r="O104" s="14"/>
      <c r="P104" s="14"/>
    </row>
    <row r="105" spans="3:16">
      <c r="C105" s="12">
        <f t="shared" si="2"/>
        <v>101</v>
      </c>
      <c r="D105" s="12" t="s">
        <v>106</v>
      </c>
      <c r="E105" s="12" t="s">
        <v>107</v>
      </c>
      <c r="F105" s="12"/>
      <c r="G105" s="12"/>
      <c r="H105" s="12">
        <v>63</v>
      </c>
      <c r="I105" s="13">
        <v>53</v>
      </c>
      <c r="J105" s="13"/>
      <c r="K105" s="13"/>
      <c r="L105" s="12">
        <f t="shared" si="3"/>
        <v>6549.2999999999993</v>
      </c>
      <c r="M105" s="12"/>
      <c r="N105" s="12"/>
      <c r="O105" s="14"/>
      <c r="P105" s="14"/>
    </row>
    <row r="106" spans="3:16">
      <c r="C106" s="12">
        <f t="shared" si="2"/>
        <v>102</v>
      </c>
      <c r="D106" s="12" t="s">
        <v>107</v>
      </c>
      <c r="E106" s="12" t="s">
        <v>77</v>
      </c>
      <c r="F106" s="12"/>
      <c r="G106" s="12"/>
      <c r="H106" s="12">
        <v>63</v>
      </c>
      <c r="I106" s="13">
        <v>112</v>
      </c>
      <c r="J106" s="13"/>
      <c r="K106" s="13"/>
      <c r="L106" s="12">
        <f t="shared" si="3"/>
        <v>6661.2999999999993</v>
      </c>
      <c r="M106" s="12"/>
      <c r="N106" s="12"/>
      <c r="O106" s="14"/>
      <c r="P106" s="14"/>
    </row>
    <row r="107" spans="3:16">
      <c r="C107" s="12">
        <f t="shared" si="2"/>
        <v>103</v>
      </c>
      <c r="D107" s="12" t="s">
        <v>77</v>
      </c>
      <c r="E107" s="12" t="s">
        <v>81</v>
      </c>
      <c r="F107" s="12"/>
      <c r="G107" s="12"/>
      <c r="H107" s="12">
        <v>63</v>
      </c>
      <c r="I107" s="13">
        <v>133.30000000000001</v>
      </c>
      <c r="J107" s="13"/>
      <c r="K107" s="13"/>
      <c r="L107" s="12">
        <f t="shared" si="3"/>
        <v>6794.5999999999995</v>
      </c>
      <c r="M107" s="12"/>
      <c r="N107" s="12"/>
      <c r="O107" s="14"/>
      <c r="P107" s="14"/>
    </row>
    <row r="108" spans="3:16">
      <c r="C108" s="12">
        <f t="shared" si="2"/>
        <v>104</v>
      </c>
      <c r="D108" s="12" t="s">
        <v>81</v>
      </c>
      <c r="E108" s="12" t="s">
        <v>88</v>
      </c>
      <c r="F108" s="12"/>
      <c r="G108" s="12"/>
      <c r="H108" s="12">
        <v>63</v>
      </c>
      <c r="I108" s="13">
        <v>58.5</v>
      </c>
      <c r="J108" s="13"/>
      <c r="K108" s="13"/>
      <c r="L108" s="12">
        <f t="shared" si="3"/>
        <v>6853.0999999999995</v>
      </c>
      <c r="M108" s="12"/>
      <c r="N108" s="12"/>
      <c r="O108" s="14"/>
      <c r="P108" s="14"/>
    </row>
    <row r="109" spans="3:16">
      <c r="C109" s="12">
        <f t="shared" si="2"/>
        <v>105</v>
      </c>
      <c r="D109" s="12" t="s">
        <v>88</v>
      </c>
      <c r="E109" s="12" t="s">
        <v>92</v>
      </c>
      <c r="F109" s="12"/>
      <c r="G109" s="12"/>
      <c r="H109" s="12">
        <v>63</v>
      </c>
      <c r="I109" s="13">
        <v>96</v>
      </c>
      <c r="J109" s="13"/>
      <c r="K109" s="13"/>
      <c r="L109" s="12">
        <f t="shared" si="3"/>
        <v>6949.0999999999995</v>
      </c>
      <c r="M109" s="12"/>
      <c r="N109" s="12"/>
      <c r="O109" s="14"/>
      <c r="P109" s="14"/>
    </row>
    <row r="110" spans="3:16">
      <c r="C110" s="12">
        <f t="shared" si="2"/>
        <v>106</v>
      </c>
      <c r="D110" s="12" t="s">
        <v>108</v>
      </c>
      <c r="E110" s="12" t="s">
        <v>109</v>
      </c>
      <c r="F110" s="12"/>
      <c r="G110" s="12"/>
      <c r="H110" s="12">
        <v>63</v>
      </c>
      <c r="I110" s="13">
        <v>61.1</v>
      </c>
      <c r="J110" s="13"/>
      <c r="K110" s="13"/>
      <c r="L110" s="12">
        <f t="shared" si="3"/>
        <v>7010.2</v>
      </c>
      <c r="M110" s="12"/>
      <c r="N110" s="12"/>
      <c r="O110" s="14"/>
      <c r="P110" s="14"/>
    </row>
    <row r="111" spans="3:16">
      <c r="C111" s="12">
        <f t="shared" si="2"/>
        <v>107</v>
      </c>
      <c r="D111" s="12" t="s">
        <v>110</v>
      </c>
      <c r="E111" s="12" t="s">
        <v>111</v>
      </c>
      <c r="F111" s="12"/>
      <c r="G111" s="12"/>
      <c r="H111" s="12">
        <v>63</v>
      </c>
      <c r="I111" s="13">
        <v>9.4</v>
      </c>
      <c r="J111" s="13"/>
      <c r="K111" s="13"/>
      <c r="L111" s="12">
        <f t="shared" si="3"/>
        <v>7019.5999999999995</v>
      </c>
      <c r="M111" s="12"/>
      <c r="N111" s="12"/>
      <c r="O111" s="14"/>
      <c r="P111" s="14"/>
    </row>
    <row r="112" spans="3:16">
      <c r="C112" s="12">
        <f t="shared" si="2"/>
        <v>108</v>
      </c>
      <c r="D112" s="12" t="s">
        <v>111</v>
      </c>
      <c r="E112" s="12" t="s">
        <v>112</v>
      </c>
      <c r="F112" s="12"/>
      <c r="G112" s="12"/>
      <c r="H112" s="12">
        <v>63</v>
      </c>
      <c r="I112" s="15">
        <v>109.5</v>
      </c>
      <c r="J112" s="16"/>
      <c r="K112" s="17"/>
      <c r="L112" s="12">
        <f t="shared" si="3"/>
        <v>7129.0999999999995</v>
      </c>
      <c r="M112" s="12"/>
      <c r="N112" s="12"/>
      <c r="O112" s="14"/>
      <c r="P112" s="14"/>
    </row>
    <row r="113" spans="3:16">
      <c r="C113" s="12">
        <f t="shared" si="2"/>
        <v>109</v>
      </c>
      <c r="D113" s="12" t="s">
        <v>113</v>
      </c>
      <c r="E113" s="12" t="s">
        <v>114</v>
      </c>
      <c r="F113" s="12"/>
      <c r="G113" s="12"/>
      <c r="H113" s="12">
        <v>63</v>
      </c>
      <c r="I113" s="13">
        <v>40</v>
      </c>
      <c r="J113" s="13"/>
      <c r="K113" s="13"/>
      <c r="L113" s="12">
        <f t="shared" si="3"/>
        <v>7169.0999999999995</v>
      </c>
      <c r="M113" s="12"/>
      <c r="N113" s="12"/>
      <c r="O113" s="14"/>
      <c r="P113" s="14"/>
    </row>
    <row r="114" spans="3:16">
      <c r="C114" s="12">
        <f t="shared" si="2"/>
        <v>110</v>
      </c>
      <c r="D114" s="12" t="s">
        <v>114</v>
      </c>
      <c r="E114" s="12" t="s">
        <v>115</v>
      </c>
      <c r="F114" s="12" t="s">
        <v>100</v>
      </c>
      <c r="G114" s="12">
        <v>0.36</v>
      </c>
      <c r="H114" s="12">
        <v>63</v>
      </c>
      <c r="I114" s="13">
        <v>23.7</v>
      </c>
      <c r="J114" s="13"/>
      <c r="K114" s="13"/>
      <c r="L114" s="12">
        <f t="shared" si="3"/>
        <v>7192.7999999999993</v>
      </c>
      <c r="M114" s="12"/>
      <c r="N114" s="12"/>
      <c r="O114" s="14"/>
      <c r="P114" s="14"/>
    </row>
    <row r="115" spans="3:16">
      <c r="C115" s="12">
        <f t="shared" si="2"/>
        <v>111</v>
      </c>
      <c r="D115" s="12" t="s">
        <v>114</v>
      </c>
      <c r="E115" s="12" t="s">
        <v>116</v>
      </c>
      <c r="F115" s="12"/>
      <c r="G115" s="12"/>
      <c r="H115" s="12">
        <v>63</v>
      </c>
      <c r="I115" s="15">
        <v>51.3</v>
      </c>
      <c r="J115" s="16"/>
      <c r="K115" s="17"/>
      <c r="L115" s="12">
        <f t="shared" si="3"/>
        <v>7244.0999999999995</v>
      </c>
      <c r="M115" s="12"/>
      <c r="N115" s="12"/>
      <c r="O115" s="14"/>
      <c r="P115" s="14"/>
    </row>
    <row r="116" spans="3:16">
      <c r="C116" s="12">
        <f t="shared" si="2"/>
        <v>112</v>
      </c>
      <c r="D116" s="12" t="s">
        <v>117</v>
      </c>
      <c r="E116" s="12" t="s">
        <v>118</v>
      </c>
      <c r="F116" s="12" t="s">
        <v>119</v>
      </c>
      <c r="G116" s="12">
        <v>0.36</v>
      </c>
      <c r="H116" s="12">
        <v>63</v>
      </c>
      <c r="I116" s="15">
        <v>7</v>
      </c>
      <c r="J116" s="16"/>
      <c r="K116" s="17"/>
      <c r="L116" s="12">
        <f t="shared" si="3"/>
        <v>7251.0999999999995</v>
      </c>
      <c r="M116" s="12"/>
      <c r="N116" s="12"/>
      <c r="O116" s="14"/>
      <c r="P116" s="14"/>
    </row>
    <row r="117" spans="3:16">
      <c r="C117" s="12">
        <f t="shared" si="2"/>
        <v>113</v>
      </c>
      <c r="D117" s="12" t="s">
        <v>117</v>
      </c>
      <c r="E117" s="12" t="s">
        <v>118</v>
      </c>
      <c r="F117" s="12"/>
      <c r="G117" s="12"/>
      <c r="H117" s="12">
        <v>63</v>
      </c>
      <c r="I117" s="15">
        <f>21-I116</f>
        <v>14</v>
      </c>
      <c r="J117" s="16"/>
      <c r="K117" s="17"/>
      <c r="L117" s="12">
        <f t="shared" si="3"/>
        <v>7265.0999999999995</v>
      </c>
      <c r="M117" s="12"/>
      <c r="N117" s="12"/>
      <c r="O117" s="14"/>
      <c r="P117" s="14"/>
    </row>
    <row r="118" spans="3:16">
      <c r="C118" s="12">
        <f t="shared" si="2"/>
        <v>114</v>
      </c>
      <c r="D118" s="12" t="s">
        <v>117</v>
      </c>
      <c r="E118" s="12" t="s">
        <v>120</v>
      </c>
      <c r="F118" s="12" t="s">
        <v>17</v>
      </c>
      <c r="G118" s="12">
        <v>0.36</v>
      </c>
      <c r="H118" s="12">
        <v>63</v>
      </c>
      <c r="I118" s="15">
        <v>165</v>
      </c>
      <c r="J118" s="16"/>
      <c r="K118" s="17"/>
      <c r="L118" s="12">
        <f t="shared" si="3"/>
        <v>7430.0999999999995</v>
      </c>
      <c r="M118" s="12"/>
      <c r="N118" s="12"/>
      <c r="O118" s="14"/>
      <c r="P118" s="14"/>
    </row>
    <row r="119" spans="3:16">
      <c r="C119" s="12">
        <f t="shared" si="2"/>
        <v>115</v>
      </c>
      <c r="D119" s="12" t="s">
        <v>117</v>
      </c>
      <c r="E119" s="12" t="s">
        <v>120</v>
      </c>
      <c r="F119" s="12"/>
      <c r="G119" s="12"/>
      <c r="H119" s="12">
        <v>63</v>
      </c>
      <c r="I119" s="15">
        <v>26.3</v>
      </c>
      <c r="J119" s="16"/>
      <c r="K119" s="17"/>
      <c r="L119" s="12">
        <f t="shared" si="3"/>
        <v>7456.4</v>
      </c>
      <c r="M119" s="12"/>
      <c r="N119" s="12"/>
      <c r="O119" s="14"/>
      <c r="P119" s="14"/>
    </row>
    <row r="120" spans="3:16">
      <c r="C120" s="12">
        <f t="shared" si="2"/>
        <v>116</v>
      </c>
      <c r="D120" s="12" t="s">
        <v>113</v>
      </c>
      <c r="E120" s="12" t="s">
        <v>121</v>
      </c>
      <c r="F120" s="12"/>
      <c r="G120" s="12"/>
      <c r="H120" s="12">
        <v>63</v>
      </c>
      <c r="I120" s="15">
        <v>55.3</v>
      </c>
      <c r="J120" s="16"/>
      <c r="K120" s="17"/>
      <c r="L120" s="12">
        <f t="shared" si="3"/>
        <v>7511.7</v>
      </c>
      <c r="M120" s="12"/>
      <c r="N120" s="12"/>
      <c r="O120" s="14"/>
      <c r="P120" s="14"/>
    </row>
    <row r="121" spans="3:16">
      <c r="C121" s="12">
        <f t="shared" si="2"/>
        <v>117</v>
      </c>
      <c r="D121" s="12" t="s">
        <v>95</v>
      </c>
      <c r="E121" s="12" t="s">
        <v>82</v>
      </c>
      <c r="F121" s="12"/>
      <c r="G121" s="12"/>
      <c r="H121" s="12">
        <v>63</v>
      </c>
      <c r="I121" s="15">
        <v>154</v>
      </c>
      <c r="J121" s="16"/>
      <c r="K121" s="17"/>
      <c r="L121" s="12">
        <f t="shared" si="3"/>
        <v>7665.7</v>
      </c>
      <c r="M121" s="12"/>
      <c r="N121" s="12"/>
      <c r="O121" s="14"/>
      <c r="P121" s="14"/>
    </row>
    <row r="122" spans="3:16">
      <c r="C122" s="12">
        <f t="shared" si="2"/>
        <v>118</v>
      </c>
      <c r="D122" s="12" t="s">
        <v>72</v>
      </c>
      <c r="E122" s="12" t="s">
        <v>82</v>
      </c>
      <c r="F122" s="12" t="s">
        <v>100</v>
      </c>
      <c r="G122" s="12">
        <v>0.36</v>
      </c>
      <c r="H122" s="12">
        <v>63</v>
      </c>
      <c r="I122" s="15">
        <v>3.7</v>
      </c>
      <c r="J122" s="16"/>
      <c r="K122" s="17"/>
      <c r="L122" s="12">
        <f t="shared" si="3"/>
        <v>7669.4</v>
      </c>
      <c r="M122" s="12"/>
      <c r="N122" s="12"/>
      <c r="O122" s="14"/>
      <c r="P122" s="14"/>
    </row>
    <row r="123" spans="3:16">
      <c r="C123" s="12">
        <f t="shared" si="2"/>
        <v>119</v>
      </c>
      <c r="D123" s="12" t="s">
        <v>72</v>
      </c>
      <c r="E123" s="12" t="s">
        <v>82</v>
      </c>
      <c r="F123" s="12"/>
      <c r="G123" s="12"/>
      <c r="H123" s="12">
        <v>63</v>
      </c>
      <c r="I123" s="15">
        <v>8.3000000000000007</v>
      </c>
      <c r="J123" s="16"/>
      <c r="K123" s="17"/>
      <c r="L123" s="12">
        <f t="shared" si="3"/>
        <v>7677.7</v>
      </c>
      <c r="M123" s="12"/>
      <c r="N123" s="12"/>
      <c r="O123" s="14"/>
      <c r="P123" s="14"/>
    </row>
    <row r="124" spans="3:16">
      <c r="C124" s="12">
        <f t="shared" si="2"/>
        <v>120</v>
      </c>
      <c r="D124" s="12" t="s">
        <v>110</v>
      </c>
      <c r="E124" s="12" t="s">
        <v>108</v>
      </c>
      <c r="F124" s="12"/>
      <c r="G124" s="12"/>
      <c r="H124" s="12">
        <v>63</v>
      </c>
      <c r="I124" s="15">
        <v>10.199999999999999</v>
      </c>
      <c r="J124" s="16"/>
      <c r="K124" s="17"/>
      <c r="L124" s="12">
        <f t="shared" si="3"/>
        <v>7687.9</v>
      </c>
      <c r="M124" s="12"/>
      <c r="N124" s="12"/>
      <c r="O124" s="14"/>
      <c r="P124" s="14"/>
    </row>
    <row r="125" spans="3:16">
      <c r="C125" s="12">
        <f t="shared" si="2"/>
        <v>121</v>
      </c>
      <c r="D125" s="12" t="s">
        <v>122</v>
      </c>
      <c r="E125" s="12" t="s">
        <v>123</v>
      </c>
      <c r="F125" s="12"/>
      <c r="G125" s="12"/>
      <c r="H125" s="12">
        <v>63</v>
      </c>
      <c r="I125" s="15">
        <v>163.5</v>
      </c>
      <c r="J125" s="16"/>
      <c r="K125" s="17"/>
      <c r="L125" s="12">
        <f t="shared" si="3"/>
        <v>7851.4</v>
      </c>
      <c r="M125" s="12"/>
      <c r="N125" s="12"/>
      <c r="O125" s="14"/>
      <c r="P125" s="14"/>
    </row>
    <row r="126" spans="3:16">
      <c r="C126" s="12">
        <f t="shared" si="2"/>
        <v>122</v>
      </c>
      <c r="D126" s="12" t="s">
        <v>123</v>
      </c>
      <c r="E126" s="12" t="s">
        <v>124</v>
      </c>
      <c r="F126" s="12"/>
      <c r="G126" s="12"/>
      <c r="H126" s="12">
        <v>63</v>
      </c>
      <c r="I126" s="15">
        <v>58.6</v>
      </c>
      <c r="J126" s="16"/>
      <c r="K126" s="17"/>
      <c r="L126" s="12">
        <f t="shared" si="3"/>
        <v>7910</v>
      </c>
      <c r="M126" s="12"/>
      <c r="N126" s="12"/>
      <c r="O126" s="14"/>
      <c r="P126" s="14"/>
    </row>
    <row r="127" spans="3:16">
      <c r="C127" s="12">
        <f t="shared" si="2"/>
        <v>123</v>
      </c>
      <c r="D127" s="12" t="s">
        <v>123</v>
      </c>
      <c r="E127" s="12" t="s">
        <v>125</v>
      </c>
      <c r="F127" s="12"/>
      <c r="G127" s="12"/>
      <c r="H127" s="12">
        <v>63</v>
      </c>
      <c r="I127" s="15">
        <v>52.3</v>
      </c>
      <c r="J127" s="16"/>
      <c r="K127" s="17"/>
      <c r="L127" s="12">
        <f t="shared" si="3"/>
        <v>7962.3</v>
      </c>
      <c r="M127" s="12"/>
      <c r="N127" s="12"/>
      <c r="O127" s="14"/>
      <c r="P127" s="14"/>
    </row>
    <row r="128" spans="3:16">
      <c r="C128" s="12">
        <f t="shared" si="2"/>
        <v>124</v>
      </c>
      <c r="D128" s="12" t="s">
        <v>125</v>
      </c>
      <c r="E128" s="12" t="s">
        <v>124</v>
      </c>
      <c r="F128" s="12"/>
      <c r="G128" s="12"/>
      <c r="H128" s="12">
        <v>63</v>
      </c>
      <c r="I128" s="15">
        <v>86.3</v>
      </c>
      <c r="J128" s="16"/>
      <c r="K128" s="17"/>
      <c r="L128" s="12">
        <f t="shared" si="3"/>
        <v>8048.6</v>
      </c>
      <c r="M128" s="12"/>
      <c r="N128" s="12"/>
      <c r="O128" s="14"/>
      <c r="P128" s="14"/>
    </row>
    <row r="129" spans="3:16">
      <c r="C129" s="12">
        <f t="shared" si="2"/>
        <v>125</v>
      </c>
      <c r="D129" s="12" t="s">
        <v>125</v>
      </c>
      <c r="E129" s="12" t="s">
        <v>126</v>
      </c>
      <c r="F129" s="12"/>
      <c r="G129" s="12"/>
      <c r="H129" s="12">
        <v>63</v>
      </c>
      <c r="I129" s="15">
        <v>43.1</v>
      </c>
      <c r="J129" s="16"/>
      <c r="K129" s="17"/>
      <c r="L129" s="12">
        <f t="shared" si="3"/>
        <v>8091.7000000000007</v>
      </c>
      <c r="M129" s="12"/>
      <c r="N129" s="12"/>
      <c r="O129" s="14"/>
      <c r="P129" s="14"/>
    </row>
    <row r="130" spans="3:16">
      <c r="C130" s="12">
        <f t="shared" si="2"/>
        <v>126</v>
      </c>
      <c r="D130" s="12" t="s">
        <v>126</v>
      </c>
      <c r="E130" s="12" t="s">
        <v>127</v>
      </c>
      <c r="F130" s="12"/>
      <c r="G130" s="12"/>
      <c r="H130" s="12">
        <v>63</v>
      </c>
      <c r="I130" s="15">
        <v>37.6</v>
      </c>
      <c r="J130" s="16"/>
      <c r="K130" s="17"/>
      <c r="L130" s="12">
        <f t="shared" si="3"/>
        <v>8129.3000000000011</v>
      </c>
      <c r="M130" s="12"/>
      <c r="N130" s="12"/>
      <c r="O130" s="14"/>
      <c r="P130" s="14"/>
    </row>
    <row r="131" spans="3:16">
      <c r="C131" s="12">
        <f t="shared" si="2"/>
        <v>127</v>
      </c>
      <c r="D131" s="12" t="s">
        <v>127</v>
      </c>
      <c r="E131" s="12" t="s">
        <v>128</v>
      </c>
      <c r="F131" s="12"/>
      <c r="G131" s="12"/>
      <c r="H131" s="12">
        <v>63</v>
      </c>
      <c r="I131" s="15">
        <v>70.5</v>
      </c>
      <c r="J131" s="16"/>
      <c r="K131" s="17"/>
      <c r="L131" s="12">
        <f t="shared" si="3"/>
        <v>8199.8000000000011</v>
      </c>
      <c r="M131" s="12"/>
      <c r="N131" s="12"/>
      <c r="O131" s="14"/>
      <c r="P131" s="14"/>
    </row>
    <row r="132" spans="3:16">
      <c r="C132" s="12">
        <f t="shared" si="2"/>
        <v>128</v>
      </c>
      <c r="D132" s="12" t="s">
        <v>128</v>
      </c>
      <c r="E132" s="12" t="s">
        <v>129</v>
      </c>
      <c r="F132" s="12"/>
      <c r="G132" s="12"/>
      <c r="H132" s="12">
        <v>63</v>
      </c>
      <c r="I132" s="15">
        <v>170.1</v>
      </c>
      <c r="J132" s="16"/>
      <c r="K132" s="17"/>
      <c r="L132" s="12">
        <f t="shared" si="3"/>
        <v>8369.9000000000015</v>
      </c>
      <c r="M132" s="12"/>
      <c r="N132" s="12"/>
      <c r="O132" s="14"/>
      <c r="P132" s="14"/>
    </row>
    <row r="133" spans="3:16" s="23" customFormat="1">
      <c r="C133" s="12">
        <f t="shared" si="2"/>
        <v>129</v>
      </c>
      <c r="D133" s="22" t="s">
        <v>130</v>
      </c>
      <c r="E133" s="22" t="s">
        <v>131</v>
      </c>
      <c r="F133" s="22"/>
      <c r="G133" s="22"/>
      <c r="H133" s="22">
        <v>63</v>
      </c>
      <c r="I133" s="15">
        <v>83.8</v>
      </c>
      <c r="J133" s="16"/>
      <c r="K133" s="17"/>
      <c r="L133" s="12">
        <f t="shared" si="3"/>
        <v>8453.7000000000007</v>
      </c>
      <c r="M133" s="12"/>
      <c r="N133" s="12"/>
      <c r="O133" s="13"/>
      <c r="P133" s="13"/>
    </row>
    <row r="134" spans="3:16">
      <c r="C134" s="12">
        <f t="shared" si="2"/>
        <v>130</v>
      </c>
      <c r="D134" s="12" t="s">
        <v>132</v>
      </c>
      <c r="E134" s="12" t="s">
        <v>133</v>
      </c>
      <c r="F134" s="12"/>
      <c r="G134" s="12"/>
      <c r="H134" s="12">
        <v>63</v>
      </c>
      <c r="I134" s="15">
        <v>45</v>
      </c>
      <c r="J134" s="16"/>
      <c r="K134" s="17"/>
      <c r="L134" s="12">
        <f t="shared" si="3"/>
        <v>8498.7000000000007</v>
      </c>
      <c r="M134" s="12"/>
      <c r="N134" s="12"/>
      <c r="O134" s="14"/>
      <c r="P134" s="14"/>
    </row>
    <row r="135" spans="3:16">
      <c r="C135" s="12">
        <f t="shared" ref="C135:C198" si="4">1+C134</f>
        <v>131</v>
      </c>
      <c r="D135" s="12" t="s">
        <v>132</v>
      </c>
      <c r="E135" s="12" t="s">
        <v>134</v>
      </c>
      <c r="F135" s="12"/>
      <c r="G135" s="12"/>
      <c r="H135" s="12">
        <v>63</v>
      </c>
      <c r="I135" s="15">
        <v>25.1</v>
      </c>
      <c r="J135" s="16"/>
      <c r="K135" s="17"/>
      <c r="L135" s="12">
        <f t="shared" ref="L135:L198" si="5">+L134+I135</f>
        <v>8523.8000000000011</v>
      </c>
      <c r="M135" s="12"/>
      <c r="N135" s="12"/>
      <c r="O135" s="14"/>
      <c r="P135" s="14"/>
    </row>
    <row r="136" spans="3:16">
      <c r="C136" s="12">
        <f t="shared" si="4"/>
        <v>132</v>
      </c>
      <c r="D136" s="12" t="s">
        <v>134</v>
      </c>
      <c r="E136" s="12" t="s">
        <v>135</v>
      </c>
      <c r="F136" s="12"/>
      <c r="G136" s="12"/>
      <c r="H136" s="12">
        <v>63</v>
      </c>
      <c r="I136" s="15">
        <v>27</v>
      </c>
      <c r="J136" s="16"/>
      <c r="K136" s="17"/>
      <c r="L136" s="12">
        <f t="shared" si="5"/>
        <v>8550.8000000000011</v>
      </c>
      <c r="M136" s="12"/>
      <c r="N136" s="12"/>
      <c r="O136" s="14"/>
      <c r="P136" s="14"/>
    </row>
    <row r="137" spans="3:16">
      <c r="C137" s="12">
        <f t="shared" si="4"/>
        <v>133</v>
      </c>
      <c r="D137" s="12" t="s">
        <v>126</v>
      </c>
      <c r="E137" s="12" t="s">
        <v>135</v>
      </c>
      <c r="F137" s="12"/>
      <c r="G137" s="12"/>
      <c r="H137" s="12">
        <v>63</v>
      </c>
      <c r="I137" s="15">
        <v>80.5</v>
      </c>
      <c r="J137" s="16"/>
      <c r="K137" s="17"/>
      <c r="L137" s="12">
        <f t="shared" si="5"/>
        <v>8631.3000000000011</v>
      </c>
      <c r="M137" s="12"/>
      <c r="N137" s="12"/>
      <c r="O137" s="14"/>
      <c r="P137" s="14"/>
    </row>
    <row r="138" spans="3:16">
      <c r="C138" s="12">
        <f t="shared" si="4"/>
        <v>134</v>
      </c>
      <c r="D138" s="12" t="s">
        <v>135</v>
      </c>
      <c r="E138" s="12" t="s">
        <v>136</v>
      </c>
      <c r="F138" s="12"/>
      <c r="G138" s="12"/>
      <c r="H138" s="12">
        <v>63</v>
      </c>
      <c r="I138" s="15">
        <v>29.6</v>
      </c>
      <c r="J138" s="16"/>
      <c r="K138" s="17"/>
      <c r="L138" s="12">
        <f t="shared" si="5"/>
        <v>8660.9000000000015</v>
      </c>
      <c r="M138" s="12"/>
      <c r="N138" s="12"/>
      <c r="O138" s="14"/>
      <c r="P138" s="14"/>
    </row>
    <row r="139" spans="3:16">
      <c r="C139" s="12">
        <f t="shared" si="4"/>
        <v>135</v>
      </c>
      <c r="D139" s="12" t="s">
        <v>136</v>
      </c>
      <c r="E139" s="12" t="s">
        <v>129</v>
      </c>
      <c r="F139" s="12"/>
      <c r="G139" s="12"/>
      <c r="H139" s="12">
        <v>63</v>
      </c>
      <c r="I139" s="15">
        <v>54.5</v>
      </c>
      <c r="J139" s="16"/>
      <c r="K139" s="17"/>
      <c r="L139" s="12">
        <f t="shared" si="5"/>
        <v>8715.4000000000015</v>
      </c>
      <c r="M139" s="12"/>
      <c r="N139" s="12"/>
      <c r="O139" s="14"/>
      <c r="P139" s="14"/>
    </row>
    <row r="140" spans="3:16">
      <c r="C140" s="12">
        <f t="shared" si="4"/>
        <v>136</v>
      </c>
      <c r="D140" s="12" t="s">
        <v>129</v>
      </c>
      <c r="E140" s="12" t="s">
        <v>137</v>
      </c>
      <c r="F140" s="12"/>
      <c r="G140" s="12"/>
      <c r="H140" s="12">
        <v>63</v>
      </c>
      <c r="I140" s="15">
        <v>33.700000000000003</v>
      </c>
      <c r="J140" s="16"/>
      <c r="K140" s="17"/>
      <c r="L140" s="12">
        <f t="shared" si="5"/>
        <v>8749.1000000000022</v>
      </c>
      <c r="M140" s="12"/>
      <c r="N140" s="12"/>
      <c r="O140" s="14"/>
      <c r="P140" s="14"/>
    </row>
    <row r="141" spans="3:16" s="23" customFormat="1">
      <c r="C141" s="12">
        <f t="shared" si="4"/>
        <v>137</v>
      </c>
      <c r="D141" s="22" t="s">
        <v>138</v>
      </c>
      <c r="E141" s="22" t="s">
        <v>139</v>
      </c>
      <c r="F141" s="22"/>
      <c r="G141" s="22"/>
      <c r="H141" s="22">
        <v>63</v>
      </c>
      <c r="I141" s="15">
        <v>86.4</v>
      </c>
      <c r="J141" s="16"/>
      <c r="K141" s="17"/>
      <c r="L141" s="12">
        <f t="shared" si="5"/>
        <v>8835.5000000000018</v>
      </c>
      <c r="M141" s="24"/>
      <c r="N141" s="24"/>
      <c r="O141" s="15"/>
      <c r="P141" s="17"/>
    </row>
    <row r="142" spans="3:16">
      <c r="C142" s="12">
        <f t="shared" si="4"/>
        <v>138</v>
      </c>
      <c r="D142" s="12" t="s">
        <v>137</v>
      </c>
      <c r="E142" s="12" t="s">
        <v>140</v>
      </c>
      <c r="F142" s="12"/>
      <c r="G142" s="12"/>
      <c r="H142" s="12">
        <v>63</v>
      </c>
      <c r="I142" s="15">
        <v>61.4</v>
      </c>
      <c r="J142" s="16"/>
      <c r="K142" s="17"/>
      <c r="L142" s="12">
        <f t="shared" si="5"/>
        <v>8896.9000000000015</v>
      </c>
      <c r="M142" s="12"/>
      <c r="N142" s="12"/>
      <c r="O142" s="14"/>
      <c r="P142" s="14"/>
    </row>
    <row r="143" spans="3:16">
      <c r="C143" s="12">
        <f t="shared" si="4"/>
        <v>139</v>
      </c>
      <c r="D143" s="12" t="s">
        <v>140</v>
      </c>
      <c r="E143" s="12" t="s">
        <v>141</v>
      </c>
      <c r="F143" s="12" t="s">
        <v>17</v>
      </c>
      <c r="G143" s="12">
        <v>0.36</v>
      </c>
      <c r="H143" s="12">
        <v>63</v>
      </c>
      <c r="I143" s="15">
        <v>114.5</v>
      </c>
      <c r="J143" s="16"/>
      <c r="K143" s="17"/>
      <c r="L143" s="12">
        <f t="shared" si="5"/>
        <v>9011.4000000000015</v>
      </c>
      <c r="M143" s="12"/>
      <c r="N143" s="12"/>
      <c r="O143" s="14"/>
      <c r="P143" s="14"/>
    </row>
    <row r="144" spans="3:16">
      <c r="C144" s="12">
        <f t="shared" si="4"/>
        <v>140</v>
      </c>
      <c r="D144" s="12" t="s">
        <v>141</v>
      </c>
      <c r="E144" s="12" t="s">
        <v>142</v>
      </c>
      <c r="F144" s="12"/>
      <c r="G144" s="12"/>
      <c r="H144" s="12">
        <v>63</v>
      </c>
      <c r="I144" s="15">
        <v>38.5</v>
      </c>
      <c r="J144" s="16"/>
      <c r="K144" s="17"/>
      <c r="L144" s="12">
        <f t="shared" si="5"/>
        <v>9049.9000000000015</v>
      </c>
      <c r="M144" s="12"/>
      <c r="N144" s="12"/>
      <c r="O144" s="14"/>
      <c r="P144" s="14"/>
    </row>
    <row r="145" spans="3:24">
      <c r="C145" s="12">
        <f t="shared" si="4"/>
        <v>141</v>
      </c>
      <c r="D145" s="12" t="s">
        <v>141</v>
      </c>
      <c r="E145" s="12" t="s">
        <v>143</v>
      </c>
      <c r="F145" s="12"/>
      <c r="G145" s="12"/>
      <c r="H145" s="12">
        <v>63</v>
      </c>
      <c r="I145" s="15">
        <v>7.1</v>
      </c>
      <c r="J145" s="16"/>
      <c r="K145" s="17"/>
      <c r="L145" s="12">
        <f t="shared" si="5"/>
        <v>9057.0000000000018</v>
      </c>
      <c r="M145" s="12"/>
      <c r="N145" s="12"/>
      <c r="O145" s="14"/>
      <c r="P145" s="14"/>
    </row>
    <row r="146" spans="3:24">
      <c r="C146" s="12">
        <f t="shared" si="4"/>
        <v>142</v>
      </c>
      <c r="D146" s="12" t="s">
        <v>143</v>
      </c>
      <c r="E146" s="12" t="s">
        <v>138</v>
      </c>
      <c r="F146" s="12"/>
      <c r="G146" s="12"/>
      <c r="H146" s="12">
        <v>63</v>
      </c>
      <c r="I146" s="15">
        <v>11.3</v>
      </c>
      <c r="J146" s="16"/>
      <c r="K146" s="17"/>
      <c r="L146" s="12">
        <f t="shared" si="5"/>
        <v>9068.3000000000011</v>
      </c>
      <c r="M146" s="12"/>
      <c r="N146" s="12"/>
      <c r="O146" s="14"/>
      <c r="P146" s="14"/>
    </row>
    <row r="147" spans="3:24">
      <c r="C147" s="12">
        <f t="shared" si="4"/>
        <v>143</v>
      </c>
      <c r="D147" s="12" t="s">
        <v>143</v>
      </c>
      <c r="E147" s="12" t="s">
        <v>138</v>
      </c>
      <c r="F147" s="12"/>
      <c r="G147" s="12"/>
      <c r="H147" s="12">
        <v>63</v>
      </c>
      <c r="I147" s="15">
        <v>116</v>
      </c>
      <c r="J147" s="16"/>
      <c r="K147" s="17"/>
      <c r="L147" s="12">
        <f t="shared" si="5"/>
        <v>9184.3000000000011</v>
      </c>
      <c r="M147" s="12"/>
      <c r="N147" s="12"/>
      <c r="O147" s="14"/>
      <c r="P147" s="14"/>
    </row>
    <row r="148" spans="3:24">
      <c r="C148" s="12">
        <f t="shared" si="4"/>
        <v>144</v>
      </c>
      <c r="D148" s="25" t="s">
        <v>138</v>
      </c>
      <c r="E148" s="25" t="s">
        <v>136</v>
      </c>
      <c r="F148" s="12"/>
      <c r="G148" s="12"/>
      <c r="H148" s="12">
        <v>63</v>
      </c>
      <c r="I148" s="15">
        <v>188</v>
      </c>
      <c r="J148" s="16"/>
      <c r="K148" s="17"/>
      <c r="L148" s="12">
        <f t="shared" si="5"/>
        <v>9372.3000000000011</v>
      </c>
      <c r="M148" s="12"/>
      <c r="N148" s="12"/>
      <c r="O148" s="14"/>
      <c r="P148" s="14"/>
    </row>
    <row r="149" spans="3:24">
      <c r="C149" s="12">
        <f t="shared" si="4"/>
        <v>145</v>
      </c>
      <c r="D149" s="25" t="s">
        <v>143</v>
      </c>
      <c r="E149" s="25" t="s">
        <v>144</v>
      </c>
      <c r="F149" s="12"/>
      <c r="G149" s="12"/>
      <c r="H149" s="12">
        <v>63</v>
      </c>
      <c r="I149" s="15">
        <v>182</v>
      </c>
      <c r="J149" s="16"/>
      <c r="K149" s="17"/>
      <c r="L149" s="12">
        <f t="shared" si="5"/>
        <v>9554.3000000000011</v>
      </c>
      <c r="M149" s="12"/>
      <c r="N149" s="12"/>
      <c r="O149" s="14"/>
      <c r="P149" s="14"/>
    </row>
    <row r="150" spans="3:24">
      <c r="C150" s="12">
        <f t="shared" si="4"/>
        <v>146</v>
      </c>
      <c r="D150" s="25" t="s">
        <v>128</v>
      </c>
      <c r="E150" s="25" t="s">
        <v>145</v>
      </c>
      <c r="F150" s="12"/>
      <c r="G150" s="12"/>
      <c r="H150" s="12">
        <v>63</v>
      </c>
      <c r="I150" s="15">
        <v>150.5</v>
      </c>
      <c r="J150" s="16"/>
      <c r="K150" s="17"/>
      <c r="L150" s="12">
        <f t="shared" si="5"/>
        <v>9704.8000000000011</v>
      </c>
      <c r="M150" s="12"/>
      <c r="N150" s="12"/>
      <c r="O150" s="14"/>
      <c r="P150" s="14"/>
      <c r="Q150" s="25" t="s">
        <v>128</v>
      </c>
      <c r="R150" s="25" t="s">
        <v>145</v>
      </c>
      <c r="S150" s="26"/>
      <c r="T150" s="26"/>
      <c r="U150" s="12">
        <v>63</v>
      </c>
      <c r="V150" s="27">
        <v>150.5</v>
      </c>
      <c r="W150" s="28"/>
      <c r="X150" s="29"/>
    </row>
    <row r="151" spans="3:24">
      <c r="C151" s="12">
        <f t="shared" si="4"/>
        <v>147</v>
      </c>
      <c r="D151" s="25" t="s">
        <v>123</v>
      </c>
      <c r="E151" s="25" t="s">
        <v>146</v>
      </c>
      <c r="F151" s="12"/>
      <c r="G151" s="12"/>
      <c r="H151" s="12">
        <v>63</v>
      </c>
      <c r="I151" s="15">
        <v>31</v>
      </c>
      <c r="J151" s="16"/>
      <c r="K151" s="17"/>
      <c r="L151" s="12">
        <f t="shared" si="5"/>
        <v>9735.8000000000011</v>
      </c>
      <c r="M151" s="12"/>
      <c r="N151" s="12"/>
      <c r="O151" s="14"/>
      <c r="P151" s="14"/>
      <c r="Q151" s="25" t="s">
        <v>123</v>
      </c>
      <c r="R151" s="25" t="s">
        <v>146</v>
      </c>
      <c r="S151" s="26"/>
      <c r="T151" s="26"/>
      <c r="U151" s="12">
        <v>63</v>
      </c>
      <c r="V151" s="27">
        <v>31</v>
      </c>
      <c r="W151" s="28"/>
      <c r="X151" s="29"/>
    </row>
    <row r="152" spans="3:24">
      <c r="C152" s="12">
        <f t="shared" si="4"/>
        <v>148</v>
      </c>
      <c r="D152" s="25" t="s">
        <v>124</v>
      </c>
      <c r="E152" s="25" t="s">
        <v>147</v>
      </c>
      <c r="F152" s="12"/>
      <c r="G152" s="12"/>
      <c r="H152" s="12">
        <v>63</v>
      </c>
      <c r="I152" s="15">
        <v>56.8</v>
      </c>
      <c r="J152" s="16"/>
      <c r="K152" s="17"/>
      <c r="L152" s="12">
        <f t="shared" si="5"/>
        <v>9792.6</v>
      </c>
      <c r="M152" s="12"/>
      <c r="N152" s="12"/>
      <c r="O152" s="14"/>
      <c r="P152" s="14"/>
      <c r="Q152" s="25" t="s">
        <v>124</v>
      </c>
      <c r="R152" s="25" t="s">
        <v>147</v>
      </c>
      <c r="S152" s="26"/>
      <c r="T152" s="26"/>
      <c r="U152" s="12">
        <v>63</v>
      </c>
      <c r="V152" s="27">
        <v>58</v>
      </c>
      <c r="W152" s="28"/>
      <c r="X152" s="29"/>
    </row>
    <row r="153" spans="3:24">
      <c r="C153" s="12">
        <f t="shared" si="4"/>
        <v>149</v>
      </c>
      <c r="D153" s="12" t="s">
        <v>144</v>
      </c>
      <c r="E153" s="12" t="s">
        <v>148</v>
      </c>
      <c r="F153" s="12"/>
      <c r="G153" s="12"/>
      <c r="H153" s="12">
        <v>63</v>
      </c>
      <c r="I153" s="15">
        <v>65</v>
      </c>
      <c r="J153" s="16"/>
      <c r="K153" s="17"/>
      <c r="L153" s="12">
        <f t="shared" si="5"/>
        <v>9857.6</v>
      </c>
      <c r="M153" s="12"/>
      <c r="N153" s="12"/>
      <c r="O153" s="14"/>
      <c r="P153" s="14"/>
      <c r="Q153" s="12" t="s">
        <v>117</v>
      </c>
      <c r="R153" s="12" t="s">
        <v>120</v>
      </c>
      <c r="S153" s="12" t="s">
        <v>17</v>
      </c>
      <c r="T153" s="26"/>
      <c r="U153" s="12">
        <v>63</v>
      </c>
      <c r="V153" s="27">
        <v>165</v>
      </c>
      <c r="W153" s="28"/>
      <c r="X153" s="29"/>
    </row>
    <row r="154" spans="3:24">
      <c r="C154" s="12">
        <f t="shared" si="4"/>
        <v>150</v>
      </c>
      <c r="D154" s="12" t="s">
        <v>149</v>
      </c>
      <c r="E154" s="12" t="s">
        <v>150</v>
      </c>
      <c r="F154" s="12" t="s">
        <v>17</v>
      </c>
      <c r="G154" s="12">
        <v>0.36</v>
      </c>
      <c r="H154" s="12">
        <v>63</v>
      </c>
      <c r="I154" s="15">
        <v>78</v>
      </c>
      <c r="J154" s="16"/>
      <c r="K154" s="17"/>
      <c r="L154" s="12">
        <f t="shared" si="5"/>
        <v>9935.6</v>
      </c>
      <c r="M154" s="12"/>
      <c r="N154" s="12"/>
      <c r="O154" s="14"/>
      <c r="P154" s="14"/>
      <c r="Q154" s="12" t="s">
        <v>117</v>
      </c>
      <c r="R154" s="12" t="s">
        <v>120</v>
      </c>
      <c r="S154" s="26"/>
      <c r="T154" s="26"/>
      <c r="U154" s="12">
        <v>63</v>
      </c>
      <c r="V154" s="27">
        <v>26.3</v>
      </c>
      <c r="W154" s="28"/>
      <c r="X154" s="29"/>
    </row>
    <row r="155" spans="3:24">
      <c r="C155" s="12">
        <f t="shared" si="4"/>
        <v>151</v>
      </c>
      <c r="D155" s="12" t="s">
        <v>150</v>
      </c>
      <c r="E155" s="12" t="s">
        <v>151</v>
      </c>
      <c r="F155" s="12" t="s">
        <v>100</v>
      </c>
      <c r="G155" s="12">
        <v>0.36</v>
      </c>
      <c r="H155" s="12">
        <v>63</v>
      </c>
      <c r="I155" s="15">
        <v>17</v>
      </c>
      <c r="J155" s="16"/>
      <c r="K155" s="17"/>
      <c r="L155" s="12">
        <f t="shared" si="5"/>
        <v>9952.6</v>
      </c>
      <c r="M155" s="12"/>
      <c r="N155" s="12"/>
      <c r="O155" s="14"/>
      <c r="P155" s="14"/>
      <c r="Q155" s="12" t="s">
        <v>113</v>
      </c>
      <c r="R155" s="12" t="s">
        <v>121</v>
      </c>
      <c r="S155" s="26"/>
      <c r="T155" s="26"/>
      <c r="U155" s="12">
        <v>63</v>
      </c>
      <c r="V155" s="27">
        <v>55.3</v>
      </c>
      <c r="W155" s="28"/>
      <c r="X155" s="29"/>
    </row>
    <row r="156" spans="3:24">
      <c r="C156" s="12">
        <f t="shared" si="4"/>
        <v>152</v>
      </c>
      <c r="D156" s="22" t="s">
        <v>151</v>
      </c>
      <c r="E156" s="22" t="s">
        <v>152</v>
      </c>
      <c r="F156" s="12" t="s">
        <v>100</v>
      </c>
      <c r="G156" s="12">
        <v>0.36</v>
      </c>
      <c r="H156" s="12">
        <v>63</v>
      </c>
      <c r="I156" s="15">
        <v>54.5</v>
      </c>
      <c r="J156" s="16"/>
      <c r="K156" s="17"/>
      <c r="L156" s="12">
        <f t="shared" si="5"/>
        <v>10007.1</v>
      </c>
      <c r="M156" s="12"/>
      <c r="N156" s="12"/>
      <c r="O156" s="14"/>
      <c r="P156" s="14"/>
      <c r="Q156" s="12" t="s">
        <v>51</v>
      </c>
      <c r="R156" s="12" t="s">
        <v>52</v>
      </c>
      <c r="S156" s="12"/>
      <c r="T156" s="12"/>
      <c r="U156" s="12">
        <v>63</v>
      </c>
      <c r="V156" s="30">
        <v>116</v>
      </c>
      <c r="W156" s="30"/>
      <c r="X156" s="30"/>
    </row>
    <row r="157" spans="3:24">
      <c r="C157" s="12">
        <f t="shared" si="4"/>
        <v>153</v>
      </c>
      <c r="D157" s="12" t="s">
        <v>152</v>
      </c>
      <c r="E157" s="12" t="s">
        <v>38</v>
      </c>
      <c r="F157" s="12" t="s">
        <v>100</v>
      </c>
      <c r="G157" s="12">
        <v>0.36</v>
      </c>
      <c r="H157" s="12">
        <v>63</v>
      </c>
      <c r="I157" s="15">
        <v>96</v>
      </c>
      <c r="J157" s="16"/>
      <c r="K157" s="17"/>
      <c r="L157" s="12">
        <f t="shared" si="5"/>
        <v>10103.1</v>
      </c>
      <c r="M157" s="12" t="s">
        <v>153</v>
      </c>
      <c r="N157" s="12"/>
      <c r="O157" s="14"/>
      <c r="P157" s="14"/>
      <c r="Q157" s="12" t="s">
        <v>154</v>
      </c>
      <c r="R157" s="12" t="s">
        <v>155</v>
      </c>
      <c r="S157" s="12"/>
      <c r="T157" s="12"/>
      <c r="U157" s="12">
        <v>63</v>
      </c>
      <c r="V157" s="27">
        <v>15.8</v>
      </c>
      <c r="W157" s="28"/>
      <c r="X157" s="29"/>
    </row>
    <row r="158" spans="3:24">
      <c r="C158" s="12">
        <f t="shared" si="4"/>
        <v>154</v>
      </c>
      <c r="D158" s="12" t="s">
        <v>152</v>
      </c>
      <c r="E158" s="12" t="s">
        <v>156</v>
      </c>
      <c r="F158" s="12" t="s">
        <v>100</v>
      </c>
      <c r="G158" s="12">
        <v>0.36</v>
      </c>
      <c r="H158" s="12">
        <v>63</v>
      </c>
      <c r="I158" s="15">
        <v>4.7</v>
      </c>
      <c r="J158" s="16"/>
      <c r="K158" s="17"/>
      <c r="L158" s="12">
        <f t="shared" si="5"/>
        <v>10107.800000000001</v>
      </c>
      <c r="M158" s="12"/>
      <c r="N158" s="12"/>
      <c r="O158" s="14"/>
      <c r="P158" s="14"/>
      <c r="Q158" s="12" t="s">
        <v>157</v>
      </c>
      <c r="R158" s="12" t="s">
        <v>158</v>
      </c>
      <c r="S158" s="12"/>
      <c r="T158" s="26"/>
      <c r="U158" s="12">
        <v>63</v>
      </c>
      <c r="V158" s="27">
        <v>36</v>
      </c>
      <c r="W158" s="28"/>
      <c r="X158" s="29"/>
    </row>
    <row r="159" spans="3:24">
      <c r="C159" s="12">
        <f t="shared" si="4"/>
        <v>155</v>
      </c>
      <c r="D159" s="12" t="s">
        <v>152</v>
      </c>
      <c r="E159" s="12" t="s">
        <v>156</v>
      </c>
      <c r="F159" s="12" t="s">
        <v>17</v>
      </c>
      <c r="G159" s="12">
        <v>0.36</v>
      </c>
      <c r="H159" s="12">
        <v>63</v>
      </c>
      <c r="I159" s="15">
        <v>49.7</v>
      </c>
      <c r="J159" s="16"/>
      <c r="K159" s="17"/>
      <c r="L159" s="12">
        <f t="shared" si="5"/>
        <v>10157.500000000002</v>
      </c>
      <c r="M159" s="12"/>
      <c r="N159" s="12"/>
      <c r="O159" s="14"/>
      <c r="P159" s="14"/>
      <c r="Q159" s="12" t="s">
        <v>159</v>
      </c>
      <c r="R159" s="12" t="s">
        <v>160</v>
      </c>
      <c r="S159" s="12"/>
      <c r="T159" s="26"/>
      <c r="U159" s="12">
        <v>63</v>
      </c>
      <c r="V159" s="27">
        <v>96</v>
      </c>
      <c r="W159" s="28"/>
      <c r="X159" s="29"/>
    </row>
    <row r="160" spans="3:24">
      <c r="C160" s="12">
        <f t="shared" si="4"/>
        <v>156</v>
      </c>
      <c r="D160" s="12" t="s">
        <v>156</v>
      </c>
      <c r="E160" s="12" t="s">
        <v>43</v>
      </c>
      <c r="F160" s="12"/>
      <c r="G160" s="12"/>
      <c r="H160" s="12">
        <v>63</v>
      </c>
      <c r="I160" s="15">
        <v>69.3</v>
      </c>
      <c r="J160" s="16"/>
      <c r="K160" s="17"/>
      <c r="L160" s="12">
        <f t="shared" si="5"/>
        <v>10226.800000000001</v>
      </c>
      <c r="M160" s="12" t="s">
        <v>161</v>
      </c>
      <c r="N160" s="12"/>
      <c r="O160" s="14"/>
      <c r="P160" s="14"/>
      <c r="T160" s="31" t="s">
        <v>162</v>
      </c>
      <c r="U160" s="31"/>
      <c r="V160" s="31">
        <f>+SUM(V150:X159)</f>
        <v>749.9</v>
      </c>
      <c r="W160" s="31"/>
      <c r="X160" s="31"/>
    </row>
    <row r="161" spans="3:16">
      <c r="C161" s="12">
        <f t="shared" si="4"/>
        <v>157</v>
      </c>
      <c r="D161" s="12" t="s">
        <v>156</v>
      </c>
      <c r="E161" s="12" t="s">
        <v>163</v>
      </c>
      <c r="F161" s="12"/>
      <c r="G161" s="12"/>
      <c r="H161" s="12">
        <v>63</v>
      </c>
      <c r="I161" s="15">
        <v>114.5</v>
      </c>
      <c r="J161" s="16"/>
      <c r="K161" s="17"/>
      <c r="L161" s="12">
        <f t="shared" si="5"/>
        <v>10341.300000000001</v>
      </c>
      <c r="M161" s="12"/>
      <c r="N161" s="12"/>
      <c r="O161" s="14"/>
      <c r="P161" s="14"/>
    </row>
    <row r="162" spans="3:16">
      <c r="C162" s="12">
        <f t="shared" si="4"/>
        <v>158</v>
      </c>
      <c r="D162" s="12" t="s">
        <v>163</v>
      </c>
      <c r="E162" s="12" t="s">
        <v>164</v>
      </c>
      <c r="F162" s="12"/>
      <c r="G162" s="12"/>
      <c r="H162" s="12">
        <v>63</v>
      </c>
      <c r="I162" s="15">
        <v>56</v>
      </c>
      <c r="J162" s="16"/>
      <c r="K162" s="17"/>
      <c r="L162" s="12">
        <f t="shared" si="5"/>
        <v>10397.300000000001</v>
      </c>
      <c r="M162" s="12"/>
      <c r="N162" s="12"/>
      <c r="O162" s="14"/>
      <c r="P162" s="14"/>
    </row>
    <row r="163" spans="3:16">
      <c r="C163" s="12">
        <f t="shared" si="4"/>
        <v>159</v>
      </c>
      <c r="D163" s="12" t="s">
        <v>163</v>
      </c>
      <c r="E163" s="12" t="s">
        <v>165</v>
      </c>
      <c r="F163" s="12"/>
      <c r="G163" s="12"/>
      <c r="H163" s="12">
        <v>63</v>
      </c>
      <c r="I163" s="15">
        <v>61</v>
      </c>
      <c r="J163" s="16"/>
      <c r="K163" s="17"/>
      <c r="L163" s="12">
        <f t="shared" si="5"/>
        <v>10458.300000000001</v>
      </c>
      <c r="M163" s="12"/>
      <c r="N163" s="12"/>
      <c r="O163" s="14"/>
      <c r="P163" s="14"/>
    </row>
    <row r="164" spans="3:16">
      <c r="C164" s="12">
        <f t="shared" si="4"/>
        <v>160</v>
      </c>
      <c r="D164" s="12" t="s">
        <v>166</v>
      </c>
      <c r="E164" s="12" t="s">
        <v>167</v>
      </c>
      <c r="F164" s="12"/>
      <c r="G164" s="12"/>
      <c r="H164" s="12">
        <v>63</v>
      </c>
      <c r="I164" s="15">
        <v>51.9</v>
      </c>
      <c r="J164" s="16"/>
      <c r="K164" s="17"/>
      <c r="L164" s="12">
        <f t="shared" si="5"/>
        <v>10510.2</v>
      </c>
      <c r="M164" s="12"/>
      <c r="N164" s="12"/>
      <c r="O164" s="14"/>
      <c r="P164" s="14"/>
    </row>
    <row r="165" spans="3:16">
      <c r="C165" s="12">
        <f t="shared" si="4"/>
        <v>161</v>
      </c>
      <c r="D165" s="12" t="s">
        <v>166</v>
      </c>
      <c r="E165" s="12" t="s">
        <v>149</v>
      </c>
      <c r="F165" s="12" t="s">
        <v>17</v>
      </c>
      <c r="G165" s="12">
        <v>0.36</v>
      </c>
      <c r="H165" s="12">
        <v>63</v>
      </c>
      <c r="I165" s="15">
        <v>45.2</v>
      </c>
      <c r="J165" s="16"/>
      <c r="K165" s="17"/>
      <c r="L165" s="12">
        <f t="shared" si="5"/>
        <v>10555.400000000001</v>
      </c>
      <c r="M165" s="12"/>
      <c r="N165" s="12"/>
      <c r="O165" s="14"/>
      <c r="P165" s="14"/>
    </row>
    <row r="166" spans="3:16">
      <c r="C166" s="12">
        <f t="shared" si="4"/>
        <v>162</v>
      </c>
      <c r="D166" s="12" t="s">
        <v>149</v>
      </c>
      <c r="E166" s="12" t="s">
        <v>168</v>
      </c>
      <c r="F166" s="12"/>
      <c r="G166" s="12"/>
      <c r="H166" s="12">
        <v>63</v>
      </c>
      <c r="I166" s="15">
        <v>23.2</v>
      </c>
      <c r="J166" s="16"/>
      <c r="K166" s="17"/>
      <c r="L166" s="12">
        <f t="shared" si="5"/>
        <v>10578.600000000002</v>
      </c>
      <c r="M166" s="12"/>
      <c r="N166" s="12"/>
      <c r="O166" s="14"/>
      <c r="P166" s="14"/>
    </row>
    <row r="167" spans="3:16">
      <c r="C167" s="12">
        <f t="shared" si="4"/>
        <v>163</v>
      </c>
      <c r="D167" s="12" t="s">
        <v>168</v>
      </c>
      <c r="E167" s="12" t="s">
        <v>169</v>
      </c>
      <c r="F167" s="12" t="s">
        <v>80</v>
      </c>
      <c r="G167" s="12">
        <v>0.36</v>
      </c>
      <c r="H167" s="12">
        <v>63</v>
      </c>
      <c r="I167" s="15">
        <v>35.5</v>
      </c>
      <c r="J167" s="16"/>
      <c r="K167" s="17"/>
      <c r="L167" s="12">
        <f t="shared" si="5"/>
        <v>10614.100000000002</v>
      </c>
      <c r="M167" s="12"/>
      <c r="N167" s="12"/>
      <c r="O167" s="14"/>
      <c r="P167" s="14"/>
    </row>
    <row r="168" spans="3:16">
      <c r="C168" s="12">
        <f t="shared" si="4"/>
        <v>164</v>
      </c>
      <c r="D168" s="12" t="s">
        <v>168</v>
      </c>
      <c r="E168" s="12" t="s">
        <v>169</v>
      </c>
      <c r="F168" s="12"/>
      <c r="G168" s="12"/>
      <c r="H168" s="12">
        <v>63</v>
      </c>
      <c r="I168" s="15">
        <v>76.900000000000006</v>
      </c>
      <c r="J168" s="16"/>
      <c r="K168" s="17"/>
      <c r="L168" s="12">
        <f t="shared" si="5"/>
        <v>10691.000000000002</v>
      </c>
      <c r="M168" s="12"/>
      <c r="N168" s="12"/>
      <c r="O168" s="14"/>
      <c r="P168" s="14"/>
    </row>
    <row r="169" spans="3:16">
      <c r="C169" s="12">
        <f t="shared" si="4"/>
        <v>165</v>
      </c>
      <c r="D169" s="12" t="s">
        <v>154</v>
      </c>
      <c r="E169" s="12" t="s">
        <v>155</v>
      </c>
      <c r="F169" s="12"/>
      <c r="G169" s="12"/>
      <c r="H169" s="12">
        <v>63</v>
      </c>
      <c r="I169" s="15">
        <v>15.8</v>
      </c>
      <c r="J169" s="16"/>
      <c r="K169" s="17"/>
      <c r="L169" s="12">
        <f t="shared" si="5"/>
        <v>10706.800000000001</v>
      </c>
      <c r="M169" s="12"/>
      <c r="N169" s="12"/>
      <c r="O169" s="14"/>
      <c r="P169" s="14"/>
    </row>
    <row r="170" spans="3:16">
      <c r="C170" s="12">
        <f t="shared" si="4"/>
        <v>166</v>
      </c>
      <c r="D170" s="12" t="s">
        <v>148</v>
      </c>
      <c r="E170" s="12" t="s">
        <v>169</v>
      </c>
      <c r="F170" s="12"/>
      <c r="G170" s="12"/>
      <c r="H170" s="12">
        <v>63</v>
      </c>
      <c r="I170" s="15">
        <v>98.6</v>
      </c>
      <c r="J170" s="16"/>
      <c r="K170" s="17"/>
      <c r="L170" s="12">
        <f t="shared" si="5"/>
        <v>10805.400000000001</v>
      </c>
      <c r="M170" s="12"/>
      <c r="N170" s="12"/>
      <c r="O170" s="14"/>
      <c r="P170" s="14"/>
    </row>
    <row r="171" spans="3:16">
      <c r="C171" s="12">
        <f t="shared" si="4"/>
        <v>167</v>
      </c>
      <c r="D171" s="12" t="s">
        <v>169</v>
      </c>
      <c r="E171" s="12" t="s">
        <v>170</v>
      </c>
      <c r="F171" s="12"/>
      <c r="G171" s="12"/>
      <c r="H171" s="12">
        <v>63</v>
      </c>
      <c r="I171" s="15">
        <v>69</v>
      </c>
      <c r="J171" s="16"/>
      <c r="K171" s="17"/>
      <c r="L171" s="12">
        <f t="shared" si="5"/>
        <v>10874.400000000001</v>
      </c>
      <c r="M171" s="12"/>
      <c r="N171" s="12"/>
      <c r="O171" s="14"/>
      <c r="P171" s="14"/>
    </row>
    <row r="172" spans="3:16">
      <c r="C172" s="12">
        <f t="shared" si="4"/>
        <v>168</v>
      </c>
      <c r="D172" s="12" t="s">
        <v>170</v>
      </c>
      <c r="E172" s="12" t="s">
        <v>171</v>
      </c>
      <c r="F172" s="12"/>
      <c r="G172" s="12"/>
      <c r="H172" s="12">
        <v>63</v>
      </c>
      <c r="I172" s="15">
        <v>18.5</v>
      </c>
      <c r="J172" s="16"/>
      <c r="K172" s="17"/>
      <c r="L172" s="12">
        <f t="shared" si="5"/>
        <v>10892.900000000001</v>
      </c>
      <c r="M172" s="12"/>
      <c r="N172" s="12"/>
      <c r="O172" s="14"/>
      <c r="P172" s="14"/>
    </row>
    <row r="173" spans="3:16">
      <c r="C173" s="12">
        <f t="shared" si="4"/>
        <v>169</v>
      </c>
      <c r="D173" s="12" t="s">
        <v>171</v>
      </c>
      <c r="E173" s="12" t="s">
        <v>172</v>
      </c>
      <c r="F173" s="12"/>
      <c r="G173" s="12"/>
      <c r="H173" s="12">
        <v>63</v>
      </c>
      <c r="I173" s="15">
        <v>53.1</v>
      </c>
      <c r="J173" s="16"/>
      <c r="K173" s="17"/>
      <c r="L173" s="12">
        <f t="shared" si="5"/>
        <v>10946.000000000002</v>
      </c>
      <c r="M173" s="12"/>
      <c r="N173" s="12"/>
      <c r="O173" s="14"/>
      <c r="P173" s="14"/>
    </row>
    <row r="174" spans="3:16">
      <c r="C174" s="12">
        <f t="shared" si="4"/>
        <v>170</v>
      </c>
      <c r="D174" s="12" t="s">
        <v>171</v>
      </c>
      <c r="E174" s="12" t="s">
        <v>165</v>
      </c>
      <c r="F174" s="12"/>
      <c r="G174" s="12"/>
      <c r="H174" s="12">
        <v>63</v>
      </c>
      <c r="I174" s="15">
        <v>81</v>
      </c>
      <c r="J174" s="16"/>
      <c r="K174" s="17"/>
      <c r="L174" s="12">
        <f t="shared" si="5"/>
        <v>11027.000000000002</v>
      </c>
      <c r="M174" s="12"/>
      <c r="N174" s="12"/>
      <c r="O174" s="14"/>
      <c r="P174" s="14"/>
    </row>
    <row r="175" spans="3:16">
      <c r="C175" s="12">
        <f t="shared" si="4"/>
        <v>171</v>
      </c>
      <c r="D175" s="12" t="s">
        <v>144</v>
      </c>
      <c r="E175" s="12" t="s">
        <v>173</v>
      </c>
      <c r="F175" s="12"/>
      <c r="G175" s="12"/>
      <c r="H175" s="12">
        <v>63</v>
      </c>
      <c r="I175" s="15">
        <v>62</v>
      </c>
      <c r="J175" s="16"/>
      <c r="K175" s="17"/>
      <c r="L175" s="12">
        <f t="shared" si="5"/>
        <v>11089.000000000002</v>
      </c>
      <c r="M175" s="12"/>
      <c r="N175" s="12"/>
      <c r="O175" s="14"/>
      <c r="P175" s="14"/>
    </row>
    <row r="176" spans="3:16">
      <c r="C176" s="12">
        <f t="shared" si="4"/>
        <v>172</v>
      </c>
      <c r="D176" s="12" t="s">
        <v>173</v>
      </c>
      <c r="E176" s="12" t="s">
        <v>169</v>
      </c>
      <c r="F176" s="12"/>
      <c r="G176" s="12"/>
      <c r="H176" s="12">
        <v>63</v>
      </c>
      <c r="I176" s="15">
        <v>68</v>
      </c>
      <c r="J176" s="16"/>
      <c r="K176" s="17"/>
      <c r="L176" s="12">
        <f t="shared" si="5"/>
        <v>11157.000000000002</v>
      </c>
      <c r="M176" s="12"/>
      <c r="N176" s="12"/>
      <c r="O176" s="14"/>
      <c r="P176" s="14"/>
    </row>
    <row r="177" spans="3:16">
      <c r="C177" s="12">
        <f t="shared" si="4"/>
        <v>173</v>
      </c>
      <c r="D177" s="12" t="s">
        <v>37</v>
      </c>
      <c r="E177" s="12" t="s">
        <v>36</v>
      </c>
      <c r="F177" s="12"/>
      <c r="G177" s="12"/>
      <c r="H177" s="12">
        <v>63</v>
      </c>
      <c r="I177" s="15">
        <v>104</v>
      </c>
      <c r="J177" s="16"/>
      <c r="K177" s="17"/>
      <c r="L177" s="12">
        <f t="shared" si="5"/>
        <v>11261.000000000002</v>
      </c>
      <c r="M177" s="12"/>
      <c r="N177" s="12"/>
      <c r="O177" s="14"/>
      <c r="P177" s="14"/>
    </row>
    <row r="178" spans="3:16">
      <c r="C178" s="12">
        <f t="shared" si="4"/>
        <v>174</v>
      </c>
      <c r="D178" s="12" t="s">
        <v>174</v>
      </c>
      <c r="E178" s="12" t="s">
        <v>175</v>
      </c>
      <c r="F178" s="12"/>
      <c r="G178" s="12"/>
      <c r="H178" s="12">
        <v>63</v>
      </c>
      <c r="I178" s="15">
        <v>25</v>
      </c>
      <c r="J178" s="16"/>
      <c r="K178" s="17"/>
      <c r="L178" s="12">
        <f t="shared" si="5"/>
        <v>11286.000000000002</v>
      </c>
      <c r="M178" s="12"/>
      <c r="N178" s="12"/>
      <c r="O178" s="14"/>
      <c r="P178" s="14"/>
    </row>
    <row r="179" spans="3:16">
      <c r="C179" s="12">
        <f t="shared" si="4"/>
        <v>175</v>
      </c>
      <c r="D179" s="12" t="s">
        <v>36</v>
      </c>
      <c r="E179" s="12" t="s">
        <v>174</v>
      </c>
      <c r="F179" s="12"/>
      <c r="G179" s="12"/>
      <c r="H179" s="12">
        <v>63</v>
      </c>
      <c r="I179" s="15">
        <v>91</v>
      </c>
      <c r="J179" s="16"/>
      <c r="K179" s="17"/>
      <c r="L179" s="12">
        <f t="shared" si="5"/>
        <v>11377.000000000002</v>
      </c>
      <c r="M179" s="12"/>
      <c r="N179" s="12"/>
      <c r="O179" s="14"/>
      <c r="P179" s="14"/>
    </row>
    <row r="180" spans="3:16">
      <c r="C180" s="12">
        <f t="shared" si="4"/>
        <v>176</v>
      </c>
      <c r="D180" s="12" t="s">
        <v>176</v>
      </c>
      <c r="E180" s="12" t="s">
        <v>35</v>
      </c>
      <c r="F180" s="12" t="s">
        <v>17</v>
      </c>
      <c r="G180" s="12">
        <v>0.36</v>
      </c>
      <c r="H180" s="12">
        <v>63</v>
      </c>
      <c r="I180" s="15">
        <v>29.8</v>
      </c>
      <c r="J180" s="16"/>
      <c r="K180" s="17"/>
      <c r="L180" s="12">
        <f t="shared" si="5"/>
        <v>11406.800000000001</v>
      </c>
      <c r="M180" s="12"/>
      <c r="N180" s="12"/>
      <c r="O180" s="14"/>
      <c r="P180" s="14"/>
    </row>
    <row r="181" spans="3:16">
      <c r="C181" s="12">
        <f t="shared" si="4"/>
        <v>177</v>
      </c>
      <c r="D181" s="12" t="s">
        <v>35</v>
      </c>
      <c r="E181" s="12" t="s">
        <v>36</v>
      </c>
      <c r="F181" s="12" t="s">
        <v>80</v>
      </c>
      <c r="G181" s="12">
        <v>0.36</v>
      </c>
      <c r="H181" s="12">
        <v>63</v>
      </c>
      <c r="I181" s="15">
        <v>9</v>
      </c>
      <c r="J181" s="16"/>
      <c r="K181" s="17"/>
      <c r="L181" s="12">
        <f t="shared" si="5"/>
        <v>11415.800000000001</v>
      </c>
      <c r="M181" s="12"/>
      <c r="N181" s="12"/>
      <c r="O181" s="14"/>
      <c r="P181" s="14"/>
    </row>
    <row r="182" spans="3:16">
      <c r="C182" s="12">
        <f t="shared" si="4"/>
        <v>178</v>
      </c>
      <c r="D182" s="12" t="s">
        <v>35</v>
      </c>
      <c r="E182" s="12" t="s">
        <v>177</v>
      </c>
      <c r="F182" s="12" t="s">
        <v>17</v>
      </c>
      <c r="G182" s="12">
        <v>0.36</v>
      </c>
      <c r="H182" s="12">
        <v>63</v>
      </c>
      <c r="I182" s="15">
        <v>36.200000000000003</v>
      </c>
      <c r="J182" s="16"/>
      <c r="K182" s="17"/>
      <c r="L182" s="12">
        <f t="shared" si="5"/>
        <v>11452.000000000002</v>
      </c>
      <c r="M182" s="12"/>
      <c r="N182" s="12"/>
      <c r="O182" s="14"/>
      <c r="P182" s="14"/>
    </row>
    <row r="183" spans="3:16">
      <c r="C183" s="12">
        <f t="shared" si="4"/>
        <v>179</v>
      </c>
      <c r="D183" s="12" t="s">
        <v>178</v>
      </c>
      <c r="E183" s="12" t="s">
        <v>179</v>
      </c>
      <c r="F183" s="12"/>
      <c r="G183" s="12"/>
      <c r="H183" s="12">
        <v>63</v>
      </c>
      <c r="I183" s="15">
        <v>19.2</v>
      </c>
      <c r="J183" s="16"/>
      <c r="K183" s="17"/>
      <c r="L183" s="12">
        <f t="shared" si="5"/>
        <v>11471.200000000003</v>
      </c>
      <c r="M183" s="12"/>
      <c r="N183" s="12"/>
      <c r="O183" s="14"/>
      <c r="P183" s="14"/>
    </row>
    <row r="184" spans="3:16">
      <c r="C184" s="12">
        <f t="shared" si="4"/>
        <v>180</v>
      </c>
      <c r="D184" s="12" t="s">
        <v>178</v>
      </c>
      <c r="E184" s="12" t="s">
        <v>130</v>
      </c>
      <c r="F184" s="12"/>
      <c r="G184" s="12"/>
      <c r="H184" s="12">
        <v>63</v>
      </c>
      <c r="I184" s="15">
        <v>128.6</v>
      </c>
      <c r="J184" s="16"/>
      <c r="K184" s="17"/>
      <c r="L184" s="12">
        <f t="shared" si="5"/>
        <v>11599.800000000003</v>
      </c>
      <c r="M184" s="12"/>
      <c r="N184" s="12"/>
      <c r="O184" s="14"/>
      <c r="P184" s="14"/>
    </row>
    <row r="185" spans="3:16">
      <c r="C185" s="12">
        <f t="shared" si="4"/>
        <v>181</v>
      </c>
      <c r="D185" s="12" t="s">
        <v>130</v>
      </c>
      <c r="E185" s="12" t="s">
        <v>180</v>
      </c>
      <c r="F185" s="12" t="s">
        <v>100</v>
      </c>
      <c r="G185" s="12">
        <v>0.36</v>
      </c>
      <c r="H185" s="12">
        <v>63</v>
      </c>
      <c r="I185" s="15">
        <v>52.6</v>
      </c>
      <c r="J185" s="16"/>
      <c r="K185" s="17"/>
      <c r="L185" s="12">
        <f t="shared" si="5"/>
        <v>11652.400000000003</v>
      </c>
      <c r="M185" s="12"/>
      <c r="N185" s="12"/>
      <c r="O185" s="14"/>
      <c r="P185" s="14"/>
    </row>
    <row r="186" spans="3:16">
      <c r="C186" s="12">
        <f t="shared" si="4"/>
        <v>182</v>
      </c>
      <c r="D186" s="12" t="s">
        <v>181</v>
      </c>
      <c r="E186" s="12" t="s">
        <v>182</v>
      </c>
      <c r="F186" s="12"/>
      <c r="G186" s="12"/>
      <c r="H186" s="12">
        <v>63</v>
      </c>
      <c r="I186" s="15">
        <v>33</v>
      </c>
      <c r="J186" s="16"/>
      <c r="K186" s="17"/>
      <c r="L186" s="12">
        <f t="shared" si="5"/>
        <v>11685.400000000003</v>
      </c>
      <c r="M186" s="12"/>
      <c r="N186" s="12"/>
      <c r="O186" s="14"/>
      <c r="P186" s="14"/>
    </row>
    <row r="187" spans="3:16">
      <c r="C187" s="12">
        <f t="shared" si="4"/>
        <v>183</v>
      </c>
      <c r="D187" s="12" t="s">
        <v>182</v>
      </c>
      <c r="E187" s="12" t="s">
        <v>183</v>
      </c>
      <c r="F187" s="12"/>
      <c r="G187" s="12"/>
      <c r="H187" s="12">
        <v>63</v>
      </c>
      <c r="I187" s="15">
        <v>22</v>
      </c>
      <c r="J187" s="16"/>
      <c r="K187" s="17"/>
      <c r="L187" s="12">
        <f t="shared" si="5"/>
        <v>11707.400000000003</v>
      </c>
      <c r="M187" s="12"/>
      <c r="N187" s="12"/>
      <c r="O187" s="14"/>
      <c r="P187" s="14"/>
    </row>
    <row r="188" spans="3:16">
      <c r="C188" s="12">
        <f t="shared" si="4"/>
        <v>184</v>
      </c>
      <c r="D188" s="12" t="s">
        <v>182</v>
      </c>
      <c r="E188" s="12" t="s">
        <v>184</v>
      </c>
      <c r="F188" s="12"/>
      <c r="G188" s="12"/>
      <c r="H188" s="12">
        <v>63</v>
      </c>
      <c r="I188" s="15">
        <v>116.1</v>
      </c>
      <c r="J188" s="16"/>
      <c r="K188" s="17"/>
      <c r="L188" s="12">
        <f t="shared" si="5"/>
        <v>11823.500000000004</v>
      </c>
      <c r="M188" s="12" t="s">
        <v>185</v>
      </c>
      <c r="N188" s="12"/>
      <c r="O188" s="14"/>
      <c r="P188" s="14"/>
    </row>
    <row r="189" spans="3:16">
      <c r="C189" s="12">
        <f t="shared" si="4"/>
        <v>185</v>
      </c>
      <c r="D189" s="12" t="s">
        <v>159</v>
      </c>
      <c r="E189" s="12" t="s">
        <v>186</v>
      </c>
      <c r="F189" s="12"/>
      <c r="G189" s="12"/>
      <c r="H189" s="12">
        <v>63</v>
      </c>
      <c r="I189" s="15">
        <v>63</v>
      </c>
      <c r="J189" s="16"/>
      <c r="K189" s="17"/>
      <c r="L189" s="12">
        <f t="shared" si="5"/>
        <v>11886.500000000004</v>
      </c>
      <c r="M189" s="12"/>
      <c r="N189" s="12"/>
      <c r="O189" s="14"/>
      <c r="P189" s="14"/>
    </row>
    <row r="190" spans="3:16">
      <c r="C190" s="12">
        <f t="shared" si="4"/>
        <v>186</v>
      </c>
      <c r="D190" s="12" t="s">
        <v>159</v>
      </c>
      <c r="E190" s="12" t="s">
        <v>187</v>
      </c>
      <c r="F190" s="12" t="s">
        <v>17</v>
      </c>
      <c r="G190" s="12">
        <v>0.36</v>
      </c>
      <c r="H190" s="12">
        <v>63</v>
      </c>
      <c r="I190" s="15">
        <v>69</v>
      </c>
      <c r="J190" s="16"/>
      <c r="K190" s="17"/>
      <c r="L190" s="12">
        <f t="shared" si="5"/>
        <v>11955.500000000004</v>
      </c>
      <c r="M190" s="12"/>
      <c r="N190" s="12"/>
      <c r="O190" s="14"/>
      <c r="P190" s="14"/>
    </row>
    <row r="191" spans="3:16">
      <c r="C191" s="12">
        <f t="shared" si="4"/>
        <v>187</v>
      </c>
      <c r="D191" s="12" t="s">
        <v>188</v>
      </c>
      <c r="E191" s="12" t="s">
        <v>189</v>
      </c>
      <c r="F191" s="12"/>
      <c r="G191" s="12"/>
      <c r="H191" s="12">
        <v>63</v>
      </c>
      <c r="I191" s="15">
        <v>29</v>
      </c>
      <c r="J191" s="16"/>
      <c r="K191" s="17"/>
      <c r="L191" s="12">
        <f t="shared" si="5"/>
        <v>11984.500000000004</v>
      </c>
      <c r="M191" s="12"/>
      <c r="N191" s="12"/>
      <c r="O191" s="14"/>
      <c r="P191" s="14"/>
    </row>
    <row r="192" spans="3:16">
      <c r="C192" s="12">
        <f t="shared" si="4"/>
        <v>188</v>
      </c>
      <c r="D192" s="12" t="s">
        <v>189</v>
      </c>
      <c r="E192" s="12" t="s">
        <v>190</v>
      </c>
      <c r="F192" s="12" t="s">
        <v>17</v>
      </c>
      <c r="G192" s="12">
        <v>0.36</v>
      </c>
      <c r="H192" s="12">
        <v>63</v>
      </c>
      <c r="I192" s="15">
        <v>26</v>
      </c>
      <c r="J192" s="16"/>
      <c r="K192" s="17"/>
      <c r="L192" s="12">
        <f t="shared" si="5"/>
        <v>12010.500000000004</v>
      </c>
      <c r="M192" s="12"/>
      <c r="N192" s="12"/>
      <c r="O192" s="14"/>
      <c r="P192" s="14"/>
    </row>
    <row r="193" spans="3:16">
      <c r="C193" s="12">
        <f t="shared" si="4"/>
        <v>189</v>
      </c>
      <c r="D193" s="12" t="s">
        <v>189</v>
      </c>
      <c r="E193" s="12" t="s">
        <v>191</v>
      </c>
      <c r="F193" s="12"/>
      <c r="G193" s="12"/>
      <c r="H193" s="12">
        <v>63</v>
      </c>
      <c r="I193" s="15">
        <v>18</v>
      </c>
      <c r="J193" s="16"/>
      <c r="K193" s="17"/>
      <c r="L193" s="12">
        <f t="shared" si="5"/>
        <v>12028.500000000004</v>
      </c>
      <c r="M193" s="12"/>
      <c r="N193" s="12"/>
      <c r="O193" s="14"/>
      <c r="P193" s="14"/>
    </row>
    <row r="194" spans="3:16">
      <c r="C194" s="12">
        <f t="shared" si="4"/>
        <v>190</v>
      </c>
      <c r="D194" s="12" t="s">
        <v>189</v>
      </c>
      <c r="E194" s="12" t="s">
        <v>191</v>
      </c>
      <c r="F194" s="12"/>
      <c r="G194" s="12"/>
      <c r="H194" s="12">
        <v>63</v>
      </c>
      <c r="I194" s="15">
        <v>30</v>
      </c>
      <c r="J194" s="16"/>
      <c r="K194" s="17"/>
      <c r="L194" s="12">
        <f t="shared" si="5"/>
        <v>12058.500000000004</v>
      </c>
      <c r="M194" s="12"/>
      <c r="N194" s="12"/>
      <c r="O194" s="14"/>
      <c r="P194" s="14"/>
    </row>
    <row r="195" spans="3:16">
      <c r="C195" s="12">
        <f t="shared" si="4"/>
        <v>191</v>
      </c>
      <c r="D195" s="12" t="s">
        <v>191</v>
      </c>
      <c r="E195" s="12" t="s">
        <v>192</v>
      </c>
      <c r="F195" s="12"/>
      <c r="G195" s="12"/>
      <c r="H195" s="12">
        <v>63</v>
      </c>
      <c r="I195" s="15">
        <v>14.6</v>
      </c>
      <c r="J195" s="16"/>
      <c r="K195" s="17"/>
      <c r="L195" s="12">
        <f t="shared" si="5"/>
        <v>12073.100000000004</v>
      </c>
      <c r="M195" s="12"/>
      <c r="N195" s="12"/>
      <c r="O195" s="14"/>
      <c r="P195" s="14"/>
    </row>
    <row r="196" spans="3:16">
      <c r="C196" s="12">
        <f t="shared" si="4"/>
        <v>192</v>
      </c>
      <c r="D196" s="12" t="s">
        <v>192</v>
      </c>
      <c r="E196" s="12" t="s">
        <v>193</v>
      </c>
      <c r="F196" s="12"/>
      <c r="G196" s="12"/>
      <c r="H196" s="12">
        <v>63</v>
      </c>
      <c r="I196" s="15">
        <v>45.2</v>
      </c>
      <c r="J196" s="16"/>
      <c r="K196" s="17"/>
      <c r="L196" s="12">
        <f t="shared" si="5"/>
        <v>12118.300000000005</v>
      </c>
      <c r="M196" s="12"/>
      <c r="N196" s="12"/>
      <c r="O196" s="14"/>
      <c r="P196" s="14"/>
    </row>
    <row r="197" spans="3:16">
      <c r="C197" s="12">
        <f t="shared" si="4"/>
        <v>193</v>
      </c>
      <c r="D197" s="12" t="s">
        <v>192</v>
      </c>
      <c r="E197" s="12" t="s">
        <v>194</v>
      </c>
      <c r="F197" s="12"/>
      <c r="G197" s="12"/>
      <c r="H197" s="12">
        <v>63</v>
      </c>
      <c r="I197" s="15">
        <v>55.9</v>
      </c>
      <c r="J197" s="16"/>
      <c r="K197" s="17"/>
      <c r="L197" s="12">
        <f t="shared" si="5"/>
        <v>12174.200000000004</v>
      </c>
      <c r="M197" s="12"/>
      <c r="N197" s="12"/>
      <c r="O197" s="14"/>
      <c r="P197" s="14"/>
    </row>
    <row r="198" spans="3:16">
      <c r="C198" s="12">
        <f t="shared" si="4"/>
        <v>194</v>
      </c>
      <c r="D198" s="12" t="s">
        <v>191</v>
      </c>
      <c r="E198" s="12" t="s">
        <v>195</v>
      </c>
      <c r="F198" s="12" t="s">
        <v>17</v>
      </c>
      <c r="G198" s="12">
        <v>0.36</v>
      </c>
      <c r="H198" s="12">
        <v>63</v>
      </c>
      <c r="I198" s="15">
        <v>8.3000000000000007</v>
      </c>
      <c r="J198" s="16"/>
      <c r="K198" s="17"/>
      <c r="L198" s="12">
        <f t="shared" si="5"/>
        <v>12182.500000000004</v>
      </c>
      <c r="M198" s="12"/>
      <c r="N198" s="12"/>
      <c r="O198" s="14"/>
      <c r="P198" s="14"/>
    </row>
    <row r="199" spans="3:16">
      <c r="C199" s="12">
        <f t="shared" ref="C199:C262" si="6">1+C198</f>
        <v>195</v>
      </c>
      <c r="D199" s="12" t="s">
        <v>195</v>
      </c>
      <c r="E199" s="12" t="s">
        <v>196</v>
      </c>
      <c r="F199" s="12"/>
      <c r="G199" s="12"/>
      <c r="H199" s="12">
        <v>63</v>
      </c>
      <c r="I199" s="15">
        <v>33.299999999999997</v>
      </c>
      <c r="J199" s="16"/>
      <c r="K199" s="17"/>
      <c r="L199" s="12">
        <f t="shared" ref="L199:L262" si="7">+L198+I199</f>
        <v>12215.800000000003</v>
      </c>
      <c r="M199" s="12"/>
      <c r="N199" s="12"/>
      <c r="O199" s="14"/>
      <c r="P199" s="14"/>
    </row>
    <row r="200" spans="3:16">
      <c r="C200" s="12">
        <f t="shared" si="6"/>
        <v>196</v>
      </c>
      <c r="D200" s="12" t="s">
        <v>195</v>
      </c>
      <c r="E200" s="12" t="s">
        <v>197</v>
      </c>
      <c r="F200" s="12" t="s">
        <v>17</v>
      </c>
      <c r="G200" s="12">
        <v>0.36</v>
      </c>
      <c r="H200" s="12">
        <v>63</v>
      </c>
      <c r="I200" s="15">
        <v>92</v>
      </c>
      <c r="J200" s="16"/>
      <c r="K200" s="17"/>
      <c r="L200" s="12">
        <f t="shared" si="7"/>
        <v>12307.800000000003</v>
      </c>
      <c r="M200" s="12"/>
      <c r="N200" s="12"/>
      <c r="O200" s="14"/>
      <c r="P200" s="14"/>
    </row>
    <row r="201" spans="3:16">
      <c r="C201" s="12">
        <f t="shared" si="6"/>
        <v>197</v>
      </c>
      <c r="D201" s="12" t="s">
        <v>197</v>
      </c>
      <c r="E201" s="12" t="s">
        <v>198</v>
      </c>
      <c r="F201" s="12"/>
      <c r="G201" s="12"/>
      <c r="H201" s="12">
        <v>63</v>
      </c>
      <c r="I201" s="15">
        <v>30.6</v>
      </c>
      <c r="J201" s="16"/>
      <c r="K201" s="17"/>
      <c r="L201" s="12">
        <f t="shared" si="7"/>
        <v>12338.400000000003</v>
      </c>
      <c r="M201" s="12"/>
      <c r="N201" s="12"/>
      <c r="O201" s="14"/>
      <c r="P201" s="14"/>
    </row>
    <row r="202" spans="3:16">
      <c r="C202" s="12">
        <f t="shared" si="6"/>
        <v>198</v>
      </c>
      <c r="D202" s="12" t="s">
        <v>197</v>
      </c>
      <c r="E202" s="12" t="s">
        <v>199</v>
      </c>
      <c r="F202" s="12" t="s">
        <v>17</v>
      </c>
      <c r="G202" s="12">
        <v>0.36</v>
      </c>
      <c r="H202" s="12">
        <v>63</v>
      </c>
      <c r="I202" s="15">
        <v>56.5</v>
      </c>
      <c r="J202" s="16"/>
      <c r="K202" s="17"/>
      <c r="L202" s="12">
        <f t="shared" si="7"/>
        <v>12394.900000000003</v>
      </c>
      <c r="M202" s="12"/>
      <c r="N202" s="12"/>
      <c r="O202" s="14"/>
      <c r="P202" s="14"/>
    </row>
    <row r="203" spans="3:16">
      <c r="C203" s="12">
        <f t="shared" si="6"/>
        <v>199</v>
      </c>
      <c r="D203" s="12" t="s">
        <v>197</v>
      </c>
      <c r="E203" s="12" t="s">
        <v>199</v>
      </c>
      <c r="F203" s="12"/>
      <c r="G203" s="12"/>
      <c r="H203" s="12">
        <v>63</v>
      </c>
      <c r="I203" s="15">
        <v>13.4</v>
      </c>
      <c r="J203" s="16"/>
      <c r="K203" s="17"/>
      <c r="L203" s="12">
        <f t="shared" si="7"/>
        <v>12408.300000000003</v>
      </c>
      <c r="M203" s="12"/>
      <c r="N203" s="12"/>
      <c r="O203" s="14"/>
      <c r="P203" s="14"/>
    </row>
    <row r="204" spans="3:16">
      <c r="C204" s="12">
        <f t="shared" si="6"/>
        <v>200</v>
      </c>
      <c r="D204" s="12" t="s">
        <v>197</v>
      </c>
      <c r="E204" s="12" t="s">
        <v>199</v>
      </c>
      <c r="F204" s="12" t="s">
        <v>17</v>
      </c>
      <c r="G204" s="12">
        <v>0.36</v>
      </c>
      <c r="H204" s="12">
        <v>63</v>
      </c>
      <c r="I204" s="15">
        <v>15.8</v>
      </c>
      <c r="J204" s="16"/>
      <c r="K204" s="17"/>
      <c r="L204" s="12">
        <f t="shared" si="7"/>
        <v>12424.100000000002</v>
      </c>
      <c r="M204" s="12"/>
      <c r="N204" s="12"/>
      <c r="O204" s="14"/>
      <c r="P204" s="14"/>
    </row>
    <row r="205" spans="3:16">
      <c r="C205" s="12">
        <f t="shared" si="6"/>
        <v>201</v>
      </c>
      <c r="D205" s="12" t="s">
        <v>199</v>
      </c>
      <c r="E205" s="12" t="s">
        <v>200</v>
      </c>
      <c r="F205" s="12"/>
      <c r="G205" s="12"/>
      <c r="H205" s="12">
        <v>63</v>
      </c>
      <c r="I205" s="15">
        <v>19.8</v>
      </c>
      <c r="J205" s="16"/>
      <c r="K205" s="17"/>
      <c r="L205" s="12">
        <f t="shared" si="7"/>
        <v>12443.900000000001</v>
      </c>
      <c r="M205" s="12"/>
      <c r="N205" s="12"/>
      <c r="O205" s="14"/>
      <c r="P205" s="14"/>
    </row>
    <row r="206" spans="3:16">
      <c r="C206" s="12">
        <f t="shared" si="6"/>
        <v>202</v>
      </c>
      <c r="D206" s="12" t="s">
        <v>201</v>
      </c>
      <c r="E206" s="12" t="s">
        <v>202</v>
      </c>
      <c r="F206" s="12"/>
      <c r="G206" s="12"/>
      <c r="H206" s="12">
        <v>63</v>
      </c>
      <c r="I206" s="15">
        <v>39.4</v>
      </c>
      <c r="J206" s="16"/>
      <c r="K206" s="17"/>
      <c r="L206" s="12">
        <f t="shared" si="7"/>
        <v>12483.300000000001</v>
      </c>
      <c r="M206" s="12"/>
      <c r="N206" s="12"/>
      <c r="O206" s="14"/>
      <c r="P206" s="14"/>
    </row>
    <row r="207" spans="3:16">
      <c r="C207" s="12">
        <f t="shared" si="6"/>
        <v>203</v>
      </c>
      <c r="D207" s="12" t="s">
        <v>201</v>
      </c>
      <c r="E207" s="12" t="s">
        <v>203</v>
      </c>
      <c r="F207" s="12"/>
      <c r="G207" s="12"/>
      <c r="H207" s="12">
        <v>63</v>
      </c>
      <c r="I207" s="15">
        <v>25.5</v>
      </c>
      <c r="J207" s="16"/>
      <c r="K207" s="17"/>
      <c r="L207" s="12">
        <f t="shared" si="7"/>
        <v>12508.800000000001</v>
      </c>
      <c r="M207" s="12"/>
      <c r="N207" s="12"/>
      <c r="O207" s="14"/>
      <c r="P207" s="14"/>
    </row>
    <row r="208" spans="3:16">
      <c r="C208" s="12">
        <f t="shared" si="6"/>
        <v>204</v>
      </c>
      <c r="D208" s="12" t="s">
        <v>203</v>
      </c>
      <c r="E208" s="12" t="s">
        <v>204</v>
      </c>
      <c r="F208" s="12"/>
      <c r="G208" s="12"/>
      <c r="H208" s="12">
        <v>63</v>
      </c>
      <c r="I208" s="15">
        <v>37.700000000000003</v>
      </c>
      <c r="J208" s="16"/>
      <c r="K208" s="17"/>
      <c r="L208" s="12">
        <f t="shared" si="7"/>
        <v>12546.500000000002</v>
      </c>
      <c r="M208" s="12"/>
      <c r="N208" s="12"/>
      <c r="O208" s="14"/>
      <c r="P208" s="14"/>
    </row>
    <row r="209" spans="3:16">
      <c r="C209" s="12">
        <f t="shared" si="6"/>
        <v>205</v>
      </c>
      <c r="D209" s="12" t="s">
        <v>203</v>
      </c>
      <c r="E209" s="12" t="s">
        <v>205</v>
      </c>
      <c r="F209" s="12"/>
      <c r="G209" s="12"/>
      <c r="H209" s="12">
        <v>63</v>
      </c>
      <c r="I209" s="15">
        <v>12</v>
      </c>
      <c r="J209" s="16"/>
      <c r="K209" s="17"/>
      <c r="L209" s="12">
        <f t="shared" si="7"/>
        <v>12558.500000000002</v>
      </c>
      <c r="M209" s="12"/>
      <c r="N209" s="12"/>
      <c r="O209" s="14"/>
      <c r="P209" s="14"/>
    </row>
    <row r="210" spans="3:16">
      <c r="C210" s="12">
        <f t="shared" si="6"/>
        <v>206</v>
      </c>
      <c r="D210" s="12" t="s">
        <v>203</v>
      </c>
      <c r="E210" s="12" t="s">
        <v>205</v>
      </c>
      <c r="F210" s="12" t="s">
        <v>17</v>
      </c>
      <c r="G210" s="12">
        <v>0.36</v>
      </c>
      <c r="H210" s="12">
        <v>63</v>
      </c>
      <c r="I210" s="15">
        <v>27</v>
      </c>
      <c r="J210" s="16"/>
      <c r="K210" s="17"/>
      <c r="L210" s="12">
        <f t="shared" si="7"/>
        <v>12585.500000000002</v>
      </c>
      <c r="M210" s="12"/>
      <c r="N210" s="12"/>
      <c r="O210" s="14"/>
      <c r="P210" s="14"/>
    </row>
    <row r="211" spans="3:16">
      <c r="C211" s="12">
        <f t="shared" si="6"/>
        <v>207</v>
      </c>
      <c r="D211" s="12" t="s">
        <v>206</v>
      </c>
      <c r="E211" s="12" t="s">
        <v>207</v>
      </c>
      <c r="F211" s="12"/>
      <c r="G211" s="12"/>
      <c r="H211" s="12">
        <v>63</v>
      </c>
      <c r="I211" s="15">
        <v>37</v>
      </c>
      <c r="J211" s="16"/>
      <c r="K211" s="17"/>
      <c r="L211" s="12">
        <f t="shared" si="7"/>
        <v>12622.500000000002</v>
      </c>
      <c r="M211" s="12"/>
      <c r="N211" s="12"/>
      <c r="O211" s="14"/>
      <c r="P211" s="14"/>
    </row>
    <row r="212" spans="3:16">
      <c r="C212" s="12">
        <f t="shared" si="6"/>
        <v>208</v>
      </c>
      <c r="D212" s="12" t="s">
        <v>157</v>
      </c>
      <c r="E212" s="12" t="s">
        <v>158</v>
      </c>
      <c r="F212" s="12"/>
      <c r="G212" s="12"/>
      <c r="H212" s="12">
        <v>63</v>
      </c>
      <c r="I212" s="15">
        <v>36</v>
      </c>
      <c r="J212" s="16"/>
      <c r="K212" s="17"/>
      <c r="L212" s="12">
        <f t="shared" si="7"/>
        <v>12658.500000000002</v>
      </c>
      <c r="M212" s="12"/>
      <c r="N212" s="12"/>
      <c r="O212" s="14"/>
      <c r="P212" s="14"/>
    </row>
    <row r="213" spans="3:16">
      <c r="C213" s="12">
        <f t="shared" si="6"/>
        <v>209</v>
      </c>
      <c r="D213" s="12" t="s">
        <v>159</v>
      </c>
      <c r="E213" s="12" t="s">
        <v>160</v>
      </c>
      <c r="F213" s="12"/>
      <c r="G213" s="12"/>
      <c r="H213" s="12">
        <v>63</v>
      </c>
      <c r="I213" s="15">
        <v>96</v>
      </c>
      <c r="J213" s="16"/>
      <c r="K213" s="17"/>
      <c r="L213" s="12">
        <f t="shared" si="7"/>
        <v>12754.500000000002</v>
      </c>
      <c r="M213" s="12"/>
      <c r="N213" s="12"/>
      <c r="O213" s="14"/>
      <c r="P213" s="14"/>
    </row>
    <row r="214" spans="3:16">
      <c r="C214" s="12">
        <f t="shared" si="6"/>
        <v>210</v>
      </c>
      <c r="D214" s="12" t="s">
        <v>68</v>
      </c>
      <c r="E214" s="12" t="s">
        <v>208</v>
      </c>
      <c r="F214" s="12"/>
      <c r="G214" s="12"/>
      <c r="H214" s="12">
        <v>63</v>
      </c>
      <c r="I214" s="15">
        <v>108.1</v>
      </c>
      <c r="J214" s="16"/>
      <c r="K214" s="17"/>
      <c r="L214" s="12">
        <f t="shared" si="7"/>
        <v>12862.600000000002</v>
      </c>
      <c r="M214" s="12"/>
      <c r="N214" s="12"/>
      <c r="O214" s="14"/>
      <c r="P214" s="14"/>
    </row>
    <row r="215" spans="3:16">
      <c r="C215" s="12">
        <f t="shared" si="6"/>
        <v>211</v>
      </c>
      <c r="D215" s="12" t="s">
        <v>208</v>
      </c>
      <c r="E215" s="12" t="s">
        <v>209</v>
      </c>
      <c r="F215" s="12"/>
      <c r="G215" s="12"/>
      <c r="H215" s="12">
        <v>63</v>
      </c>
      <c r="I215" s="15">
        <v>103.2</v>
      </c>
      <c r="J215" s="16"/>
      <c r="K215" s="17"/>
      <c r="L215" s="12">
        <f t="shared" si="7"/>
        <v>12965.800000000003</v>
      </c>
      <c r="M215" s="12"/>
      <c r="N215" s="12"/>
      <c r="O215" s="14"/>
      <c r="P215" s="14"/>
    </row>
    <row r="216" spans="3:16">
      <c r="C216" s="12">
        <f t="shared" si="6"/>
        <v>212</v>
      </c>
      <c r="D216" s="12" t="s">
        <v>208</v>
      </c>
      <c r="E216" s="12" t="s">
        <v>210</v>
      </c>
      <c r="F216" s="12"/>
      <c r="G216" s="12"/>
      <c r="H216" s="12">
        <v>63</v>
      </c>
      <c r="I216" s="15">
        <v>75.2</v>
      </c>
      <c r="J216" s="16"/>
      <c r="K216" s="17"/>
      <c r="L216" s="12">
        <f t="shared" si="7"/>
        <v>13041.000000000004</v>
      </c>
      <c r="M216" s="12"/>
      <c r="N216" s="12"/>
      <c r="O216" s="14"/>
      <c r="P216" s="14"/>
    </row>
    <row r="217" spans="3:16">
      <c r="C217" s="12">
        <f t="shared" si="6"/>
        <v>213</v>
      </c>
      <c r="D217" s="12" t="s">
        <v>71</v>
      </c>
      <c r="E217" s="12" t="s">
        <v>211</v>
      </c>
      <c r="F217" s="12"/>
      <c r="G217" s="12"/>
      <c r="H217" s="12">
        <v>63</v>
      </c>
      <c r="I217" s="15">
        <v>71.2</v>
      </c>
      <c r="J217" s="16"/>
      <c r="K217" s="17"/>
      <c r="L217" s="12">
        <f t="shared" si="7"/>
        <v>13112.200000000004</v>
      </c>
      <c r="M217" s="12"/>
      <c r="N217" s="12"/>
      <c r="O217" s="14"/>
      <c r="P217" s="14"/>
    </row>
    <row r="218" spans="3:16">
      <c r="C218" s="12">
        <f t="shared" si="6"/>
        <v>214</v>
      </c>
      <c r="D218" s="12" t="s">
        <v>212</v>
      </c>
      <c r="E218" s="12" t="s">
        <v>213</v>
      </c>
      <c r="F218" s="12"/>
      <c r="G218" s="12"/>
      <c r="H218" s="12">
        <v>63</v>
      </c>
      <c r="I218" s="15">
        <v>142.5</v>
      </c>
      <c r="J218" s="16"/>
      <c r="K218" s="17"/>
      <c r="L218" s="12">
        <f t="shared" si="7"/>
        <v>13254.700000000004</v>
      </c>
      <c r="M218" s="12"/>
      <c r="N218" s="12"/>
      <c r="O218" s="14"/>
      <c r="P218" s="14"/>
    </row>
    <row r="219" spans="3:16">
      <c r="C219" s="12">
        <f t="shared" si="6"/>
        <v>215</v>
      </c>
      <c r="D219" s="12" t="s">
        <v>211</v>
      </c>
      <c r="E219" s="12" t="s">
        <v>210</v>
      </c>
      <c r="F219" s="12"/>
      <c r="G219" s="12"/>
      <c r="H219" s="12">
        <v>63</v>
      </c>
      <c r="I219" s="15">
        <v>21.3</v>
      </c>
      <c r="J219" s="16"/>
      <c r="K219" s="17"/>
      <c r="L219" s="12">
        <f t="shared" si="7"/>
        <v>13276.000000000004</v>
      </c>
      <c r="M219" s="12"/>
      <c r="N219" s="12"/>
      <c r="O219" s="14"/>
      <c r="P219" s="14"/>
    </row>
    <row r="220" spans="3:16">
      <c r="C220" s="12">
        <f t="shared" si="6"/>
        <v>216</v>
      </c>
      <c r="D220" s="12" t="s">
        <v>210</v>
      </c>
      <c r="E220" s="12" t="s">
        <v>214</v>
      </c>
      <c r="F220" s="12"/>
      <c r="G220" s="12"/>
      <c r="H220" s="12">
        <v>63</v>
      </c>
      <c r="I220" s="15">
        <v>68.599999999999994</v>
      </c>
      <c r="J220" s="16"/>
      <c r="K220" s="17"/>
      <c r="L220" s="12">
        <f t="shared" si="7"/>
        <v>13344.600000000004</v>
      </c>
      <c r="M220" s="12"/>
      <c r="N220" s="12"/>
      <c r="O220" s="14"/>
      <c r="P220" s="14"/>
    </row>
    <row r="221" spans="3:16">
      <c r="C221" s="12">
        <f t="shared" si="6"/>
        <v>217</v>
      </c>
      <c r="D221" s="12" t="s">
        <v>213</v>
      </c>
      <c r="E221" s="12" t="s">
        <v>215</v>
      </c>
      <c r="F221" s="12"/>
      <c r="G221" s="12"/>
      <c r="H221" s="12">
        <v>63</v>
      </c>
      <c r="I221" s="15">
        <v>28.4</v>
      </c>
      <c r="J221" s="16"/>
      <c r="K221" s="17"/>
      <c r="L221" s="12">
        <f t="shared" si="7"/>
        <v>13373.000000000004</v>
      </c>
      <c r="M221" s="12"/>
      <c r="N221" s="12"/>
      <c r="O221" s="14"/>
      <c r="P221" s="14"/>
    </row>
    <row r="222" spans="3:16">
      <c r="C222" s="12">
        <f t="shared" si="6"/>
        <v>218</v>
      </c>
      <c r="D222" s="12" t="s">
        <v>215</v>
      </c>
      <c r="E222" s="12" t="s">
        <v>216</v>
      </c>
      <c r="F222" s="12"/>
      <c r="G222" s="12"/>
      <c r="H222" s="12">
        <v>63</v>
      </c>
      <c r="I222" s="15">
        <v>109.8</v>
      </c>
      <c r="J222" s="16"/>
      <c r="K222" s="17"/>
      <c r="L222" s="12">
        <f t="shared" si="7"/>
        <v>13482.800000000003</v>
      </c>
      <c r="M222" s="12"/>
      <c r="N222" s="12"/>
      <c r="O222" s="14"/>
      <c r="P222" s="14"/>
    </row>
    <row r="223" spans="3:16">
      <c r="C223" s="12">
        <f t="shared" si="6"/>
        <v>219</v>
      </c>
      <c r="D223" s="12" t="s">
        <v>216</v>
      </c>
      <c r="E223" s="12" t="s">
        <v>217</v>
      </c>
      <c r="F223" s="12"/>
      <c r="G223" s="12"/>
      <c r="H223" s="12">
        <v>63</v>
      </c>
      <c r="I223" s="15">
        <v>61.7</v>
      </c>
      <c r="J223" s="16"/>
      <c r="K223" s="17"/>
      <c r="L223" s="12">
        <f t="shared" si="7"/>
        <v>13544.500000000004</v>
      </c>
      <c r="M223" s="12"/>
      <c r="N223" s="12"/>
      <c r="O223" s="14"/>
      <c r="P223" s="14"/>
    </row>
    <row r="224" spans="3:16">
      <c r="C224" s="12">
        <f t="shared" si="6"/>
        <v>220</v>
      </c>
      <c r="D224" s="12" t="s">
        <v>215</v>
      </c>
      <c r="E224" s="12" t="s">
        <v>218</v>
      </c>
      <c r="F224" s="12"/>
      <c r="G224" s="12"/>
      <c r="H224" s="12">
        <v>63</v>
      </c>
      <c r="I224" s="15">
        <v>82.3</v>
      </c>
      <c r="J224" s="16"/>
      <c r="K224" s="17"/>
      <c r="L224" s="12">
        <f t="shared" si="7"/>
        <v>13626.800000000003</v>
      </c>
      <c r="M224" s="12"/>
      <c r="N224" s="12"/>
      <c r="O224" s="14"/>
      <c r="P224" s="14"/>
    </row>
    <row r="225" spans="3:16">
      <c r="C225" s="12">
        <f t="shared" si="6"/>
        <v>221</v>
      </c>
      <c r="D225" s="12" t="s">
        <v>218</v>
      </c>
      <c r="E225" s="12" t="s">
        <v>219</v>
      </c>
      <c r="F225" s="12"/>
      <c r="G225" s="12"/>
      <c r="H225" s="12">
        <v>63</v>
      </c>
      <c r="I225" s="15">
        <v>144.5</v>
      </c>
      <c r="J225" s="16"/>
      <c r="K225" s="17"/>
      <c r="L225" s="12">
        <f t="shared" si="7"/>
        <v>13771.300000000003</v>
      </c>
      <c r="M225" s="12"/>
      <c r="N225" s="12"/>
      <c r="O225" s="14"/>
      <c r="P225" s="14"/>
    </row>
    <row r="226" spans="3:16">
      <c r="C226" s="12">
        <f t="shared" si="6"/>
        <v>222</v>
      </c>
      <c r="D226" s="12" t="s">
        <v>214</v>
      </c>
      <c r="E226" s="12" t="s">
        <v>220</v>
      </c>
      <c r="F226" s="12"/>
      <c r="G226" s="12"/>
      <c r="H226" s="12">
        <v>63</v>
      </c>
      <c r="I226" s="15">
        <v>149.6</v>
      </c>
      <c r="J226" s="16"/>
      <c r="K226" s="17"/>
      <c r="L226" s="12">
        <f t="shared" si="7"/>
        <v>13920.900000000003</v>
      </c>
      <c r="M226" s="12"/>
      <c r="N226" s="12"/>
      <c r="O226" s="14"/>
      <c r="P226" s="14"/>
    </row>
    <row r="227" spans="3:16">
      <c r="C227" s="12">
        <f t="shared" si="6"/>
        <v>223</v>
      </c>
      <c r="D227" s="12" t="s">
        <v>221</v>
      </c>
      <c r="E227" s="12" t="s">
        <v>222</v>
      </c>
      <c r="F227" s="12"/>
      <c r="G227" s="12"/>
      <c r="H227" s="12">
        <v>63</v>
      </c>
      <c r="I227" s="15">
        <f>21.1-I232</f>
        <v>14.100000000000001</v>
      </c>
      <c r="J227" s="16"/>
      <c r="K227" s="17"/>
      <c r="L227" s="12">
        <f t="shared" si="7"/>
        <v>13935.000000000004</v>
      </c>
      <c r="M227" s="12"/>
      <c r="N227" s="12"/>
      <c r="O227" s="14"/>
      <c r="P227" s="14"/>
    </row>
    <row r="228" spans="3:16">
      <c r="C228" s="12">
        <f t="shared" si="6"/>
        <v>224</v>
      </c>
      <c r="D228" s="12" t="s">
        <v>223</v>
      </c>
      <c r="E228" s="12" t="s">
        <v>224</v>
      </c>
      <c r="F228" s="12"/>
      <c r="G228" s="12"/>
      <c r="H228" s="12">
        <v>63</v>
      </c>
      <c r="I228" s="15">
        <v>124</v>
      </c>
      <c r="J228" s="16"/>
      <c r="K228" s="17"/>
      <c r="L228" s="12">
        <f t="shared" si="7"/>
        <v>14059.000000000004</v>
      </c>
      <c r="M228" s="12"/>
      <c r="N228" s="12"/>
      <c r="O228" s="14"/>
      <c r="P228" s="14"/>
    </row>
    <row r="229" spans="3:16">
      <c r="C229" s="12">
        <f t="shared" si="6"/>
        <v>225</v>
      </c>
      <c r="D229" s="12" t="s">
        <v>225</v>
      </c>
      <c r="E229" s="12" t="s">
        <v>226</v>
      </c>
      <c r="F229" s="12"/>
      <c r="G229" s="12"/>
      <c r="H229" s="12">
        <v>63</v>
      </c>
      <c r="I229" s="15">
        <v>32</v>
      </c>
      <c r="J229" s="16"/>
      <c r="K229" s="17"/>
      <c r="L229" s="12">
        <f t="shared" si="7"/>
        <v>14091.000000000004</v>
      </c>
      <c r="M229" s="12"/>
      <c r="N229" s="12"/>
      <c r="O229" s="14"/>
      <c r="P229" s="14"/>
    </row>
    <row r="230" spans="3:16">
      <c r="C230" s="12">
        <f t="shared" si="6"/>
        <v>226</v>
      </c>
      <c r="D230" s="12" t="s">
        <v>225</v>
      </c>
      <c r="E230" s="12" t="s">
        <v>226</v>
      </c>
      <c r="F230" s="12"/>
      <c r="G230" s="12"/>
      <c r="H230" s="12">
        <v>63</v>
      </c>
      <c r="I230" s="18"/>
      <c r="J230" s="19">
        <v>3</v>
      </c>
      <c r="K230" s="20"/>
      <c r="L230" s="12">
        <f t="shared" si="7"/>
        <v>14091.000000000004</v>
      </c>
      <c r="M230" s="12"/>
      <c r="N230" s="12"/>
      <c r="O230" s="14"/>
      <c r="P230" s="14"/>
    </row>
    <row r="231" spans="3:16">
      <c r="C231" s="12">
        <f t="shared" si="6"/>
        <v>227</v>
      </c>
      <c r="D231" s="12" t="s">
        <v>211</v>
      </c>
      <c r="E231" s="12" t="s">
        <v>210</v>
      </c>
      <c r="F231" s="12"/>
      <c r="G231" s="12"/>
      <c r="H231" s="12">
        <v>63</v>
      </c>
      <c r="I231" s="15">
        <v>7</v>
      </c>
      <c r="J231" s="16"/>
      <c r="K231" s="17"/>
      <c r="L231" s="12">
        <f t="shared" si="7"/>
        <v>14098.000000000004</v>
      </c>
      <c r="M231" s="12"/>
      <c r="N231" s="12"/>
      <c r="O231" s="14"/>
      <c r="P231" s="14"/>
    </row>
    <row r="232" spans="3:16">
      <c r="C232" s="12">
        <f t="shared" si="6"/>
        <v>228</v>
      </c>
      <c r="D232" s="12" t="s">
        <v>221</v>
      </c>
      <c r="E232" s="12" t="s">
        <v>222</v>
      </c>
      <c r="F232" s="12"/>
      <c r="G232" s="12"/>
      <c r="H232" s="12">
        <v>63</v>
      </c>
      <c r="I232" s="15">
        <v>7</v>
      </c>
      <c r="J232" s="16"/>
      <c r="K232" s="17"/>
      <c r="L232" s="12">
        <f t="shared" si="7"/>
        <v>14105.000000000004</v>
      </c>
      <c r="M232" s="12"/>
      <c r="N232" s="12"/>
      <c r="O232" s="14"/>
      <c r="P232" s="14"/>
    </row>
    <row r="233" spans="3:16">
      <c r="C233" s="12">
        <f t="shared" si="6"/>
        <v>229</v>
      </c>
      <c r="D233" s="12" t="s">
        <v>114</v>
      </c>
      <c r="E233" s="12" t="s">
        <v>116</v>
      </c>
      <c r="F233" s="12"/>
      <c r="G233" s="12"/>
      <c r="H233" s="12">
        <v>63</v>
      </c>
      <c r="I233" s="15">
        <v>7</v>
      </c>
      <c r="J233" s="16"/>
      <c r="K233" s="17"/>
      <c r="L233" s="12">
        <f t="shared" si="7"/>
        <v>14112.000000000004</v>
      </c>
      <c r="M233" s="12"/>
      <c r="N233" s="12"/>
      <c r="O233" s="14"/>
      <c r="P233" s="14"/>
    </row>
    <row r="234" spans="3:16">
      <c r="C234" s="12">
        <f t="shared" si="6"/>
        <v>230</v>
      </c>
      <c r="D234" s="12" t="s">
        <v>35</v>
      </c>
      <c r="E234" s="12" t="s">
        <v>177</v>
      </c>
      <c r="F234" s="12"/>
      <c r="G234" s="12"/>
      <c r="H234" s="12">
        <v>63</v>
      </c>
      <c r="I234" s="15">
        <v>8</v>
      </c>
      <c r="J234" s="16"/>
      <c r="K234" s="17"/>
      <c r="L234" s="12">
        <f t="shared" si="7"/>
        <v>14120.000000000004</v>
      </c>
      <c r="M234" s="12"/>
      <c r="N234" s="12"/>
      <c r="O234" s="14"/>
      <c r="P234" s="14"/>
    </row>
    <row r="235" spans="3:16">
      <c r="C235" s="12">
        <f t="shared" si="6"/>
        <v>231</v>
      </c>
      <c r="D235" s="12" t="s">
        <v>40</v>
      </c>
      <c r="E235" s="12" t="s">
        <v>42</v>
      </c>
      <c r="F235" s="12" t="s">
        <v>80</v>
      </c>
      <c r="G235" s="12">
        <v>0.36</v>
      </c>
      <c r="H235" s="12">
        <v>63</v>
      </c>
      <c r="I235" s="15">
        <v>46.1</v>
      </c>
      <c r="J235" s="16"/>
      <c r="K235" s="17"/>
      <c r="L235" s="12">
        <f t="shared" si="7"/>
        <v>14166.100000000004</v>
      </c>
      <c r="M235" s="12"/>
      <c r="N235" s="12"/>
      <c r="O235" s="14"/>
      <c r="P235" s="14"/>
    </row>
    <row r="236" spans="3:16">
      <c r="C236" s="12">
        <f t="shared" si="6"/>
        <v>232</v>
      </c>
      <c r="D236" s="12" t="s">
        <v>227</v>
      </c>
      <c r="E236" s="12" t="s">
        <v>228</v>
      </c>
      <c r="F236" s="12" t="s">
        <v>80</v>
      </c>
      <c r="G236" s="12">
        <v>0.36</v>
      </c>
      <c r="H236" s="12">
        <v>63</v>
      </c>
      <c r="I236" s="15">
        <v>15.9</v>
      </c>
      <c r="J236" s="16"/>
      <c r="K236" s="17"/>
      <c r="L236" s="12">
        <f t="shared" si="7"/>
        <v>14182.000000000004</v>
      </c>
      <c r="M236" s="12"/>
      <c r="N236" s="12"/>
      <c r="O236" s="14"/>
      <c r="P236" s="14"/>
    </row>
    <row r="237" spans="3:16">
      <c r="C237" s="12">
        <f t="shared" si="6"/>
        <v>233</v>
      </c>
      <c r="D237" s="12" t="s">
        <v>227</v>
      </c>
      <c r="E237" s="12" t="s">
        <v>228</v>
      </c>
      <c r="F237" s="12"/>
      <c r="G237" s="12"/>
      <c r="H237" s="12">
        <v>63</v>
      </c>
      <c r="I237" s="15">
        <v>17</v>
      </c>
      <c r="J237" s="16"/>
      <c r="K237" s="17"/>
      <c r="L237" s="12">
        <f t="shared" si="7"/>
        <v>14199.000000000004</v>
      </c>
      <c r="M237" s="12"/>
      <c r="N237" s="12"/>
      <c r="O237" s="14"/>
      <c r="P237" s="14"/>
    </row>
    <row r="238" spans="3:16">
      <c r="C238" s="12">
        <f t="shared" si="6"/>
        <v>234</v>
      </c>
      <c r="D238" s="12" t="s">
        <v>229</v>
      </c>
      <c r="E238" s="12" t="s">
        <v>230</v>
      </c>
      <c r="F238" s="12" t="s">
        <v>80</v>
      </c>
      <c r="G238" s="12">
        <v>0.36</v>
      </c>
      <c r="H238" s="12">
        <v>63</v>
      </c>
      <c r="I238" s="15">
        <v>26.7</v>
      </c>
      <c r="J238" s="16"/>
      <c r="K238" s="17"/>
      <c r="L238" s="12">
        <f t="shared" si="7"/>
        <v>14225.700000000004</v>
      </c>
      <c r="M238" s="12"/>
      <c r="N238" s="12"/>
      <c r="O238" s="14"/>
      <c r="P238" s="14"/>
    </row>
    <row r="239" spans="3:16">
      <c r="C239" s="12">
        <f t="shared" si="6"/>
        <v>235</v>
      </c>
      <c r="D239" s="12" t="s">
        <v>229</v>
      </c>
      <c r="E239" s="12" t="s">
        <v>230</v>
      </c>
      <c r="F239" s="12"/>
      <c r="G239" s="12"/>
      <c r="H239" s="12">
        <v>63</v>
      </c>
      <c r="I239" s="15">
        <v>50.4</v>
      </c>
      <c r="J239" s="16"/>
      <c r="K239" s="17"/>
      <c r="L239" s="12">
        <f t="shared" si="7"/>
        <v>14276.100000000004</v>
      </c>
      <c r="M239" s="12"/>
      <c r="N239" s="12"/>
      <c r="O239" s="14"/>
      <c r="P239" s="14"/>
    </row>
    <row r="240" spans="3:16">
      <c r="C240" s="12">
        <f t="shared" si="6"/>
        <v>236</v>
      </c>
      <c r="D240" s="12" t="s">
        <v>231</v>
      </c>
      <c r="E240" s="12" t="s">
        <v>232</v>
      </c>
      <c r="F240" s="12"/>
      <c r="G240" s="12"/>
      <c r="H240" s="12">
        <v>63</v>
      </c>
      <c r="I240" s="15">
        <v>43.6</v>
      </c>
      <c r="J240" s="16"/>
      <c r="K240" s="17"/>
      <c r="L240" s="12">
        <f t="shared" si="7"/>
        <v>14319.700000000004</v>
      </c>
      <c r="M240" s="12"/>
      <c r="N240" s="12"/>
      <c r="O240" s="14"/>
      <c r="P240" s="14"/>
    </row>
    <row r="241" spans="3:16" hidden="1">
      <c r="C241" s="12">
        <f t="shared" si="6"/>
        <v>237</v>
      </c>
      <c r="D241" s="12" t="s">
        <v>233</v>
      </c>
      <c r="E241" s="12" t="s">
        <v>234</v>
      </c>
      <c r="F241" s="12"/>
      <c r="G241" s="12"/>
      <c r="H241" s="12">
        <v>75</v>
      </c>
      <c r="I241" s="15">
        <f>30.1-9</f>
        <v>21.1</v>
      </c>
      <c r="J241" s="16"/>
      <c r="K241" s="17"/>
      <c r="L241" s="12">
        <f t="shared" si="7"/>
        <v>14340.800000000005</v>
      </c>
      <c r="M241" s="12"/>
      <c r="N241" s="12"/>
      <c r="O241" s="14"/>
      <c r="P241" s="14"/>
    </row>
    <row r="242" spans="3:16" hidden="1">
      <c r="C242" s="12">
        <f t="shared" si="6"/>
        <v>238</v>
      </c>
      <c r="D242" s="12" t="s">
        <v>27</v>
      </c>
      <c r="E242" s="12" t="s">
        <v>235</v>
      </c>
      <c r="F242" s="12" t="s">
        <v>17</v>
      </c>
      <c r="G242" s="12">
        <v>0.37</v>
      </c>
      <c r="H242" s="12">
        <v>75</v>
      </c>
      <c r="I242" s="15">
        <f>260.4-9</f>
        <v>251.39999999999998</v>
      </c>
      <c r="J242" s="16"/>
      <c r="K242" s="17"/>
      <c r="L242" s="12">
        <f t="shared" si="7"/>
        <v>14592.200000000004</v>
      </c>
      <c r="M242" s="12"/>
      <c r="N242" s="12"/>
      <c r="O242" s="14"/>
      <c r="P242" s="14"/>
    </row>
    <row r="243" spans="3:16" hidden="1">
      <c r="C243" s="12">
        <f t="shared" si="6"/>
        <v>239</v>
      </c>
      <c r="D243" s="12" t="s">
        <v>116</v>
      </c>
      <c r="E243" s="12" t="s">
        <v>37</v>
      </c>
      <c r="F243" s="12"/>
      <c r="G243" s="12"/>
      <c r="H243" s="12">
        <v>75</v>
      </c>
      <c r="I243" s="15">
        <f>355-9</f>
        <v>346</v>
      </c>
      <c r="J243" s="16"/>
      <c r="K243" s="17"/>
      <c r="L243" s="12">
        <f t="shared" si="7"/>
        <v>14938.200000000004</v>
      </c>
      <c r="M243" s="12"/>
      <c r="N243" s="12"/>
      <c r="O243" s="14"/>
      <c r="P243" s="14"/>
    </row>
    <row r="244" spans="3:16" hidden="1">
      <c r="C244" s="12">
        <f t="shared" si="6"/>
        <v>240</v>
      </c>
      <c r="D244" s="12" t="s">
        <v>139</v>
      </c>
      <c r="E244" s="12" t="s">
        <v>200</v>
      </c>
      <c r="F244" s="12"/>
      <c r="G244" s="12"/>
      <c r="H244" s="12">
        <v>75</v>
      </c>
      <c r="I244" s="15">
        <f>202.3-9</f>
        <v>193.3</v>
      </c>
      <c r="J244" s="16"/>
      <c r="K244" s="17"/>
      <c r="L244" s="12">
        <f t="shared" si="7"/>
        <v>15131.500000000004</v>
      </c>
      <c r="M244" s="12"/>
      <c r="N244" s="12"/>
      <c r="O244" s="14"/>
      <c r="P244" s="14"/>
    </row>
    <row r="245" spans="3:16" hidden="1">
      <c r="C245" s="12">
        <f t="shared" si="6"/>
        <v>241</v>
      </c>
      <c r="D245" s="12" t="s">
        <v>220</v>
      </c>
      <c r="E245" s="12" t="s">
        <v>236</v>
      </c>
      <c r="F245" s="12"/>
      <c r="G245" s="12"/>
      <c r="H245" s="12">
        <v>90</v>
      </c>
      <c r="I245" s="15">
        <f>218.6-2</f>
        <v>216.6</v>
      </c>
      <c r="J245" s="16"/>
      <c r="K245" s="17"/>
      <c r="L245" s="12">
        <f t="shared" si="7"/>
        <v>15348.100000000004</v>
      </c>
      <c r="M245" s="12"/>
      <c r="N245" s="12"/>
      <c r="O245" s="14"/>
      <c r="P245" s="14"/>
    </row>
    <row r="246" spans="3:16" hidden="1">
      <c r="C246" s="12">
        <f t="shared" si="6"/>
        <v>242</v>
      </c>
      <c r="D246" s="12" t="s">
        <v>220</v>
      </c>
      <c r="E246" s="12" t="s">
        <v>236</v>
      </c>
      <c r="F246" s="12"/>
      <c r="G246" s="12"/>
      <c r="H246" s="12">
        <v>90</v>
      </c>
      <c r="I246" s="15">
        <f>101.4-2</f>
        <v>99.4</v>
      </c>
      <c r="J246" s="16"/>
      <c r="K246" s="17"/>
      <c r="L246" s="12">
        <f t="shared" si="7"/>
        <v>15447.500000000004</v>
      </c>
      <c r="M246" s="12"/>
      <c r="N246" s="12"/>
      <c r="O246" s="14"/>
      <c r="P246" s="14"/>
    </row>
    <row r="247" spans="3:16" hidden="1">
      <c r="C247" s="12">
        <f t="shared" si="6"/>
        <v>243</v>
      </c>
      <c r="D247" s="12" t="s">
        <v>220</v>
      </c>
      <c r="E247" s="12" t="s">
        <v>236</v>
      </c>
      <c r="F247" s="12"/>
      <c r="G247" s="12"/>
      <c r="H247" s="12">
        <v>90</v>
      </c>
      <c r="I247" s="15">
        <v>6</v>
      </c>
      <c r="J247" s="16"/>
      <c r="K247" s="17"/>
      <c r="L247" s="12">
        <f t="shared" si="7"/>
        <v>15453.500000000004</v>
      </c>
      <c r="M247" s="12"/>
      <c r="N247" s="12"/>
      <c r="O247" s="14"/>
      <c r="P247" s="14"/>
    </row>
    <row r="248" spans="3:16" hidden="1">
      <c r="C248" s="12">
        <f t="shared" si="6"/>
        <v>244</v>
      </c>
      <c r="D248" s="12" t="s">
        <v>220</v>
      </c>
      <c r="E248" s="12" t="s">
        <v>236</v>
      </c>
      <c r="F248" s="12"/>
      <c r="G248" s="12"/>
      <c r="H248" s="12">
        <v>90</v>
      </c>
      <c r="I248" s="15">
        <f>322.5-2</f>
        <v>320.5</v>
      </c>
      <c r="J248" s="16"/>
      <c r="K248" s="17"/>
      <c r="L248" s="12">
        <f t="shared" si="7"/>
        <v>15774.000000000004</v>
      </c>
      <c r="M248" s="12"/>
      <c r="N248" s="12"/>
      <c r="O248" s="14"/>
      <c r="P248" s="14"/>
    </row>
    <row r="249" spans="3:16" hidden="1">
      <c r="C249" s="12">
        <f t="shared" si="6"/>
        <v>245</v>
      </c>
      <c r="D249" s="12" t="s">
        <v>220</v>
      </c>
      <c r="E249" s="12" t="s">
        <v>236</v>
      </c>
      <c r="F249" s="12"/>
      <c r="G249" s="12"/>
      <c r="H249" s="12">
        <v>90</v>
      </c>
      <c r="I249" s="15">
        <v>14.6</v>
      </c>
      <c r="J249" s="16"/>
      <c r="K249" s="17"/>
      <c r="L249" s="12">
        <f t="shared" si="7"/>
        <v>15788.600000000004</v>
      </c>
      <c r="M249" s="12" t="s">
        <v>237</v>
      </c>
      <c r="N249" s="12"/>
      <c r="O249" s="14"/>
      <c r="P249" s="14"/>
    </row>
    <row r="250" spans="3:16" hidden="1">
      <c r="C250" s="12">
        <f t="shared" si="6"/>
        <v>246</v>
      </c>
      <c r="D250" s="12" t="s">
        <v>95</v>
      </c>
      <c r="E250" s="12" t="s">
        <v>238</v>
      </c>
      <c r="F250" s="12" t="s">
        <v>100</v>
      </c>
      <c r="G250" s="12">
        <v>0.39</v>
      </c>
      <c r="H250" s="12">
        <v>90</v>
      </c>
      <c r="I250" s="15">
        <f>234-2</f>
        <v>232</v>
      </c>
      <c r="J250" s="16"/>
      <c r="K250" s="17"/>
      <c r="L250" s="12">
        <f t="shared" si="7"/>
        <v>16020.600000000004</v>
      </c>
      <c r="M250" s="12"/>
      <c r="N250" s="12"/>
      <c r="O250" s="14"/>
      <c r="P250" s="14"/>
    </row>
    <row r="251" spans="3:16" hidden="1">
      <c r="C251" s="12">
        <f t="shared" si="6"/>
        <v>247</v>
      </c>
      <c r="D251" s="12" t="s">
        <v>200</v>
      </c>
      <c r="E251" s="12" t="s">
        <v>116</v>
      </c>
      <c r="F251" s="12"/>
      <c r="G251" s="12"/>
      <c r="H251" s="12">
        <v>90</v>
      </c>
      <c r="I251" s="15">
        <v>23.2</v>
      </c>
      <c r="J251" s="16"/>
      <c r="K251" s="17"/>
      <c r="L251" s="12">
        <f t="shared" si="7"/>
        <v>16043.800000000005</v>
      </c>
      <c r="M251" s="12" t="s">
        <v>239</v>
      </c>
      <c r="N251" s="12"/>
      <c r="O251" s="14"/>
      <c r="P251" s="14"/>
    </row>
    <row r="252" spans="3:16" hidden="1">
      <c r="C252" s="12">
        <f t="shared" si="6"/>
        <v>248</v>
      </c>
      <c r="D252" s="12" t="s">
        <v>240</v>
      </c>
      <c r="E252" s="12" t="s">
        <v>181</v>
      </c>
      <c r="F252" s="12"/>
      <c r="G252" s="12"/>
      <c r="H252" s="12">
        <v>90</v>
      </c>
      <c r="I252" s="15">
        <v>43</v>
      </c>
      <c r="J252" s="16"/>
      <c r="K252" s="17"/>
      <c r="L252" s="12">
        <f t="shared" si="7"/>
        <v>16086.800000000005</v>
      </c>
      <c r="M252" s="12"/>
      <c r="N252" s="12"/>
      <c r="O252" s="14"/>
      <c r="P252" s="14"/>
    </row>
    <row r="253" spans="3:16" hidden="1">
      <c r="C253" s="12">
        <f t="shared" si="6"/>
        <v>249</v>
      </c>
      <c r="D253" s="12" t="s">
        <v>181</v>
      </c>
      <c r="E253" s="12" t="s">
        <v>188</v>
      </c>
      <c r="F253" s="12" t="s">
        <v>17</v>
      </c>
      <c r="G253" s="12">
        <v>0.39</v>
      </c>
      <c r="H253" s="12">
        <v>90</v>
      </c>
      <c r="I253" s="15">
        <v>44.6</v>
      </c>
      <c r="J253" s="16"/>
      <c r="K253" s="17"/>
      <c r="L253" s="12">
        <f t="shared" si="7"/>
        <v>16131.400000000005</v>
      </c>
      <c r="M253" s="12"/>
      <c r="N253" s="12"/>
      <c r="O253" s="14"/>
      <c r="P253" s="14"/>
    </row>
    <row r="254" spans="3:16" hidden="1">
      <c r="C254" s="12">
        <f t="shared" si="6"/>
        <v>250</v>
      </c>
      <c r="D254" s="12" t="s">
        <v>235</v>
      </c>
      <c r="E254" s="12" t="s">
        <v>96</v>
      </c>
      <c r="F254" s="12"/>
      <c r="G254" s="12"/>
      <c r="H254" s="12">
        <v>110</v>
      </c>
      <c r="I254" s="15">
        <v>7</v>
      </c>
      <c r="J254" s="16"/>
      <c r="K254" s="17"/>
      <c r="L254" s="12">
        <f t="shared" si="7"/>
        <v>16138.400000000005</v>
      </c>
      <c r="M254" s="12"/>
      <c r="N254" s="12"/>
      <c r="O254" s="14"/>
      <c r="P254" s="14"/>
    </row>
    <row r="255" spans="3:16" hidden="1">
      <c r="C255" s="12">
        <f t="shared" si="6"/>
        <v>251</v>
      </c>
      <c r="D255" s="12" t="s">
        <v>235</v>
      </c>
      <c r="E255" s="12" t="s">
        <v>96</v>
      </c>
      <c r="F255" s="12"/>
      <c r="G255" s="12"/>
      <c r="H255" s="12">
        <v>110</v>
      </c>
      <c r="I255" s="15">
        <f>351.6-2</f>
        <v>349.6</v>
      </c>
      <c r="J255" s="16"/>
      <c r="K255" s="17"/>
      <c r="L255" s="12">
        <f t="shared" si="7"/>
        <v>16488.000000000004</v>
      </c>
      <c r="M255" s="12"/>
      <c r="N255" s="12"/>
      <c r="O255" s="14"/>
      <c r="P255" s="14"/>
    </row>
    <row r="256" spans="3:16" hidden="1">
      <c r="C256" s="12">
        <f t="shared" si="6"/>
        <v>252</v>
      </c>
      <c r="D256" s="12" t="s">
        <v>116</v>
      </c>
      <c r="E256" s="12" t="s">
        <v>117</v>
      </c>
      <c r="F256" s="12"/>
      <c r="G256" s="12"/>
      <c r="H256" s="12">
        <v>110</v>
      </c>
      <c r="I256" s="15">
        <f>110.4-1</f>
        <v>109.4</v>
      </c>
      <c r="J256" s="16"/>
      <c r="K256" s="17"/>
      <c r="L256" s="12">
        <f t="shared" si="7"/>
        <v>16597.400000000005</v>
      </c>
      <c r="M256" s="12"/>
      <c r="N256" s="12"/>
      <c r="O256" s="14"/>
      <c r="P256" s="14"/>
    </row>
    <row r="257" spans="3:23" hidden="1">
      <c r="C257" s="12">
        <f t="shared" si="6"/>
        <v>253</v>
      </c>
      <c r="D257" s="12" t="s">
        <v>117</v>
      </c>
      <c r="E257" s="12" t="s">
        <v>184</v>
      </c>
      <c r="F257" s="12"/>
      <c r="G257" s="12"/>
      <c r="H257" s="12">
        <v>110</v>
      </c>
      <c r="I257" s="15">
        <v>14</v>
      </c>
      <c r="J257" s="16"/>
      <c r="K257" s="17"/>
      <c r="L257" s="12">
        <f t="shared" si="7"/>
        <v>16611.400000000005</v>
      </c>
      <c r="M257" s="12"/>
      <c r="N257" s="12"/>
      <c r="O257" s="14"/>
      <c r="P257" s="14"/>
    </row>
    <row r="258" spans="3:23" hidden="1">
      <c r="C258" s="12">
        <f t="shared" si="6"/>
        <v>254</v>
      </c>
      <c r="D258" s="12" t="s">
        <v>77</v>
      </c>
      <c r="E258" s="12" t="s">
        <v>96</v>
      </c>
      <c r="F258" s="12"/>
      <c r="G258" s="12"/>
      <c r="H258" s="12">
        <v>125</v>
      </c>
      <c r="I258" s="15">
        <f>419-2</f>
        <v>417</v>
      </c>
      <c r="J258" s="16"/>
      <c r="K258" s="17"/>
      <c r="L258" s="12">
        <f t="shared" si="7"/>
        <v>17028.400000000005</v>
      </c>
      <c r="M258" s="12"/>
      <c r="N258" s="12"/>
      <c r="O258" s="14"/>
      <c r="P258" s="14"/>
    </row>
    <row r="259" spans="3:23" hidden="1">
      <c r="C259" s="12">
        <f t="shared" si="6"/>
        <v>255</v>
      </c>
      <c r="D259" s="12" t="s">
        <v>184</v>
      </c>
      <c r="E259" s="12" t="s">
        <v>241</v>
      </c>
      <c r="F259" s="12"/>
      <c r="G259" s="12"/>
      <c r="H259" s="12">
        <v>125</v>
      </c>
      <c r="I259" s="15">
        <f>121.1-1</f>
        <v>120.1</v>
      </c>
      <c r="J259" s="16"/>
      <c r="K259" s="17"/>
      <c r="L259" s="12">
        <f t="shared" si="7"/>
        <v>17148.500000000004</v>
      </c>
      <c r="M259" s="12"/>
      <c r="N259" s="12"/>
      <c r="O259" s="14"/>
      <c r="P259" s="14"/>
    </row>
    <row r="260" spans="3:23" hidden="1">
      <c r="C260" s="12">
        <f t="shared" si="6"/>
        <v>256</v>
      </c>
      <c r="D260" s="12" t="s">
        <v>242</v>
      </c>
      <c r="E260" s="12" t="s">
        <v>238</v>
      </c>
      <c r="F260" s="12"/>
      <c r="G260" s="12"/>
      <c r="H260" s="12">
        <v>140</v>
      </c>
      <c r="I260" s="15">
        <f>488-3</f>
        <v>485</v>
      </c>
      <c r="J260" s="16"/>
      <c r="K260" s="17"/>
      <c r="L260" s="12">
        <f t="shared" si="7"/>
        <v>17633.500000000004</v>
      </c>
      <c r="M260" s="12"/>
      <c r="N260" s="12"/>
      <c r="O260" s="14"/>
      <c r="P260" s="14"/>
    </row>
    <row r="261" spans="3:23" hidden="1">
      <c r="C261" s="12">
        <f t="shared" si="6"/>
        <v>257</v>
      </c>
      <c r="D261" s="12" t="s">
        <v>241</v>
      </c>
      <c r="E261" s="12" t="s">
        <v>240</v>
      </c>
      <c r="F261" s="12"/>
      <c r="G261" s="12"/>
      <c r="H261" s="12">
        <v>140</v>
      </c>
      <c r="I261" s="15">
        <v>79.3</v>
      </c>
      <c r="J261" s="16"/>
      <c r="K261" s="17"/>
      <c r="L261" s="12">
        <f t="shared" si="7"/>
        <v>17712.800000000003</v>
      </c>
      <c r="M261" s="12" t="s">
        <v>243</v>
      </c>
      <c r="N261" s="12"/>
      <c r="O261" s="14"/>
      <c r="P261" s="14"/>
    </row>
    <row r="262" spans="3:23" hidden="1">
      <c r="C262" s="12">
        <f t="shared" si="6"/>
        <v>258</v>
      </c>
      <c r="D262" s="12" t="s">
        <v>241</v>
      </c>
      <c r="E262" s="12" t="s">
        <v>242</v>
      </c>
      <c r="F262" s="12"/>
      <c r="G262" s="12"/>
      <c r="H262" s="12">
        <v>160</v>
      </c>
      <c r="I262" s="15">
        <v>11.7</v>
      </c>
      <c r="J262" s="16"/>
      <c r="K262" s="17"/>
      <c r="L262" s="12">
        <f t="shared" si="7"/>
        <v>17724.500000000004</v>
      </c>
      <c r="M262" s="12"/>
      <c r="N262" s="12"/>
      <c r="O262" s="14"/>
      <c r="P262" s="14"/>
    </row>
    <row r="263" spans="3:23" hidden="1">
      <c r="C263" s="12">
        <f t="shared" ref="C263:C264" si="8">1+C262</f>
        <v>259</v>
      </c>
      <c r="D263" s="12" t="s">
        <v>242</v>
      </c>
      <c r="E263" s="12" t="s">
        <v>110</v>
      </c>
      <c r="F263" s="12"/>
      <c r="G263" s="12"/>
      <c r="H263" s="12">
        <v>160</v>
      </c>
      <c r="I263" s="15">
        <v>7</v>
      </c>
      <c r="J263" s="16"/>
      <c r="K263" s="17"/>
      <c r="L263" s="12">
        <f t="shared" ref="L263:L264" si="9">+L262+I263</f>
        <v>17731.500000000004</v>
      </c>
      <c r="M263" s="12"/>
      <c r="N263" s="12"/>
      <c r="O263" s="14"/>
      <c r="P263" s="14"/>
    </row>
    <row r="264" spans="3:23" hidden="1">
      <c r="C264" s="12">
        <f t="shared" si="8"/>
        <v>260</v>
      </c>
      <c r="D264" s="12" t="s">
        <v>242</v>
      </c>
      <c r="E264" s="12" t="s">
        <v>110</v>
      </c>
      <c r="F264" s="12"/>
      <c r="G264" s="12"/>
      <c r="H264" s="12">
        <v>160</v>
      </c>
      <c r="I264" s="15">
        <v>124</v>
      </c>
      <c r="J264" s="16"/>
      <c r="K264" s="17"/>
      <c r="L264" s="12">
        <f t="shared" si="9"/>
        <v>17855.500000000004</v>
      </c>
      <c r="M264" s="12"/>
      <c r="N264" s="12"/>
      <c r="O264" s="14"/>
      <c r="P264" s="14"/>
    </row>
    <row r="265" spans="3:23">
      <c r="C265" s="12"/>
      <c r="D265" s="12"/>
      <c r="E265" s="12"/>
      <c r="F265" s="12"/>
      <c r="G265" s="12"/>
      <c r="H265" s="12"/>
      <c r="I265" s="18"/>
      <c r="J265" s="19"/>
      <c r="K265" s="20"/>
      <c r="L265" s="12"/>
      <c r="M265" s="12"/>
      <c r="N265" s="12"/>
      <c r="O265" s="14"/>
      <c r="P265" s="14"/>
    </row>
    <row r="266" spans="3:23">
      <c r="C266" s="12"/>
      <c r="D266" s="12"/>
      <c r="E266" s="12">
        <v>63</v>
      </c>
      <c r="F266" s="12">
        <v>75</v>
      </c>
      <c r="G266" s="12">
        <v>90</v>
      </c>
      <c r="H266" s="12">
        <v>110</v>
      </c>
      <c r="I266" s="12">
        <v>125</v>
      </c>
      <c r="J266" s="12">
        <v>140</v>
      </c>
      <c r="K266" s="12">
        <v>160</v>
      </c>
      <c r="L266" s="12"/>
      <c r="M266" s="12"/>
      <c r="N266" s="12"/>
      <c r="O266" s="14"/>
      <c r="P266" s="14"/>
    </row>
    <row r="267" spans="3:23">
      <c r="C267" s="12"/>
      <c r="D267" s="12"/>
      <c r="E267" s="12">
        <f t="shared" ref="E267:K267" si="10">+SUMIF($H$5:$H$264,E266,$I$5:$K$264)</f>
        <v>14319.700000000004</v>
      </c>
      <c r="F267" s="12">
        <f t="shared" si="10"/>
        <v>811.8</v>
      </c>
      <c r="G267" s="12">
        <f t="shared" si="10"/>
        <v>999.90000000000009</v>
      </c>
      <c r="H267" s="12">
        <f t="shared" si="10"/>
        <v>480</v>
      </c>
      <c r="I267" s="12">
        <f t="shared" si="10"/>
        <v>537.1</v>
      </c>
      <c r="J267" s="12">
        <f t="shared" si="10"/>
        <v>564.29999999999995</v>
      </c>
      <c r="K267" s="12">
        <f t="shared" si="10"/>
        <v>142.69999999999999</v>
      </c>
      <c r="L267" s="12">
        <f>+E267+F267+G267+H267+I267+J267+K267</f>
        <v>17855.5</v>
      </c>
      <c r="M267" s="12"/>
      <c r="N267" s="12"/>
      <c r="O267" s="14"/>
      <c r="P267" s="14"/>
    </row>
    <row r="268" spans="3:23" ht="18.75">
      <c r="C268" s="12"/>
      <c r="D268" s="12"/>
      <c r="E268" s="32">
        <v>17139</v>
      </c>
      <c r="F268" s="32">
        <v>813</v>
      </c>
      <c r="G268" s="32">
        <v>1002</v>
      </c>
      <c r="H268" s="32">
        <v>483</v>
      </c>
      <c r="I268" s="32">
        <v>539</v>
      </c>
      <c r="J268" s="32">
        <v>566</v>
      </c>
      <c r="K268" s="32">
        <v>163</v>
      </c>
      <c r="L268" s="32">
        <f>+SUM(E268:K268)</f>
        <v>20705</v>
      </c>
      <c r="M268" s="32"/>
      <c r="N268" s="32"/>
      <c r="O268" s="14"/>
      <c r="P268" s="14"/>
    </row>
    <row r="269" spans="3:23" ht="15.75">
      <c r="C269" s="33" t="s">
        <v>244</v>
      </c>
      <c r="D269" s="26"/>
      <c r="E269" s="26"/>
      <c r="F269" s="26"/>
      <c r="G269" s="26" t="s">
        <v>245</v>
      </c>
      <c r="H269" s="26"/>
      <c r="I269" s="26"/>
      <c r="J269" s="26"/>
      <c r="K269" s="26"/>
      <c r="L269" s="26" t="s">
        <v>246</v>
      </c>
      <c r="M269" s="26"/>
      <c r="N269" s="26"/>
      <c r="O269" s="26"/>
      <c r="P269" s="26"/>
      <c r="Q269" s="26"/>
      <c r="R269" s="12" t="s">
        <v>247</v>
      </c>
      <c r="S269" s="12" t="s">
        <v>248</v>
      </c>
      <c r="T269" s="12" t="s">
        <v>249</v>
      </c>
      <c r="U269" s="12" t="s">
        <v>250</v>
      </c>
      <c r="V269" s="12" t="s">
        <v>251</v>
      </c>
      <c r="W269" s="4" t="s">
        <v>252</v>
      </c>
    </row>
    <row r="270" spans="3:23" ht="15.75">
      <c r="C270" s="33" t="s">
        <v>253</v>
      </c>
      <c r="D270" s="26"/>
      <c r="E270" s="14"/>
      <c r="F270" s="14"/>
      <c r="G270" s="26" t="s">
        <v>253</v>
      </c>
      <c r="H270" s="14"/>
      <c r="I270" s="14"/>
      <c r="J270" s="14"/>
      <c r="K270" s="14"/>
      <c r="L270" s="26" t="s">
        <v>253</v>
      </c>
      <c r="M270" s="26"/>
      <c r="N270" s="26"/>
      <c r="O270" s="14"/>
      <c r="P270" s="14"/>
      <c r="Q270" s="14"/>
      <c r="R270" s="12">
        <v>63</v>
      </c>
      <c r="S270" s="12">
        <v>17139</v>
      </c>
      <c r="T270" s="12">
        <v>14000</v>
      </c>
      <c r="U270" s="12">
        <v>10364</v>
      </c>
      <c r="V270" s="12">
        <v>3636</v>
      </c>
    </row>
    <row r="271" spans="3:23" ht="15.75">
      <c r="C271" s="33" t="s">
        <v>254</v>
      </c>
      <c r="D271" s="14"/>
      <c r="E271" s="14"/>
      <c r="F271" s="14"/>
      <c r="G271" s="26" t="s">
        <v>254</v>
      </c>
      <c r="H271" s="14"/>
      <c r="I271" s="14"/>
      <c r="J271" s="14"/>
      <c r="K271" s="14"/>
      <c r="L271" s="26" t="s">
        <v>254</v>
      </c>
      <c r="M271" s="26"/>
      <c r="N271" s="26"/>
      <c r="O271" s="14"/>
      <c r="P271" s="14"/>
      <c r="Q271" s="14"/>
      <c r="R271" s="12">
        <v>75</v>
      </c>
      <c r="S271" s="12">
        <v>813</v>
      </c>
      <c r="T271" s="12">
        <v>600</v>
      </c>
      <c r="U271" s="12">
        <v>600</v>
      </c>
      <c r="V271" s="12">
        <v>0</v>
      </c>
    </row>
    <row r="272" spans="3:23" ht="15.75">
      <c r="C272" s="33" t="s">
        <v>255</v>
      </c>
      <c r="D272" s="26"/>
      <c r="E272" s="14"/>
      <c r="F272" s="14"/>
      <c r="G272" s="26" t="s">
        <v>255</v>
      </c>
      <c r="H272" s="14"/>
      <c r="I272" s="14"/>
      <c r="J272" s="14"/>
      <c r="K272" s="14"/>
      <c r="L272" s="26" t="s">
        <v>255</v>
      </c>
      <c r="M272" s="26"/>
      <c r="N272" s="26"/>
      <c r="O272" s="14"/>
      <c r="P272" s="14"/>
      <c r="Q272" s="26"/>
      <c r="R272" s="12">
        <v>90</v>
      </c>
      <c r="S272" s="12">
        <v>1002</v>
      </c>
      <c r="T272" s="12">
        <v>1050</v>
      </c>
      <c r="U272" s="12">
        <v>725</v>
      </c>
      <c r="V272" s="12">
        <v>325</v>
      </c>
    </row>
    <row r="273" spans="9:22">
      <c r="I273" s="34"/>
      <c r="J273" s="34"/>
      <c r="K273" s="34"/>
      <c r="O273" s="34"/>
      <c r="P273" s="34"/>
      <c r="R273" s="12">
        <v>110</v>
      </c>
      <c r="S273" s="12">
        <v>483</v>
      </c>
      <c r="T273" s="12">
        <v>525</v>
      </c>
      <c r="U273" s="12">
        <v>436</v>
      </c>
      <c r="V273" s="12">
        <v>89</v>
      </c>
    </row>
    <row r="274" spans="9:22">
      <c r="I274" s="34"/>
      <c r="J274" s="34"/>
      <c r="K274" s="34"/>
      <c r="O274" s="34"/>
      <c r="P274" s="34"/>
      <c r="R274" s="12">
        <v>125</v>
      </c>
      <c r="S274" s="12">
        <v>539</v>
      </c>
      <c r="T274" s="12">
        <v>540</v>
      </c>
      <c r="U274" s="12">
        <v>539</v>
      </c>
      <c r="V274" s="12">
        <v>1</v>
      </c>
    </row>
    <row r="275" spans="9:22">
      <c r="I275" s="34"/>
      <c r="J275" s="34"/>
      <c r="K275" s="34"/>
      <c r="O275" s="34"/>
      <c r="P275" s="34"/>
      <c r="R275" s="12">
        <v>140</v>
      </c>
      <c r="S275" s="12">
        <v>566</v>
      </c>
      <c r="T275" s="12">
        <v>576</v>
      </c>
      <c r="U275" s="12">
        <v>566</v>
      </c>
      <c r="V275" s="12">
        <v>10</v>
      </c>
    </row>
    <row r="276" spans="9:22">
      <c r="I276" s="34"/>
      <c r="J276" s="34"/>
      <c r="K276" s="34"/>
      <c r="O276" s="34"/>
      <c r="P276" s="34"/>
      <c r="R276" s="12">
        <v>160</v>
      </c>
      <c r="S276" s="12">
        <v>163</v>
      </c>
      <c r="T276" s="12">
        <v>168</v>
      </c>
      <c r="U276" s="12">
        <v>135</v>
      </c>
      <c r="V276" s="12">
        <v>33</v>
      </c>
    </row>
    <row r="277" spans="9:22">
      <c r="O277" s="34"/>
      <c r="P277" s="34"/>
    </row>
    <row r="278" spans="9:22">
      <c r="O278" s="34"/>
      <c r="P278" s="34"/>
    </row>
    <row r="279" spans="9:22">
      <c r="O279" s="34"/>
      <c r="P279" s="34"/>
    </row>
    <row r="280" spans="9:22">
      <c r="I280" s="34"/>
      <c r="J280" s="34"/>
      <c r="K280" s="34"/>
      <c r="O280" s="34"/>
      <c r="P280" s="34"/>
    </row>
    <row r="281" spans="9:22">
      <c r="I281" s="34"/>
      <c r="J281" s="34"/>
      <c r="K281" s="34"/>
      <c r="O281" s="34"/>
      <c r="P281" s="34"/>
    </row>
    <row r="282" spans="9:22">
      <c r="I282" s="34"/>
      <c r="J282" s="34"/>
      <c r="K282" s="34"/>
      <c r="O282" s="34"/>
      <c r="P282" s="34"/>
    </row>
    <row r="283" spans="9:22">
      <c r="I283" s="34"/>
      <c r="J283" s="34"/>
      <c r="K283" s="34"/>
      <c r="O283" s="34"/>
      <c r="P283" s="34"/>
    </row>
    <row r="284" spans="9:22">
      <c r="I284" s="34"/>
      <c r="J284" s="34"/>
      <c r="K284" s="34"/>
      <c r="O284" s="34"/>
      <c r="P284" s="34"/>
    </row>
    <row r="285" spans="9:22">
      <c r="I285" s="34"/>
      <c r="J285" s="34"/>
      <c r="K285" s="34"/>
      <c r="O285" s="34"/>
      <c r="P285" s="34"/>
    </row>
    <row r="286" spans="9:22">
      <c r="I286" s="34"/>
      <c r="J286" s="34"/>
      <c r="K286" s="34"/>
      <c r="O286" s="34"/>
      <c r="P286" s="34"/>
    </row>
    <row r="287" spans="9:22">
      <c r="I287" s="34"/>
      <c r="J287" s="34"/>
      <c r="K287" s="34"/>
      <c r="O287" s="34"/>
      <c r="P287" s="34"/>
    </row>
    <row r="288" spans="9:22">
      <c r="I288" s="34"/>
      <c r="J288" s="34"/>
      <c r="K288" s="34"/>
      <c r="O288" s="34"/>
      <c r="P288" s="34"/>
    </row>
    <row r="289" spans="9:16">
      <c r="I289" s="34"/>
      <c r="J289" s="34"/>
      <c r="K289" s="34"/>
      <c r="O289" s="34"/>
      <c r="P289" s="34"/>
    </row>
    <row r="290" spans="9:16">
      <c r="I290" s="34"/>
      <c r="J290" s="34"/>
      <c r="K290" s="34"/>
      <c r="O290" s="34"/>
      <c r="P290" s="34"/>
    </row>
    <row r="291" spans="9:16">
      <c r="I291" s="34"/>
      <c r="J291" s="34"/>
      <c r="K291" s="34"/>
      <c r="O291" s="34"/>
      <c r="P291" s="34"/>
    </row>
    <row r="292" spans="9:16">
      <c r="I292" s="34"/>
      <c r="J292" s="34"/>
      <c r="K292" s="34"/>
      <c r="O292" s="34"/>
      <c r="P292" s="34"/>
    </row>
    <row r="293" spans="9:16">
      <c r="I293" s="34"/>
      <c r="J293" s="34"/>
      <c r="K293" s="34"/>
      <c r="O293" s="34"/>
      <c r="P293" s="34"/>
    </row>
    <row r="294" spans="9:16">
      <c r="I294" s="34"/>
      <c r="J294" s="34"/>
      <c r="K294" s="34"/>
      <c r="O294" s="34"/>
      <c r="P294" s="34"/>
    </row>
    <row r="295" spans="9:16">
      <c r="I295" s="34"/>
      <c r="J295" s="34"/>
      <c r="K295" s="34"/>
      <c r="O295" s="34"/>
      <c r="P295" s="34"/>
    </row>
    <row r="296" spans="9:16">
      <c r="I296" s="34"/>
      <c r="J296" s="34"/>
      <c r="K296" s="34"/>
      <c r="O296" s="34"/>
      <c r="P296" s="34"/>
    </row>
    <row r="297" spans="9:16">
      <c r="I297" s="34"/>
      <c r="J297" s="34"/>
      <c r="K297" s="34"/>
      <c r="O297" s="34"/>
      <c r="P297" s="34"/>
    </row>
    <row r="298" spans="9:16">
      <c r="I298" s="34"/>
      <c r="J298" s="34"/>
      <c r="K298" s="34"/>
      <c r="O298" s="34"/>
      <c r="P298" s="34"/>
    </row>
    <row r="299" spans="9:16">
      <c r="I299" s="34"/>
      <c r="J299" s="34"/>
      <c r="K299" s="34"/>
      <c r="O299" s="34"/>
      <c r="P299" s="34"/>
    </row>
    <row r="300" spans="9:16">
      <c r="I300" s="34"/>
      <c r="J300" s="34"/>
      <c r="K300" s="34"/>
      <c r="O300" s="34"/>
      <c r="P300" s="34"/>
    </row>
    <row r="301" spans="9:16">
      <c r="I301" s="34"/>
      <c r="J301" s="34"/>
      <c r="K301" s="34"/>
      <c r="O301" s="34"/>
      <c r="P301" s="34"/>
    </row>
    <row r="302" spans="9:16">
      <c r="I302" s="34"/>
      <c r="J302" s="34"/>
      <c r="K302" s="34"/>
      <c r="O302" s="34"/>
      <c r="P302" s="34"/>
    </row>
    <row r="303" spans="9:16">
      <c r="I303" s="34"/>
      <c r="J303" s="34"/>
      <c r="K303" s="34"/>
      <c r="O303" s="34"/>
      <c r="P303" s="34"/>
    </row>
    <row r="304" spans="9:16">
      <c r="I304" s="34"/>
      <c r="J304" s="34"/>
      <c r="K304" s="34"/>
      <c r="O304" s="34"/>
      <c r="P304" s="34"/>
    </row>
    <row r="305" spans="9:16">
      <c r="I305" s="34"/>
      <c r="J305" s="34"/>
      <c r="K305" s="34"/>
      <c r="O305" s="34"/>
      <c r="P305" s="34"/>
    </row>
    <row r="306" spans="9:16">
      <c r="I306" s="34"/>
      <c r="J306" s="34"/>
      <c r="K306" s="34"/>
      <c r="O306" s="34"/>
      <c r="P306" s="34"/>
    </row>
    <row r="307" spans="9:16">
      <c r="I307" s="34"/>
      <c r="J307" s="34"/>
      <c r="K307" s="34"/>
      <c r="O307" s="34"/>
      <c r="P307" s="34"/>
    </row>
    <row r="308" spans="9:16">
      <c r="I308" s="34"/>
      <c r="J308" s="34"/>
      <c r="K308" s="34"/>
      <c r="O308" s="34"/>
      <c r="P308" s="34"/>
    </row>
    <row r="309" spans="9:16">
      <c r="I309" s="34"/>
      <c r="J309" s="34"/>
      <c r="K309" s="34"/>
      <c r="O309" s="34"/>
      <c r="P309" s="34"/>
    </row>
    <row r="310" spans="9:16">
      <c r="I310" s="34"/>
      <c r="J310" s="34"/>
      <c r="K310" s="34"/>
      <c r="O310" s="34"/>
      <c r="P310" s="34"/>
    </row>
    <row r="311" spans="9:16">
      <c r="I311" s="34"/>
      <c r="J311" s="34"/>
      <c r="K311" s="34"/>
      <c r="O311" s="34"/>
      <c r="P311" s="34"/>
    </row>
    <row r="312" spans="9:16">
      <c r="I312" s="34"/>
      <c r="J312" s="34"/>
      <c r="K312" s="34"/>
      <c r="O312" s="34"/>
      <c r="P312" s="34"/>
    </row>
    <row r="313" spans="9:16">
      <c r="I313" s="34"/>
      <c r="J313" s="34"/>
      <c r="K313" s="34"/>
      <c r="O313" s="34"/>
      <c r="P313" s="34"/>
    </row>
    <row r="314" spans="9:16">
      <c r="I314" s="34"/>
      <c r="J314" s="34"/>
      <c r="K314" s="34"/>
      <c r="O314" s="34"/>
      <c r="P314" s="34"/>
    </row>
    <row r="315" spans="9:16">
      <c r="I315" s="34"/>
      <c r="J315" s="34"/>
      <c r="K315" s="34"/>
      <c r="O315" s="34"/>
      <c r="P315" s="34"/>
    </row>
    <row r="316" spans="9:16">
      <c r="I316" s="34"/>
      <c r="J316" s="34"/>
      <c r="K316" s="34"/>
      <c r="O316" s="34"/>
      <c r="P316" s="34"/>
    </row>
    <row r="317" spans="9:16">
      <c r="I317" s="34"/>
      <c r="J317" s="34"/>
      <c r="K317" s="34"/>
      <c r="O317" s="34"/>
      <c r="P317" s="34"/>
    </row>
    <row r="318" spans="9:16">
      <c r="I318" s="34"/>
      <c r="J318" s="34"/>
      <c r="K318" s="34"/>
      <c r="O318" s="34"/>
      <c r="P318" s="34"/>
    </row>
    <row r="319" spans="9:16">
      <c r="I319" s="34"/>
      <c r="J319" s="34"/>
      <c r="K319" s="34"/>
      <c r="O319" s="34"/>
      <c r="P319" s="34"/>
    </row>
    <row r="320" spans="9:16">
      <c r="I320" s="34"/>
      <c r="J320" s="34"/>
      <c r="K320" s="34"/>
      <c r="O320" s="34"/>
      <c r="P320" s="34"/>
    </row>
    <row r="321" spans="9:16">
      <c r="I321" s="34"/>
      <c r="J321" s="34"/>
      <c r="K321" s="34"/>
      <c r="O321" s="34"/>
      <c r="P321" s="34"/>
    </row>
    <row r="322" spans="9:16">
      <c r="I322" s="34"/>
      <c r="J322" s="34"/>
      <c r="K322" s="34"/>
      <c r="O322" s="34"/>
      <c r="P322" s="34"/>
    </row>
    <row r="323" spans="9:16">
      <c r="I323" s="34"/>
      <c r="J323" s="34"/>
      <c r="K323" s="34"/>
      <c r="O323" s="34"/>
      <c r="P323" s="34"/>
    </row>
    <row r="324" spans="9:16">
      <c r="I324" s="34"/>
      <c r="J324" s="34"/>
      <c r="K324" s="34"/>
      <c r="O324" s="34"/>
      <c r="P324" s="34"/>
    </row>
    <row r="325" spans="9:16">
      <c r="I325" s="34"/>
      <c r="J325" s="34"/>
      <c r="K325" s="34"/>
      <c r="O325" s="34"/>
      <c r="P325" s="34"/>
    </row>
    <row r="326" spans="9:16">
      <c r="I326" s="34"/>
      <c r="J326" s="34"/>
      <c r="K326" s="34"/>
      <c r="O326" s="34"/>
      <c r="P326" s="34"/>
    </row>
    <row r="327" spans="9:16">
      <c r="I327" s="34"/>
      <c r="J327" s="34"/>
      <c r="K327" s="34"/>
      <c r="O327" s="34"/>
      <c r="P327" s="34"/>
    </row>
    <row r="328" spans="9:16">
      <c r="I328" s="34"/>
      <c r="J328" s="34"/>
      <c r="K328" s="34"/>
      <c r="O328" s="34"/>
      <c r="P328" s="34"/>
    </row>
    <row r="329" spans="9:16">
      <c r="I329" s="34"/>
      <c r="J329" s="34"/>
      <c r="K329" s="34"/>
      <c r="O329" s="34"/>
      <c r="P329" s="34"/>
    </row>
    <row r="330" spans="9:16">
      <c r="I330" s="34"/>
      <c r="J330" s="34"/>
      <c r="K330" s="34"/>
      <c r="O330" s="34"/>
      <c r="P330" s="34"/>
    </row>
    <row r="331" spans="9:16">
      <c r="I331" s="34"/>
      <c r="J331" s="34"/>
      <c r="K331" s="34"/>
      <c r="O331" s="34"/>
      <c r="P331" s="34"/>
    </row>
    <row r="332" spans="9:16">
      <c r="I332" s="34"/>
      <c r="J332" s="34"/>
      <c r="K332" s="34"/>
      <c r="O332" s="34"/>
      <c r="P332" s="34"/>
    </row>
    <row r="333" spans="9:16">
      <c r="I333" s="34"/>
      <c r="J333" s="34"/>
      <c r="K333" s="34"/>
      <c r="O333" s="34"/>
      <c r="P333" s="34"/>
    </row>
    <row r="334" spans="9:16">
      <c r="I334" s="34"/>
      <c r="J334" s="34"/>
      <c r="K334" s="34"/>
      <c r="O334" s="34"/>
      <c r="P334" s="34"/>
    </row>
    <row r="335" spans="9:16">
      <c r="I335" s="34"/>
      <c r="J335" s="34"/>
      <c r="K335" s="34"/>
      <c r="O335" s="34"/>
      <c r="P335" s="34"/>
    </row>
    <row r="336" spans="9:16">
      <c r="I336" s="34"/>
      <c r="J336" s="34"/>
      <c r="K336" s="34"/>
      <c r="O336" s="34"/>
      <c r="P336" s="34"/>
    </row>
    <row r="337" spans="9:16">
      <c r="I337" s="34"/>
      <c r="J337" s="34"/>
      <c r="K337" s="34"/>
      <c r="O337" s="34"/>
      <c r="P337" s="34"/>
    </row>
    <row r="338" spans="9:16">
      <c r="I338" s="34"/>
      <c r="J338" s="34"/>
      <c r="K338" s="34"/>
      <c r="O338" s="34"/>
      <c r="P338" s="34"/>
    </row>
    <row r="339" spans="9:16">
      <c r="I339" s="34"/>
      <c r="J339" s="34"/>
      <c r="K339" s="34"/>
      <c r="O339" s="34"/>
      <c r="P339" s="34"/>
    </row>
    <row r="340" spans="9:16">
      <c r="I340" s="34"/>
      <c r="J340" s="34"/>
      <c r="K340" s="34"/>
      <c r="O340" s="34"/>
      <c r="P340" s="34"/>
    </row>
    <row r="341" spans="9:16">
      <c r="I341" s="34"/>
      <c r="J341" s="34"/>
      <c r="K341" s="34"/>
    </row>
    <row r="342" spans="9:16">
      <c r="I342" s="34"/>
      <c r="J342" s="34"/>
      <c r="K342" s="34"/>
    </row>
    <row r="343" spans="9:16">
      <c r="I343" s="34"/>
      <c r="J343" s="34"/>
      <c r="K343" s="34"/>
    </row>
    <row r="344" spans="9:16">
      <c r="I344" s="34"/>
      <c r="J344" s="34"/>
      <c r="K344" s="34"/>
    </row>
    <row r="345" spans="9:16">
      <c r="I345" s="34"/>
      <c r="J345" s="34"/>
      <c r="K345" s="34"/>
    </row>
    <row r="346" spans="9:16">
      <c r="I346" s="34"/>
      <c r="J346" s="34"/>
      <c r="K346" s="34"/>
    </row>
    <row r="347" spans="9:16">
      <c r="I347" s="34"/>
      <c r="J347" s="34"/>
      <c r="K347" s="34"/>
    </row>
    <row r="348" spans="9:16">
      <c r="I348" s="34"/>
      <c r="J348" s="34"/>
      <c r="K348" s="34"/>
    </row>
    <row r="349" spans="9:16">
      <c r="I349" s="34"/>
      <c r="J349" s="34"/>
      <c r="K349" s="34"/>
    </row>
    <row r="350" spans="9:16">
      <c r="I350" s="34"/>
      <c r="J350" s="34"/>
      <c r="K350" s="34"/>
    </row>
    <row r="351" spans="9:16">
      <c r="I351" s="34"/>
      <c r="J351" s="34"/>
      <c r="K351" s="34"/>
    </row>
    <row r="352" spans="9:16">
      <c r="I352" s="34"/>
      <c r="J352" s="34"/>
      <c r="K352" s="34"/>
    </row>
    <row r="353" spans="9:11">
      <c r="I353" s="34"/>
      <c r="J353" s="34"/>
      <c r="K353" s="34"/>
    </row>
    <row r="354" spans="9:11">
      <c r="I354" s="34"/>
      <c r="J354" s="34"/>
      <c r="K354" s="34"/>
    </row>
    <row r="355" spans="9:11">
      <c r="I355" s="34"/>
      <c r="J355" s="34"/>
      <c r="K355" s="34"/>
    </row>
    <row r="356" spans="9:11">
      <c r="I356" s="34"/>
      <c r="J356" s="34"/>
      <c r="K356" s="34"/>
    </row>
    <row r="357" spans="9:11">
      <c r="I357" s="34"/>
      <c r="J357" s="34"/>
      <c r="K357" s="34"/>
    </row>
    <row r="358" spans="9:11">
      <c r="I358" s="34"/>
      <c r="J358" s="34"/>
      <c r="K358" s="34"/>
    </row>
    <row r="359" spans="9:11">
      <c r="I359" s="34"/>
      <c r="J359" s="34"/>
      <c r="K359" s="34"/>
    </row>
    <row r="360" spans="9:11">
      <c r="I360" s="34"/>
      <c r="J360" s="34"/>
      <c r="K360" s="34"/>
    </row>
    <row r="361" spans="9:11">
      <c r="I361" s="34"/>
      <c r="J361" s="34"/>
      <c r="K361" s="34"/>
    </row>
    <row r="362" spans="9:11">
      <c r="I362" s="34"/>
      <c r="J362" s="34"/>
      <c r="K362" s="34"/>
    </row>
    <row r="363" spans="9:11">
      <c r="I363" s="34"/>
      <c r="J363" s="34"/>
      <c r="K363" s="34"/>
    </row>
    <row r="364" spans="9:11">
      <c r="I364" s="34"/>
      <c r="J364" s="34"/>
      <c r="K364" s="34"/>
    </row>
    <row r="365" spans="9:11">
      <c r="I365" s="34"/>
      <c r="J365" s="34"/>
      <c r="K365" s="34"/>
    </row>
    <row r="366" spans="9:11">
      <c r="I366" s="34"/>
      <c r="J366" s="34"/>
      <c r="K366" s="34"/>
    </row>
    <row r="367" spans="9:11">
      <c r="I367" s="34"/>
      <c r="J367" s="34"/>
      <c r="K367" s="34"/>
    </row>
    <row r="368" spans="9:11">
      <c r="I368" s="34"/>
      <c r="J368" s="34"/>
      <c r="K368" s="34"/>
    </row>
    <row r="369" spans="9:11">
      <c r="I369" s="34"/>
      <c r="J369" s="34"/>
      <c r="K369" s="34"/>
    </row>
    <row r="370" spans="9:11">
      <c r="I370" s="34"/>
      <c r="J370" s="34"/>
      <c r="K370" s="34"/>
    </row>
    <row r="371" spans="9:11">
      <c r="I371" s="34"/>
      <c r="J371" s="34"/>
      <c r="K371" s="34"/>
    </row>
    <row r="372" spans="9:11">
      <c r="I372" s="34"/>
      <c r="J372" s="34"/>
      <c r="K372" s="34"/>
    </row>
    <row r="373" spans="9:11">
      <c r="I373" s="34"/>
      <c r="J373" s="34"/>
      <c r="K373" s="34"/>
    </row>
    <row r="374" spans="9:11">
      <c r="I374" s="34"/>
      <c r="J374" s="34"/>
      <c r="K374" s="34"/>
    </row>
    <row r="375" spans="9:11">
      <c r="I375" s="34"/>
      <c r="J375" s="34"/>
      <c r="K375" s="34"/>
    </row>
    <row r="376" spans="9:11">
      <c r="I376" s="34"/>
      <c r="J376" s="34"/>
      <c r="K376" s="34"/>
    </row>
    <row r="377" spans="9:11">
      <c r="I377" s="34"/>
      <c r="J377" s="34"/>
      <c r="K377" s="34"/>
    </row>
    <row r="378" spans="9:11">
      <c r="I378" s="34"/>
      <c r="J378" s="34"/>
      <c r="K378" s="34"/>
    </row>
    <row r="379" spans="9:11">
      <c r="I379" s="34"/>
      <c r="J379" s="34"/>
      <c r="K379" s="34"/>
    </row>
    <row r="380" spans="9:11">
      <c r="I380" s="34"/>
      <c r="J380" s="34"/>
      <c r="K380" s="34"/>
    </row>
    <row r="381" spans="9:11">
      <c r="I381" s="34"/>
      <c r="J381" s="34"/>
      <c r="K381" s="34"/>
    </row>
    <row r="382" spans="9:11">
      <c r="I382" s="34"/>
      <c r="J382" s="34"/>
      <c r="K382" s="34"/>
    </row>
    <row r="383" spans="9:11">
      <c r="I383" s="34"/>
      <c r="J383" s="34"/>
      <c r="K383" s="34"/>
    </row>
    <row r="384" spans="9:11">
      <c r="I384" s="34"/>
      <c r="J384" s="34"/>
      <c r="K384" s="34"/>
    </row>
    <row r="385" spans="9:11">
      <c r="I385" s="34"/>
      <c r="J385" s="34"/>
      <c r="K385" s="34"/>
    </row>
    <row r="386" spans="9:11">
      <c r="I386" s="34"/>
      <c r="J386" s="34"/>
      <c r="K386" s="34"/>
    </row>
    <row r="387" spans="9:11">
      <c r="I387" s="34"/>
      <c r="J387" s="34"/>
      <c r="K387" s="34"/>
    </row>
    <row r="388" spans="9:11">
      <c r="I388" s="34"/>
      <c r="J388" s="34"/>
      <c r="K388" s="34"/>
    </row>
    <row r="389" spans="9:11">
      <c r="I389" s="34"/>
      <c r="J389" s="34"/>
      <c r="K389" s="34"/>
    </row>
    <row r="390" spans="9:11">
      <c r="I390" s="34"/>
      <c r="J390" s="34"/>
      <c r="K390" s="34"/>
    </row>
    <row r="391" spans="9:11">
      <c r="I391" s="34"/>
      <c r="J391" s="34"/>
      <c r="K391" s="34"/>
    </row>
    <row r="392" spans="9:11">
      <c r="I392" s="34"/>
      <c r="J392" s="34"/>
      <c r="K392" s="34"/>
    </row>
    <row r="393" spans="9:11">
      <c r="I393" s="34"/>
      <c r="J393" s="34"/>
      <c r="K393" s="34"/>
    </row>
    <row r="394" spans="9:11">
      <c r="I394" s="34"/>
      <c r="J394" s="34"/>
      <c r="K394" s="34"/>
    </row>
    <row r="395" spans="9:11">
      <c r="I395" s="34"/>
      <c r="J395" s="34"/>
      <c r="K395" s="34"/>
    </row>
    <row r="396" spans="9:11">
      <c r="I396" s="34"/>
      <c r="J396" s="34"/>
      <c r="K396" s="34"/>
    </row>
    <row r="397" spans="9:11">
      <c r="I397" s="34"/>
      <c r="J397" s="34"/>
      <c r="K397" s="34"/>
    </row>
    <row r="398" spans="9:11">
      <c r="I398" s="34"/>
      <c r="J398" s="34"/>
      <c r="K398" s="34"/>
    </row>
    <row r="399" spans="9:11">
      <c r="I399" s="34"/>
      <c r="J399" s="34"/>
      <c r="K399" s="34"/>
    </row>
    <row r="400" spans="9:11">
      <c r="I400" s="34"/>
      <c r="J400" s="34"/>
      <c r="K400" s="34"/>
    </row>
    <row r="401" spans="9:11">
      <c r="I401" s="34"/>
      <c r="J401" s="34"/>
      <c r="K401" s="34"/>
    </row>
    <row r="402" spans="9:11">
      <c r="I402" s="34"/>
      <c r="J402" s="34"/>
      <c r="K402" s="34"/>
    </row>
    <row r="403" spans="9:11">
      <c r="I403" s="34"/>
      <c r="J403" s="34"/>
      <c r="K403" s="34"/>
    </row>
    <row r="404" spans="9:11">
      <c r="I404" s="34"/>
      <c r="J404" s="34"/>
      <c r="K404" s="34"/>
    </row>
    <row r="405" spans="9:11">
      <c r="I405" s="34"/>
      <c r="J405" s="34"/>
      <c r="K405" s="34"/>
    </row>
    <row r="406" spans="9:11">
      <c r="I406" s="34"/>
      <c r="J406" s="34"/>
      <c r="K406" s="34"/>
    </row>
    <row r="407" spans="9:11">
      <c r="I407" s="34"/>
      <c r="J407" s="34"/>
      <c r="K407" s="34"/>
    </row>
    <row r="408" spans="9:11">
      <c r="I408" s="34"/>
      <c r="J408" s="34"/>
      <c r="K408" s="34"/>
    </row>
    <row r="409" spans="9:11">
      <c r="I409" s="34"/>
      <c r="J409" s="34"/>
      <c r="K409" s="34"/>
    </row>
    <row r="410" spans="9:11">
      <c r="I410" s="34"/>
      <c r="J410" s="34"/>
      <c r="K410" s="34"/>
    </row>
    <row r="411" spans="9:11">
      <c r="I411" s="34"/>
      <c r="J411" s="34"/>
      <c r="K411" s="34"/>
    </row>
    <row r="412" spans="9:11">
      <c r="I412" s="34"/>
      <c r="J412" s="34"/>
      <c r="K412" s="34"/>
    </row>
    <row r="413" spans="9:11">
      <c r="I413" s="34"/>
      <c r="J413" s="34"/>
      <c r="K413" s="34"/>
    </row>
    <row r="414" spans="9:11">
      <c r="I414" s="34"/>
      <c r="J414" s="34"/>
      <c r="K414" s="34"/>
    </row>
    <row r="415" spans="9:11">
      <c r="I415" s="34"/>
      <c r="J415" s="34"/>
      <c r="K415" s="34"/>
    </row>
    <row r="416" spans="9:11">
      <c r="I416" s="34"/>
      <c r="J416" s="34"/>
      <c r="K416" s="34"/>
    </row>
    <row r="417" spans="9:11">
      <c r="I417" s="34"/>
      <c r="J417" s="34"/>
      <c r="K417" s="34"/>
    </row>
    <row r="418" spans="9:11">
      <c r="I418" s="34"/>
      <c r="J418" s="34"/>
      <c r="K418" s="34"/>
    </row>
    <row r="419" spans="9:11">
      <c r="I419" s="34"/>
      <c r="J419" s="34"/>
      <c r="K419" s="34"/>
    </row>
    <row r="420" spans="9:11">
      <c r="I420" s="34"/>
      <c r="J420" s="34"/>
      <c r="K420" s="34"/>
    </row>
    <row r="421" spans="9:11">
      <c r="I421" s="34"/>
      <c r="J421" s="34"/>
      <c r="K421" s="34"/>
    </row>
    <row r="422" spans="9:11">
      <c r="I422" s="34"/>
      <c r="J422" s="34"/>
      <c r="K422" s="34"/>
    </row>
    <row r="423" spans="9:11">
      <c r="I423" s="34"/>
      <c r="J423" s="34"/>
      <c r="K423" s="34"/>
    </row>
    <row r="424" spans="9:11">
      <c r="I424" s="34"/>
      <c r="J424" s="34"/>
      <c r="K424" s="34"/>
    </row>
    <row r="425" spans="9:11">
      <c r="I425" s="34"/>
      <c r="J425" s="34"/>
      <c r="K425" s="34"/>
    </row>
    <row r="426" spans="9:11">
      <c r="I426" s="34"/>
      <c r="J426" s="34"/>
      <c r="K426" s="34"/>
    </row>
    <row r="427" spans="9:11">
      <c r="I427" s="34"/>
      <c r="J427" s="34"/>
      <c r="K427" s="34"/>
    </row>
    <row r="428" spans="9:11">
      <c r="I428" s="34"/>
      <c r="J428" s="34"/>
      <c r="K428" s="34"/>
    </row>
    <row r="429" spans="9:11">
      <c r="I429" s="34"/>
      <c r="J429" s="34"/>
      <c r="K429" s="34"/>
    </row>
    <row r="430" spans="9:11">
      <c r="I430" s="34"/>
      <c r="J430" s="34"/>
      <c r="K430" s="34"/>
    </row>
    <row r="431" spans="9:11">
      <c r="I431" s="34"/>
      <c r="J431" s="34"/>
      <c r="K431" s="34"/>
    </row>
    <row r="432" spans="9:11">
      <c r="I432" s="34"/>
      <c r="J432" s="34"/>
      <c r="K432" s="34"/>
    </row>
    <row r="433" spans="9:11">
      <c r="I433" s="34"/>
      <c r="J433" s="34"/>
      <c r="K433" s="34"/>
    </row>
    <row r="434" spans="9:11">
      <c r="I434" s="34"/>
      <c r="J434" s="34"/>
      <c r="K434" s="34"/>
    </row>
    <row r="435" spans="9:11">
      <c r="I435" s="34"/>
      <c r="J435" s="34"/>
      <c r="K435" s="34"/>
    </row>
    <row r="436" spans="9:11">
      <c r="I436" s="34"/>
      <c r="J436" s="34"/>
      <c r="K436" s="34"/>
    </row>
    <row r="437" spans="9:11">
      <c r="I437" s="34"/>
      <c r="J437" s="34"/>
      <c r="K437" s="34"/>
    </row>
    <row r="438" spans="9:11">
      <c r="I438" s="34"/>
      <c r="J438" s="34"/>
      <c r="K438" s="34"/>
    </row>
    <row r="439" spans="9:11">
      <c r="I439" s="34"/>
      <c r="J439" s="34"/>
      <c r="K439" s="34"/>
    </row>
    <row r="440" spans="9:11">
      <c r="I440" s="34"/>
      <c r="J440" s="34"/>
      <c r="K440" s="34"/>
    </row>
    <row r="441" spans="9:11">
      <c r="I441" s="34"/>
      <c r="J441" s="34"/>
      <c r="K441" s="34"/>
    </row>
    <row r="442" spans="9:11">
      <c r="I442" s="34"/>
      <c r="J442" s="34"/>
      <c r="K442" s="34"/>
    </row>
    <row r="443" spans="9:11">
      <c r="I443" s="34"/>
      <c r="J443" s="34"/>
      <c r="K443" s="34"/>
    </row>
    <row r="444" spans="9:11">
      <c r="I444" s="34"/>
      <c r="J444" s="34"/>
      <c r="K444" s="34"/>
    </row>
    <row r="445" spans="9:11">
      <c r="I445" s="34"/>
      <c r="J445" s="34"/>
      <c r="K445" s="34"/>
    </row>
    <row r="446" spans="9:11">
      <c r="I446" s="34"/>
      <c r="J446" s="34"/>
      <c r="K446" s="34"/>
    </row>
    <row r="447" spans="9:11">
      <c r="I447" s="34"/>
      <c r="J447" s="34"/>
      <c r="K447" s="34"/>
    </row>
    <row r="448" spans="9:11">
      <c r="I448" s="34"/>
      <c r="J448" s="34"/>
      <c r="K448" s="34"/>
    </row>
    <row r="449" spans="9:11">
      <c r="I449" s="34"/>
      <c r="J449" s="34"/>
      <c r="K449" s="34"/>
    </row>
    <row r="450" spans="9:11">
      <c r="I450" s="34"/>
      <c r="J450" s="34"/>
      <c r="K450" s="34"/>
    </row>
    <row r="451" spans="9:11">
      <c r="I451" s="34"/>
      <c r="J451" s="34"/>
      <c r="K451" s="34"/>
    </row>
    <row r="452" spans="9:11">
      <c r="I452" s="34"/>
      <c r="J452" s="34"/>
      <c r="K452" s="34"/>
    </row>
    <row r="453" spans="9:11">
      <c r="I453" s="34"/>
      <c r="J453" s="34"/>
      <c r="K453" s="34"/>
    </row>
    <row r="454" spans="9:11">
      <c r="I454" s="34"/>
      <c r="J454" s="34"/>
      <c r="K454" s="34"/>
    </row>
    <row r="455" spans="9:11">
      <c r="I455" s="34"/>
      <c r="J455" s="34"/>
      <c r="K455" s="34"/>
    </row>
    <row r="456" spans="9:11">
      <c r="I456" s="34"/>
      <c r="J456" s="34"/>
      <c r="K456" s="34"/>
    </row>
    <row r="457" spans="9:11">
      <c r="I457" s="34"/>
      <c r="J457" s="34"/>
      <c r="K457" s="34"/>
    </row>
    <row r="458" spans="9:11">
      <c r="I458" s="34"/>
      <c r="J458" s="34"/>
      <c r="K458" s="34"/>
    </row>
  </sheetData>
  <autoFilter ref="C4:X264">
    <filterColumn colId="5">
      <filters>
        <filter val="63"/>
      </filters>
    </filterColumn>
    <filterColumn colId="6" showButton="0"/>
    <filterColumn colId="7" showButton="0"/>
    <filterColumn colId="12" showButton="0"/>
  </autoFilter>
  <mergeCells count="797">
    <mergeCell ref="I455:K455"/>
    <mergeCell ref="I456:K456"/>
    <mergeCell ref="I457:K457"/>
    <mergeCell ref="I458:K458"/>
    <mergeCell ref="I449:K449"/>
    <mergeCell ref="I450:K450"/>
    <mergeCell ref="I451:K451"/>
    <mergeCell ref="I452:K452"/>
    <mergeCell ref="I453:K453"/>
    <mergeCell ref="I454:K454"/>
    <mergeCell ref="I443:K443"/>
    <mergeCell ref="I444:K444"/>
    <mergeCell ref="I445:K445"/>
    <mergeCell ref="I446:K446"/>
    <mergeCell ref="I447:K447"/>
    <mergeCell ref="I448:K448"/>
    <mergeCell ref="I437:K437"/>
    <mergeCell ref="I438:K438"/>
    <mergeCell ref="I439:K439"/>
    <mergeCell ref="I440:K440"/>
    <mergeCell ref="I441:K441"/>
    <mergeCell ref="I442:K442"/>
    <mergeCell ref="I431:K431"/>
    <mergeCell ref="I432:K432"/>
    <mergeCell ref="I433:K433"/>
    <mergeCell ref="I434:K434"/>
    <mergeCell ref="I435:K435"/>
    <mergeCell ref="I436:K436"/>
    <mergeCell ref="I425:K425"/>
    <mergeCell ref="I426:K426"/>
    <mergeCell ref="I427:K427"/>
    <mergeCell ref="I428:K428"/>
    <mergeCell ref="I429:K429"/>
    <mergeCell ref="I430:K430"/>
    <mergeCell ref="I419:K419"/>
    <mergeCell ref="I420:K420"/>
    <mergeCell ref="I421:K421"/>
    <mergeCell ref="I422:K422"/>
    <mergeCell ref="I423:K423"/>
    <mergeCell ref="I424:K424"/>
    <mergeCell ref="I413:K413"/>
    <mergeCell ref="I414:K414"/>
    <mergeCell ref="I415:K415"/>
    <mergeCell ref="I416:K416"/>
    <mergeCell ref="I417:K417"/>
    <mergeCell ref="I418:K418"/>
    <mergeCell ref="I407:K407"/>
    <mergeCell ref="I408:K408"/>
    <mergeCell ref="I409:K409"/>
    <mergeCell ref="I410:K410"/>
    <mergeCell ref="I411:K411"/>
    <mergeCell ref="I412:K412"/>
    <mergeCell ref="I401:K401"/>
    <mergeCell ref="I402:K402"/>
    <mergeCell ref="I403:K403"/>
    <mergeCell ref="I404:K404"/>
    <mergeCell ref="I405:K405"/>
    <mergeCell ref="I406:K406"/>
    <mergeCell ref="I395:K395"/>
    <mergeCell ref="I396:K396"/>
    <mergeCell ref="I397:K397"/>
    <mergeCell ref="I398:K398"/>
    <mergeCell ref="I399:K399"/>
    <mergeCell ref="I400:K400"/>
    <mergeCell ref="I389:K389"/>
    <mergeCell ref="I390:K390"/>
    <mergeCell ref="I391:K391"/>
    <mergeCell ref="I392:K392"/>
    <mergeCell ref="I393:K393"/>
    <mergeCell ref="I394:K394"/>
    <mergeCell ref="I383:K383"/>
    <mergeCell ref="I384:K384"/>
    <mergeCell ref="I385:K385"/>
    <mergeCell ref="I386:K386"/>
    <mergeCell ref="I387:K387"/>
    <mergeCell ref="I388:K388"/>
    <mergeCell ref="I377:K377"/>
    <mergeCell ref="I378:K378"/>
    <mergeCell ref="I379:K379"/>
    <mergeCell ref="I380:K380"/>
    <mergeCell ref="I381:K381"/>
    <mergeCell ref="I382:K382"/>
    <mergeCell ref="I371:K371"/>
    <mergeCell ref="I372:K372"/>
    <mergeCell ref="I373:K373"/>
    <mergeCell ref="I374:K374"/>
    <mergeCell ref="I375:K375"/>
    <mergeCell ref="I376:K376"/>
    <mergeCell ref="I365:K365"/>
    <mergeCell ref="I366:K366"/>
    <mergeCell ref="I367:K367"/>
    <mergeCell ref="I368:K368"/>
    <mergeCell ref="I369:K369"/>
    <mergeCell ref="I370:K370"/>
    <mergeCell ref="I359:K359"/>
    <mergeCell ref="I360:K360"/>
    <mergeCell ref="I361:K361"/>
    <mergeCell ref="I362:K362"/>
    <mergeCell ref="I363:K363"/>
    <mergeCell ref="I364:K364"/>
    <mergeCell ref="I353:K353"/>
    <mergeCell ref="I354:K354"/>
    <mergeCell ref="I355:K355"/>
    <mergeCell ref="I356:K356"/>
    <mergeCell ref="I357:K357"/>
    <mergeCell ref="I358:K358"/>
    <mergeCell ref="I347:K347"/>
    <mergeCell ref="I348:K348"/>
    <mergeCell ref="I349:K349"/>
    <mergeCell ref="I350:K350"/>
    <mergeCell ref="I351:K351"/>
    <mergeCell ref="I352:K352"/>
    <mergeCell ref="I341:K341"/>
    <mergeCell ref="I342:K342"/>
    <mergeCell ref="I343:K343"/>
    <mergeCell ref="I344:K344"/>
    <mergeCell ref="I345:K345"/>
    <mergeCell ref="I346:K346"/>
    <mergeCell ref="I338:K338"/>
    <mergeCell ref="O338:P338"/>
    <mergeCell ref="I339:K339"/>
    <mergeCell ref="O339:P339"/>
    <mergeCell ref="I340:K340"/>
    <mergeCell ref="O340:P340"/>
    <mergeCell ref="I335:K335"/>
    <mergeCell ref="O335:P335"/>
    <mergeCell ref="I336:K336"/>
    <mergeCell ref="O336:P336"/>
    <mergeCell ref="I337:K337"/>
    <mergeCell ref="O337:P337"/>
    <mergeCell ref="I332:K332"/>
    <mergeCell ref="O332:P332"/>
    <mergeCell ref="I333:K333"/>
    <mergeCell ref="O333:P333"/>
    <mergeCell ref="I334:K334"/>
    <mergeCell ref="O334:P334"/>
    <mergeCell ref="I329:K329"/>
    <mergeCell ref="O329:P329"/>
    <mergeCell ref="I330:K330"/>
    <mergeCell ref="O330:P330"/>
    <mergeCell ref="I331:K331"/>
    <mergeCell ref="O331:P331"/>
    <mergeCell ref="I326:K326"/>
    <mergeCell ref="O326:P326"/>
    <mergeCell ref="I327:K327"/>
    <mergeCell ref="O327:P327"/>
    <mergeCell ref="I328:K328"/>
    <mergeCell ref="O328:P328"/>
    <mergeCell ref="I323:K323"/>
    <mergeCell ref="O323:P323"/>
    <mergeCell ref="I324:K324"/>
    <mergeCell ref="O324:P324"/>
    <mergeCell ref="I325:K325"/>
    <mergeCell ref="O325:P325"/>
    <mergeCell ref="I320:K320"/>
    <mergeCell ref="O320:P320"/>
    <mergeCell ref="I321:K321"/>
    <mergeCell ref="O321:P321"/>
    <mergeCell ref="I322:K322"/>
    <mergeCell ref="O322:P322"/>
    <mergeCell ref="I317:K317"/>
    <mergeCell ref="O317:P317"/>
    <mergeCell ref="I318:K318"/>
    <mergeCell ref="O318:P318"/>
    <mergeCell ref="I319:K319"/>
    <mergeCell ref="O319:P319"/>
    <mergeCell ref="I314:K314"/>
    <mergeCell ref="O314:P314"/>
    <mergeCell ref="I315:K315"/>
    <mergeCell ref="O315:P315"/>
    <mergeCell ref="I316:K316"/>
    <mergeCell ref="O316:P316"/>
    <mergeCell ref="I311:K311"/>
    <mergeCell ref="O311:P311"/>
    <mergeCell ref="I312:K312"/>
    <mergeCell ref="O312:P312"/>
    <mergeCell ref="I313:K313"/>
    <mergeCell ref="O313:P313"/>
    <mergeCell ref="I308:K308"/>
    <mergeCell ref="O308:P308"/>
    <mergeCell ref="I309:K309"/>
    <mergeCell ref="O309:P309"/>
    <mergeCell ref="I310:K310"/>
    <mergeCell ref="O310:P310"/>
    <mergeCell ref="I305:K305"/>
    <mergeCell ref="O305:P305"/>
    <mergeCell ref="I306:K306"/>
    <mergeCell ref="O306:P306"/>
    <mergeCell ref="I307:K307"/>
    <mergeCell ref="O307:P307"/>
    <mergeCell ref="I302:K302"/>
    <mergeCell ref="O302:P302"/>
    <mergeCell ref="I303:K303"/>
    <mergeCell ref="O303:P303"/>
    <mergeCell ref="I304:K304"/>
    <mergeCell ref="O304:P304"/>
    <mergeCell ref="I299:K299"/>
    <mergeCell ref="O299:P299"/>
    <mergeCell ref="I300:K300"/>
    <mergeCell ref="O300:P300"/>
    <mergeCell ref="I301:K301"/>
    <mergeCell ref="O301:P301"/>
    <mergeCell ref="I296:K296"/>
    <mergeCell ref="O296:P296"/>
    <mergeCell ref="I297:K297"/>
    <mergeCell ref="O297:P297"/>
    <mergeCell ref="I298:K298"/>
    <mergeCell ref="O298:P298"/>
    <mergeCell ref="I293:K293"/>
    <mergeCell ref="O293:P293"/>
    <mergeCell ref="I294:K294"/>
    <mergeCell ref="O294:P294"/>
    <mergeCell ref="I295:K295"/>
    <mergeCell ref="O295:P295"/>
    <mergeCell ref="I290:K290"/>
    <mergeCell ref="O290:P290"/>
    <mergeCell ref="I291:K291"/>
    <mergeCell ref="O291:P291"/>
    <mergeCell ref="I292:K292"/>
    <mergeCell ref="O292:P292"/>
    <mergeCell ref="I287:K287"/>
    <mergeCell ref="O287:P287"/>
    <mergeCell ref="I288:K288"/>
    <mergeCell ref="O288:P288"/>
    <mergeCell ref="I289:K289"/>
    <mergeCell ref="O289:P289"/>
    <mergeCell ref="I284:K284"/>
    <mergeCell ref="O284:P284"/>
    <mergeCell ref="I285:K285"/>
    <mergeCell ref="O285:P285"/>
    <mergeCell ref="I286:K286"/>
    <mergeCell ref="O286:P286"/>
    <mergeCell ref="I281:K281"/>
    <mergeCell ref="O281:P281"/>
    <mergeCell ref="I282:K282"/>
    <mergeCell ref="O282:P282"/>
    <mergeCell ref="I283:K283"/>
    <mergeCell ref="O283:P283"/>
    <mergeCell ref="I276:K276"/>
    <mergeCell ref="O276:P276"/>
    <mergeCell ref="O277:P277"/>
    <mergeCell ref="O278:P278"/>
    <mergeCell ref="O279:P279"/>
    <mergeCell ref="I280:K280"/>
    <mergeCell ref="O280:P280"/>
    <mergeCell ref="I273:K273"/>
    <mergeCell ref="O273:P273"/>
    <mergeCell ref="I274:K274"/>
    <mergeCell ref="O274:P274"/>
    <mergeCell ref="I275:K275"/>
    <mergeCell ref="O275:P275"/>
    <mergeCell ref="D271:F271"/>
    <mergeCell ref="H271:K271"/>
    <mergeCell ref="O271:Q271"/>
    <mergeCell ref="E272:F272"/>
    <mergeCell ref="H272:K272"/>
    <mergeCell ref="O272:P272"/>
    <mergeCell ref="O265:P265"/>
    <mergeCell ref="O266:P266"/>
    <mergeCell ref="O267:P267"/>
    <mergeCell ref="O268:P268"/>
    <mergeCell ref="E270:F270"/>
    <mergeCell ref="H270:K270"/>
    <mergeCell ref="O270:Q270"/>
    <mergeCell ref="I262:K262"/>
    <mergeCell ref="O262:P262"/>
    <mergeCell ref="I263:K263"/>
    <mergeCell ref="O263:P263"/>
    <mergeCell ref="I264:K264"/>
    <mergeCell ref="O264:P264"/>
    <mergeCell ref="I259:K259"/>
    <mergeCell ref="O259:P259"/>
    <mergeCell ref="I260:K260"/>
    <mergeCell ref="O260:P260"/>
    <mergeCell ref="I261:K261"/>
    <mergeCell ref="O261:P261"/>
    <mergeCell ref="I256:K256"/>
    <mergeCell ref="O256:P256"/>
    <mergeCell ref="I257:K257"/>
    <mergeCell ref="O257:P257"/>
    <mergeCell ref="I258:K258"/>
    <mergeCell ref="O258:P258"/>
    <mergeCell ref="I253:K253"/>
    <mergeCell ref="O253:P253"/>
    <mergeCell ref="I254:K254"/>
    <mergeCell ref="O254:P254"/>
    <mergeCell ref="I255:K255"/>
    <mergeCell ref="O255:P255"/>
    <mergeCell ref="I250:K250"/>
    <mergeCell ref="O250:P250"/>
    <mergeCell ref="I251:K251"/>
    <mergeCell ref="O251:P251"/>
    <mergeCell ref="I252:K252"/>
    <mergeCell ref="O252:P252"/>
    <mergeCell ref="I247:K247"/>
    <mergeCell ref="O247:P247"/>
    <mergeCell ref="I248:K248"/>
    <mergeCell ref="O248:P248"/>
    <mergeCell ref="I249:K249"/>
    <mergeCell ref="O249:P249"/>
    <mergeCell ref="I244:K244"/>
    <mergeCell ref="O244:P244"/>
    <mergeCell ref="I245:K245"/>
    <mergeCell ref="O245:P245"/>
    <mergeCell ref="I246:K246"/>
    <mergeCell ref="O246:P246"/>
    <mergeCell ref="I241:K241"/>
    <mergeCell ref="O241:P241"/>
    <mergeCell ref="I242:K242"/>
    <mergeCell ref="O242:P242"/>
    <mergeCell ref="I243:K243"/>
    <mergeCell ref="O243:P243"/>
    <mergeCell ref="I238:K238"/>
    <mergeCell ref="O238:P238"/>
    <mergeCell ref="I239:K239"/>
    <mergeCell ref="O239:P239"/>
    <mergeCell ref="I240:K240"/>
    <mergeCell ref="O240:P240"/>
    <mergeCell ref="I235:K235"/>
    <mergeCell ref="O235:P235"/>
    <mergeCell ref="I236:K236"/>
    <mergeCell ref="O236:P236"/>
    <mergeCell ref="I237:K237"/>
    <mergeCell ref="O237:P237"/>
    <mergeCell ref="I232:K232"/>
    <mergeCell ref="O232:P232"/>
    <mergeCell ref="I233:K233"/>
    <mergeCell ref="O233:P233"/>
    <mergeCell ref="I234:K234"/>
    <mergeCell ref="O234:P234"/>
    <mergeCell ref="I228:K228"/>
    <mergeCell ref="O228:P228"/>
    <mergeCell ref="I229:K229"/>
    <mergeCell ref="O229:P229"/>
    <mergeCell ref="O230:P230"/>
    <mergeCell ref="I231:K231"/>
    <mergeCell ref="O231:P231"/>
    <mergeCell ref="I225:K225"/>
    <mergeCell ref="O225:P225"/>
    <mergeCell ref="I226:K226"/>
    <mergeCell ref="O226:P226"/>
    <mergeCell ref="I227:K227"/>
    <mergeCell ref="O227:P227"/>
    <mergeCell ref="I222:K222"/>
    <mergeCell ref="O222:P222"/>
    <mergeCell ref="I223:K223"/>
    <mergeCell ref="O223:P223"/>
    <mergeCell ref="I224:K224"/>
    <mergeCell ref="O224:P224"/>
    <mergeCell ref="I219:K219"/>
    <mergeCell ref="O219:P219"/>
    <mergeCell ref="I220:K220"/>
    <mergeCell ref="O220:P220"/>
    <mergeCell ref="I221:K221"/>
    <mergeCell ref="O221:P221"/>
    <mergeCell ref="I216:K216"/>
    <mergeCell ref="O216:P216"/>
    <mergeCell ref="I217:K217"/>
    <mergeCell ref="O217:P217"/>
    <mergeCell ref="I218:K218"/>
    <mergeCell ref="O218:P218"/>
    <mergeCell ref="I213:K213"/>
    <mergeCell ref="O213:P213"/>
    <mergeCell ref="I214:K214"/>
    <mergeCell ref="O214:P214"/>
    <mergeCell ref="I215:K215"/>
    <mergeCell ref="O215:P215"/>
    <mergeCell ref="I210:K210"/>
    <mergeCell ref="O210:P210"/>
    <mergeCell ref="I211:K211"/>
    <mergeCell ref="O211:P211"/>
    <mergeCell ref="I212:K212"/>
    <mergeCell ref="O212:P212"/>
    <mergeCell ref="I207:K207"/>
    <mergeCell ref="O207:P207"/>
    <mergeCell ref="I208:K208"/>
    <mergeCell ref="O208:P208"/>
    <mergeCell ref="I209:K209"/>
    <mergeCell ref="O209:P209"/>
    <mergeCell ref="I204:K204"/>
    <mergeCell ref="O204:P204"/>
    <mergeCell ref="I205:K205"/>
    <mergeCell ref="O205:P205"/>
    <mergeCell ref="I206:K206"/>
    <mergeCell ref="O206:P206"/>
    <mergeCell ref="I201:K201"/>
    <mergeCell ref="O201:P201"/>
    <mergeCell ref="I202:K202"/>
    <mergeCell ref="O202:P202"/>
    <mergeCell ref="I203:K203"/>
    <mergeCell ref="O203:P203"/>
    <mergeCell ref="I198:K198"/>
    <mergeCell ref="O198:P198"/>
    <mergeCell ref="I199:K199"/>
    <mergeCell ref="O199:P199"/>
    <mergeCell ref="I200:K200"/>
    <mergeCell ref="O200:P200"/>
    <mergeCell ref="I195:K195"/>
    <mergeCell ref="O195:P195"/>
    <mergeCell ref="I196:K196"/>
    <mergeCell ref="O196:P196"/>
    <mergeCell ref="I197:K197"/>
    <mergeCell ref="O197:P197"/>
    <mergeCell ref="I192:K192"/>
    <mergeCell ref="O192:P192"/>
    <mergeCell ref="I193:K193"/>
    <mergeCell ref="O193:P193"/>
    <mergeCell ref="I194:K194"/>
    <mergeCell ref="O194:P194"/>
    <mergeCell ref="I189:K189"/>
    <mergeCell ref="O189:P189"/>
    <mergeCell ref="I190:K190"/>
    <mergeCell ref="O190:P190"/>
    <mergeCell ref="I191:K191"/>
    <mergeCell ref="O191:P191"/>
    <mergeCell ref="I186:K186"/>
    <mergeCell ref="O186:P186"/>
    <mergeCell ref="I187:K187"/>
    <mergeCell ref="O187:P187"/>
    <mergeCell ref="I188:K188"/>
    <mergeCell ref="O188:P188"/>
    <mergeCell ref="I183:K183"/>
    <mergeCell ref="O183:P183"/>
    <mergeCell ref="I184:K184"/>
    <mergeCell ref="O184:P184"/>
    <mergeCell ref="I185:K185"/>
    <mergeCell ref="O185:P185"/>
    <mergeCell ref="I180:K180"/>
    <mergeCell ref="O180:P180"/>
    <mergeCell ref="I181:K181"/>
    <mergeCell ref="O181:P181"/>
    <mergeCell ref="I182:K182"/>
    <mergeCell ref="O182:P182"/>
    <mergeCell ref="I177:K177"/>
    <mergeCell ref="O177:P177"/>
    <mergeCell ref="I178:K178"/>
    <mergeCell ref="O178:P178"/>
    <mergeCell ref="I179:K179"/>
    <mergeCell ref="O179:P179"/>
    <mergeCell ref="I174:K174"/>
    <mergeCell ref="O174:P174"/>
    <mergeCell ref="I175:K175"/>
    <mergeCell ref="O175:P175"/>
    <mergeCell ref="I176:K176"/>
    <mergeCell ref="O176:P176"/>
    <mergeCell ref="I171:K171"/>
    <mergeCell ref="O171:P171"/>
    <mergeCell ref="I172:K172"/>
    <mergeCell ref="O172:P172"/>
    <mergeCell ref="I173:K173"/>
    <mergeCell ref="O173:P173"/>
    <mergeCell ref="I168:K168"/>
    <mergeCell ref="O168:P168"/>
    <mergeCell ref="I169:K169"/>
    <mergeCell ref="O169:P169"/>
    <mergeCell ref="I170:K170"/>
    <mergeCell ref="O170:P170"/>
    <mergeCell ref="I165:K165"/>
    <mergeCell ref="O165:P165"/>
    <mergeCell ref="I166:K166"/>
    <mergeCell ref="O166:P166"/>
    <mergeCell ref="I167:K167"/>
    <mergeCell ref="O167:P167"/>
    <mergeCell ref="I162:K162"/>
    <mergeCell ref="O162:P162"/>
    <mergeCell ref="I163:K163"/>
    <mergeCell ref="O163:P163"/>
    <mergeCell ref="I164:K164"/>
    <mergeCell ref="O164:P164"/>
    <mergeCell ref="I160:K160"/>
    <mergeCell ref="O160:P160"/>
    <mergeCell ref="T160:U160"/>
    <mergeCell ref="V160:X160"/>
    <mergeCell ref="I161:K161"/>
    <mergeCell ref="O161:P161"/>
    <mergeCell ref="I158:K158"/>
    <mergeCell ref="O158:P158"/>
    <mergeCell ref="V158:X158"/>
    <mergeCell ref="I159:K159"/>
    <mergeCell ref="O159:P159"/>
    <mergeCell ref="V159:X159"/>
    <mergeCell ref="I156:K156"/>
    <mergeCell ref="O156:P156"/>
    <mergeCell ref="V156:X156"/>
    <mergeCell ref="I157:K157"/>
    <mergeCell ref="O157:P157"/>
    <mergeCell ref="V157:X157"/>
    <mergeCell ref="I154:K154"/>
    <mergeCell ref="O154:P154"/>
    <mergeCell ref="V154:X154"/>
    <mergeCell ref="I155:K155"/>
    <mergeCell ref="O155:P155"/>
    <mergeCell ref="V155:X155"/>
    <mergeCell ref="I152:K152"/>
    <mergeCell ref="O152:P152"/>
    <mergeCell ref="V152:X152"/>
    <mergeCell ref="I153:K153"/>
    <mergeCell ref="O153:P153"/>
    <mergeCell ref="V153:X153"/>
    <mergeCell ref="I149:K149"/>
    <mergeCell ref="O149:P149"/>
    <mergeCell ref="I150:K150"/>
    <mergeCell ref="O150:P150"/>
    <mergeCell ref="V150:X150"/>
    <mergeCell ref="I151:K151"/>
    <mergeCell ref="O151:P151"/>
    <mergeCell ref="V151:X151"/>
    <mergeCell ref="I146:K146"/>
    <mergeCell ref="O146:P146"/>
    <mergeCell ref="I147:K147"/>
    <mergeCell ref="O147:P147"/>
    <mergeCell ref="I148:K148"/>
    <mergeCell ref="O148:P148"/>
    <mergeCell ref="I143:K143"/>
    <mergeCell ref="O143:P143"/>
    <mergeCell ref="I144:K144"/>
    <mergeCell ref="O144:P144"/>
    <mergeCell ref="I145:K145"/>
    <mergeCell ref="O145:P145"/>
    <mergeCell ref="I140:K140"/>
    <mergeCell ref="O140:P140"/>
    <mergeCell ref="I141:K141"/>
    <mergeCell ref="O141:P141"/>
    <mergeCell ref="I142:K142"/>
    <mergeCell ref="O142:P142"/>
    <mergeCell ref="I137:K137"/>
    <mergeCell ref="O137:P137"/>
    <mergeCell ref="I138:K138"/>
    <mergeCell ref="O138:P138"/>
    <mergeCell ref="I139:K139"/>
    <mergeCell ref="O139:P139"/>
    <mergeCell ref="I134:K134"/>
    <mergeCell ref="O134:P134"/>
    <mergeCell ref="I135:K135"/>
    <mergeCell ref="O135:P135"/>
    <mergeCell ref="I136:K136"/>
    <mergeCell ref="O136:P136"/>
    <mergeCell ref="I131:K131"/>
    <mergeCell ref="O131:P131"/>
    <mergeCell ref="I132:K132"/>
    <mergeCell ref="O132:P132"/>
    <mergeCell ref="I133:K133"/>
    <mergeCell ref="O133:P133"/>
    <mergeCell ref="I128:K128"/>
    <mergeCell ref="O128:P128"/>
    <mergeCell ref="I129:K129"/>
    <mergeCell ref="O129:P129"/>
    <mergeCell ref="I130:K130"/>
    <mergeCell ref="O130:P130"/>
    <mergeCell ref="I125:K125"/>
    <mergeCell ref="O125:P125"/>
    <mergeCell ref="I126:K126"/>
    <mergeCell ref="O126:P126"/>
    <mergeCell ref="I127:K127"/>
    <mergeCell ref="O127:P127"/>
    <mergeCell ref="I122:K122"/>
    <mergeCell ref="O122:P122"/>
    <mergeCell ref="I123:K123"/>
    <mergeCell ref="O123:P123"/>
    <mergeCell ref="I124:K124"/>
    <mergeCell ref="O124:P124"/>
    <mergeCell ref="I119:K119"/>
    <mergeCell ref="O119:P119"/>
    <mergeCell ref="I120:K120"/>
    <mergeCell ref="O120:P120"/>
    <mergeCell ref="I121:K121"/>
    <mergeCell ref="O121:P121"/>
    <mergeCell ref="I116:K116"/>
    <mergeCell ref="O116:P116"/>
    <mergeCell ref="I117:K117"/>
    <mergeCell ref="O117:P117"/>
    <mergeCell ref="I118:K118"/>
    <mergeCell ref="O118:P118"/>
    <mergeCell ref="I113:K113"/>
    <mergeCell ref="O113:P113"/>
    <mergeCell ref="I114:K114"/>
    <mergeCell ref="O114:P114"/>
    <mergeCell ref="I115:K115"/>
    <mergeCell ref="O115:P115"/>
    <mergeCell ref="I110:K110"/>
    <mergeCell ref="O110:P110"/>
    <mergeCell ref="I111:K111"/>
    <mergeCell ref="O111:P111"/>
    <mergeCell ref="I112:K112"/>
    <mergeCell ref="O112:P112"/>
    <mergeCell ref="I107:K107"/>
    <mergeCell ref="O107:P107"/>
    <mergeCell ref="I108:K108"/>
    <mergeCell ref="O108:P108"/>
    <mergeCell ref="I109:K109"/>
    <mergeCell ref="O109:P109"/>
    <mergeCell ref="I104:K104"/>
    <mergeCell ref="O104:P104"/>
    <mergeCell ref="I105:K105"/>
    <mergeCell ref="O105:P105"/>
    <mergeCell ref="I106:K106"/>
    <mergeCell ref="O106:P106"/>
    <mergeCell ref="I101:K101"/>
    <mergeCell ref="O101:P101"/>
    <mergeCell ref="I102:K102"/>
    <mergeCell ref="O102:P102"/>
    <mergeCell ref="I103:K103"/>
    <mergeCell ref="O103:P103"/>
    <mergeCell ref="I98:K98"/>
    <mergeCell ref="O98:P98"/>
    <mergeCell ref="I99:K99"/>
    <mergeCell ref="O99:P99"/>
    <mergeCell ref="I100:K100"/>
    <mergeCell ref="O100:P100"/>
    <mergeCell ref="I95:K95"/>
    <mergeCell ref="O95:P95"/>
    <mergeCell ref="I96:K96"/>
    <mergeCell ref="O96:P96"/>
    <mergeCell ref="I97:K97"/>
    <mergeCell ref="O97:P97"/>
    <mergeCell ref="I92:K92"/>
    <mergeCell ref="O92:P92"/>
    <mergeCell ref="I93:K93"/>
    <mergeCell ref="O93:P93"/>
    <mergeCell ref="I94:K94"/>
    <mergeCell ref="O94:P94"/>
    <mergeCell ref="I89:K89"/>
    <mergeCell ref="O89:P89"/>
    <mergeCell ref="I90:K90"/>
    <mergeCell ref="O90:P90"/>
    <mergeCell ref="I91:K91"/>
    <mergeCell ref="O91:P91"/>
    <mergeCell ref="I86:K86"/>
    <mergeCell ref="O86:P86"/>
    <mergeCell ref="I87:K87"/>
    <mergeCell ref="O87:P87"/>
    <mergeCell ref="I88:K88"/>
    <mergeCell ref="O88:P88"/>
    <mergeCell ref="I83:K83"/>
    <mergeCell ref="O83:P83"/>
    <mergeCell ref="I84:K84"/>
    <mergeCell ref="O84:P84"/>
    <mergeCell ref="I85:K85"/>
    <mergeCell ref="O85:P85"/>
    <mergeCell ref="I80:K80"/>
    <mergeCell ref="O80:P80"/>
    <mergeCell ref="I81:K81"/>
    <mergeCell ref="O81:P81"/>
    <mergeCell ref="I82:K82"/>
    <mergeCell ref="O82:P82"/>
    <mergeCell ref="I77:K77"/>
    <mergeCell ref="O77:P77"/>
    <mergeCell ref="I78:K78"/>
    <mergeCell ref="O78:P78"/>
    <mergeCell ref="I79:K79"/>
    <mergeCell ref="O79:P79"/>
    <mergeCell ref="I74:K74"/>
    <mergeCell ref="O74:P74"/>
    <mergeCell ref="I75:K75"/>
    <mergeCell ref="O75:P75"/>
    <mergeCell ref="I76:K76"/>
    <mergeCell ref="O76:P76"/>
    <mergeCell ref="I71:K71"/>
    <mergeCell ref="O71:P71"/>
    <mergeCell ref="I72:K72"/>
    <mergeCell ref="O72:P72"/>
    <mergeCell ref="I73:K73"/>
    <mergeCell ref="O73:P73"/>
    <mergeCell ref="I68:K68"/>
    <mergeCell ref="O68:P68"/>
    <mergeCell ref="I69:K69"/>
    <mergeCell ref="O69:P69"/>
    <mergeCell ref="I70:K70"/>
    <mergeCell ref="O70:P70"/>
    <mergeCell ref="I65:K65"/>
    <mergeCell ref="O65:P65"/>
    <mergeCell ref="I66:K66"/>
    <mergeCell ref="O66:P66"/>
    <mergeCell ref="I67:K67"/>
    <mergeCell ref="O67:P67"/>
    <mergeCell ref="I62:K62"/>
    <mergeCell ref="O62:P62"/>
    <mergeCell ref="I63:K63"/>
    <mergeCell ref="O63:P63"/>
    <mergeCell ref="I64:K64"/>
    <mergeCell ref="O64:P64"/>
    <mergeCell ref="I59:K59"/>
    <mergeCell ref="O59:P59"/>
    <mergeCell ref="I60:K60"/>
    <mergeCell ref="O60:P60"/>
    <mergeCell ref="I61:K61"/>
    <mergeCell ref="O61:P61"/>
    <mergeCell ref="I56:K56"/>
    <mergeCell ref="O56:P56"/>
    <mergeCell ref="I57:K57"/>
    <mergeCell ref="O57:P57"/>
    <mergeCell ref="I58:K58"/>
    <mergeCell ref="O58:P58"/>
    <mergeCell ref="I53:K53"/>
    <mergeCell ref="O53:P53"/>
    <mergeCell ref="I54:K54"/>
    <mergeCell ref="O54:P54"/>
    <mergeCell ref="I55:K55"/>
    <mergeCell ref="O55:P55"/>
    <mergeCell ref="I50:K50"/>
    <mergeCell ref="O50:P50"/>
    <mergeCell ref="I51:K51"/>
    <mergeCell ref="O51:P51"/>
    <mergeCell ref="I52:K52"/>
    <mergeCell ref="O52:P52"/>
    <mergeCell ref="I47:K47"/>
    <mergeCell ref="O47:P47"/>
    <mergeCell ref="I48:K48"/>
    <mergeCell ref="O48:P48"/>
    <mergeCell ref="I49:K49"/>
    <mergeCell ref="O49:P49"/>
    <mergeCell ref="I44:K44"/>
    <mergeCell ref="O44:P44"/>
    <mergeCell ref="I45:K45"/>
    <mergeCell ref="O45:P45"/>
    <mergeCell ref="I46:K46"/>
    <mergeCell ref="O46:P46"/>
    <mergeCell ref="I41:K41"/>
    <mergeCell ref="O41:P41"/>
    <mergeCell ref="I42:K42"/>
    <mergeCell ref="O42:P42"/>
    <mergeCell ref="I43:K43"/>
    <mergeCell ref="O43:P43"/>
    <mergeCell ref="I38:K38"/>
    <mergeCell ref="O38:P38"/>
    <mergeCell ref="I39:K39"/>
    <mergeCell ref="O39:P39"/>
    <mergeCell ref="I40:K40"/>
    <mergeCell ref="O40:P40"/>
    <mergeCell ref="I34:K34"/>
    <mergeCell ref="O34:P34"/>
    <mergeCell ref="O35:P35"/>
    <mergeCell ref="I36:K36"/>
    <mergeCell ref="O36:P36"/>
    <mergeCell ref="I37:K37"/>
    <mergeCell ref="O37:P37"/>
    <mergeCell ref="I31:K31"/>
    <mergeCell ref="O31:P31"/>
    <mergeCell ref="I32:K32"/>
    <mergeCell ref="O32:P32"/>
    <mergeCell ref="I33:K33"/>
    <mergeCell ref="O33:P33"/>
    <mergeCell ref="I28:K28"/>
    <mergeCell ref="O28:P28"/>
    <mergeCell ref="I29:K29"/>
    <mergeCell ref="O29:P29"/>
    <mergeCell ref="I30:K30"/>
    <mergeCell ref="O30:P30"/>
    <mergeCell ref="I25:K25"/>
    <mergeCell ref="O25:P25"/>
    <mergeCell ref="I26:K26"/>
    <mergeCell ref="O26:P26"/>
    <mergeCell ref="I27:K27"/>
    <mergeCell ref="O27:P27"/>
    <mergeCell ref="I22:K22"/>
    <mergeCell ref="O22:P22"/>
    <mergeCell ref="I23:K23"/>
    <mergeCell ref="O23:P23"/>
    <mergeCell ref="I24:K24"/>
    <mergeCell ref="O24:P24"/>
    <mergeCell ref="I19:K19"/>
    <mergeCell ref="O19:P19"/>
    <mergeCell ref="I20:K20"/>
    <mergeCell ref="O20:P20"/>
    <mergeCell ref="I21:K21"/>
    <mergeCell ref="O21:P21"/>
    <mergeCell ref="I16:K16"/>
    <mergeCell ref="O16:P16"/>
    <mergeCell ref="I17:K17"/>
    <mergeCell ref="O17:P17"/>
    <mergeCell ref="I18:K18"/>
    <mergeCell ref="O18:P18"/>
    <mergeCell ref="I13:K13"/>
    <mergeCell ref="O13:P13"/>
    <mergeCell ref="I14:K14"/>
    <mergeCell ref="O14:P14"/>
    <mergeCell ref="I15:K15"/>
    <mergeCell ref="O15:P15"/>
    <mergeCell ref="I10:K10"/>
    <mergeCell ref="O10:P10"/>
    <mergeCell ref="I11:K11"/>
    <mergeCell ref="O11:P11"/>
    <mergeCell ref="I12:K12"/>
    <mergeCell ref="O12:P12"/>
    <mergeCell ref="I7:K7"/>
    <mergeCell ref="O7:P7"/>
    <mergeCell ref="I8:K8"/>
    <mergeCell ref="O8:P8"/>
    <mergeCell ref="I9:K9"/>
    <mergeCell ref="O9:P9"/>
    <mergeCell ref="C3:P3"/>
    <mergeCell ref="I4:K4"/>
    <mergeCell ref="O4:P4"/>
    <mergeCell ref="I5:K5"/>
    <mergeCell ref="O5:P5"/>
    <mergeCell ref="I6:K6"/>
    <mergeCell ref="O6:P6"/>
  </mergeCells>
  <printOptions horizontalCentered="1"/>
  <pageMargins left="0.70866141732283505" right="0.31496062992126" top="0.74803149606299202" bottom="0.74803149606299202" header="0.31496062992126" footer="0.31496062992126"/>
  <pageSetup paperSize="9" scale="89" fitToHeight="0" orientation="landscape" horizontalDpi="300" verticalDpi="300"/>
  <rowBreaks count="7" manualBreakCount="7">
    <brk id="37" max="12" man="1"/>
    <brk id="73" max="12" man="1"/>
    <brk id="109" max="12" man="1"/>
    <brk id="145" max="12" man="1"/>
    <brk id="181" max="12" man="1"/>
    <brk id="217" max="12" man="1"/>
    <brk id="253" max="12" man="1"/>
  </rowBreaks>
  <colBreaks count="1" manualBreakCount="1">
    <brk id="2" max="23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malaak</vt:lpstr>
      <vt:lpstr>Sheet1</vt:lpstr>
      <vt:lpstr>malaak!Print_Area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2024-11-24T04:09:37Z</dcterms:modified>
</cp:coreProperties>
</file>