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Barasarai" sheetId="2" r:id="rId1"/>
    <sheet name="BARASARAI (2)" sheetId="3"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#REF!</definedName>
    <definedName name="__________________________AWM4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#REF!</definedName>
    <definedName name="__________________________MIX15">#REF!</definedName>
    <definedName name="__________________________MIX15150">'[4]Mix Design'!#REF!</definedName>
    <definedName name="__________________________MIX1540">'[4]Mix Design'!$P$11</definedName>
    <definedName name="__________________________MIX1580">'[4]Mix Design'!#REF!</definedName>
    <definedName name="__________________________MIX2">'[5]Mix Design'!$P$12</definedName>
    <definedName name="__________________________MIX20">#REF!</definedName>
    <definedName name="__________________________MIX2020">'[4]Mix Design'!$P$12</definedName>
    <definedName name="__________________________MIX2040">'[4]Mix Design'!$P$13</definedName>
    <definedName name="__________________________MIX25">#REF!</definedName>
    <definedName name="__________________________MIX2540">'[4]Mix Design'!$P$15</definedName>
    <definedName name="__________________________Mix255">'[6]Mix Design'!$P$13</definedName>
    <definedName name="__________________________MIX30">#REF!</definedName>
    <definedName name="__________________________MIX35">#REF!</definedName>
    <definedName name="__________________________MIX40">#REF!</definedName>
    <definedName name="__________________________MIX45">'[4]Mix Design'!#REF!</definedName>
    <definedName name="__________________________MUR5">#REF!</definedName>
    <definedName name="__________________________MUR8">#REF!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'[4]Mix Design'!#REF!</definedName>
    <definedName name="_________________________MIX1540">'[4]Mix Design'!$P$11</definedName>
    <definedName name="_________________________MIX1580">'[4]Mix Design'!#REF!</definedName>
    <definedName name="_________________________MIX2">'[5]Mix Design'!$P$12</definedName>
    <definedName name="_________________________MIX20">#REF!</definedName>
    <definedName name="_________________________MIX2020">'[4]Mix Design'!$P$12</definedName>
    <definedName name="_________________________MIX2040">'[4]Mix Design'!$P$13</definedName>
    <definedName name="_________________________MIX25">#REF!</definedName>
    <definedName name="_________________________MIX2540">'[4]Mix Design'!$P$15</definedName>
    <definedName name="_________________________Mix255">'[6]Mix Design'!$P$13</definedName>
    <definedName name="_________________________MIX30">#REF!</definedName>
    <definedName name="_________________________MIX35">#REF!</definedName>
    <definedName name="_________________________MIX40">#REF!</definedName>
    <definedName name="_________________________MIX45">'[4]Mix Design'!#REF!</definedName>
    <definedName name="_________________________MUR5">#REF!</definedName>
    <definedName name="_________________________MUR8">#REF!</definedName>
    <definedName name="_________________________OPC43">#REF!</definedName>
    <definedName name="_________________________SLV10025">'[7]ANAL-PIPE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'[4]Mix Design'!#REF!</definedName>
    <definedName name="________________________MIX1540">'[4]Mix Design'!$P$11</definedName>
    <definedName name="________________________MIX1580">'[4]Mix Design'!#REF!</definedName>
    <definedName name="________________________MIX2">'[5]Mix Design'!$P$12</definedName>
    <definedName name="________________________MIX20">#REF!</definedName>
    <definedName name="________________________MIX2020">'[4]Mix Design'!$P$12</definedName>
    <definedName name="________________________MIX2040">'[4]Mix Design'!$P$13</definedName>
    <definedName name="________________________MIX25">#REF!</definedName>
    <definedName name="________________________MIX2540">'[4]Mix Design'!$P$15</definedName>
    <definedName name="________________________Mix255">'[6]Mix Design'!$P$13</definedName>
    <definedName name="________________________MIX30">#REF!</definedName>
    <definedName name="________________________MIX35">#REF!</definedName>
    <definedName name="________________________MIX40">#REF!</definedName>
    <definedName name="________________________MIX45">'[4]Mix Design'!#REF!</definedName>
    <definedName name="________________________MUR5">#REF!</definedName>
    <definedName name="________________________MUR8">#REF!</definedName>
    <definedName name="________________________OPC43">#REF!</definedName>
    <definedName name="________________________SLV10025">'[8]ANAL-PIPE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'[4]Mix Design'!#REF!</definedName>
    <definedName name="_______________________MIX1540">'[4]Mix Design'!$P$11</definedName>
    <definedName name="_______________________MIX1580">'[4]Mix Design'!#REF!</definedName>
    <definedName name="_______________________MIX2">'[5]Mix Design'!$P$12</definedName>
    <definedName name="_______________________MIX20">#REF!</definedName>
    <definedName name="_______________________MIX2020">'[4]Mix Design'!$P$12</definedName>
    <definedName name="_______________________MIX2040">'[4]Mix Design'!$P$13</definedName>
    <definedName name="_______________________MIX25">#REF!</definedName>
    <definedName name="_______________________MIX2540">'[4]Mix Design'!$P$15</definedName>
    <definedName name="_______________________Mix255">'[6]Mix Design'!$P$13</definedName>
    <definedName name="_______________________MIX30">#REF!</definedName>
    <definedName name="_______________________MIX35">#REF!</definedName>
    <definedName name="_______________________MIX40">#REF!</definedName>
    <definedName name="_______________________MIX45">'[4]Mix Design'!#REF!</definedName>
    <definedName name="_______________________MUR5">#REF!</definedName>
    <definedName name="_______________________MUR8">#REF!</definedName>
    <definedName name="_______________________OPC43">#REF!</definedName>
    <definedName name="_______________________SLV10025">'[8]ANAL-PIPE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'[4]Mix Design'!#REF!</definedName>
    <definedName name="______________________MIX1540">'[4]Mix Design'!$P$11</definedName>
    <definedName name="______________________MIX1580">'[4]Mix Design'!#REF!</definedName>
    <definedName name="______________________MIX2">'[5]Mix Design'!$P$12</definedName>
    <definedName name="______________________MIX20">#REF!</definedName>
    <definedName name="______________________MIX2020">'[4]Mix Design'!$P$12</definedName>
    <definedName name="______________________MIX2040">'[4]Mix Design'!$P$13</definedName>
    <definedName name="______________________MIX25">#REF!</definedName>
    <definedName name="______________________MIX2540">'[4]Mix Design'!$P$15</definedName>
    <definedName name="______________________Mix255">'[6]Mix Design'!$P$13</definedName>
    <definedName name="______________________MIX30">#REF!</definedName>
    <definedName name="______________________MIX35">#REF!</definedName>
    <definedName name="______________________MIX40">#REF!</definedName>
    <definedName name="______________________MIX45">'[4]Mix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'[4]Mix Design'!#REF!</definedName>
    <definedName name="_____________________MIX1540">'[4]Mix Design'!$P$11</definedName>
    <definedName name="_____________________MIX1580">'[4]Mix Design'!#REF!</definedName>
    <definedName name="_____________________MIX2">'[5]Mix Design'!$P$12</definedName>
    <definedName name="_____________________MIX20">#REF!</definedName>
    <definedName name="_____________________MIX2020">'[4]Mix Design'!$P$12</definedName>
    <definedName name="_____________________MIX2040">'[4]Mix Design'!$P$13</definedName>
    <definedName name="_____________________MIX25">#REF!</definedName>
    <definedName name="_____________________MIX2540">'[4]Mix Design'!$P$15</definedName>
    <definedName name="_____________________Mix255">'[6]Mix Design'!$P$13</definedName>
    <definedName name="_____________________MIX30">#REF!</definedName>
    <definedName name="_____________________MIX35">#REF!</definedName>
    <definedName name="_____________________MIX40">#REF!</definedName>
    <definedName name="_____________________MIX45">'[4]Mix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'[8]ANAL-PIPE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'[4]Mix Design'!#REF!</definedName>
    <definedName name="____________________MIX1540">'[4]Mix Design'!$P$11</definedName>
    <definedName name="____________________MIX1580">'[4]Mix Design'!#REF!</definedName>
    <definedName name="____________________MIX2">'[5]Mix Design'!$P$12</definedName>
    <definedName name="____________________MIX20">#REF!</definedName>
    <definedName name="____________________MIX2020">'[4]Mix Design'!$P$12</definedName>
    <definedName name="____________________MIX2040">'[4]Mix Design'!$P$13</definedName>
    <definedName name="____________________MIX25">#REF!</definedName>
    <definedName name="____________________MIX2540">'[4]Mix Design'!$P$15</definedName>
    <definedName name="____________________Mix255">'[6]Mix Design'!$P$13</definedName>
    <definedName name="____________________MIX30">#REF!</definedName>
    <definedName name="____________________MIX35">#REF!</definedName>
    <definedName name="____________________MIX40">#REF!</definedName>
    <definedName name="____________________MIX45">'[4]Mix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'[8]ANAL-PIPE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[14]PROCTOR!#REF!</definedName>
    <definedName name="___________________CAN486">[14]PROCTOR!#REF!</definedName>
    <definedName name="___________________CAN487">[14]PROCTOR!#REF!</definedName>
    <definedName name="___________________CAN488">[14]PROCTOR!#REF!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'[4]Mix Design'!#REF!</definedName>
    <definedName name="___________________MIX1540">'[4]Mix Design'!$P$11</definedName>
    <definedName name="___________________MIX1580">'[4]Mix Design'!#REF!</definedName>
    <definedName name="___________________MIX2">'[5]Mix Design'!$P$12</definedName>
    <definedName name="___________________MIX20">#REF!</definedName>
    <definedName name="___________________MIX2020">'[4]Mix Design'!$P$12</definedName>
    <definedName name="___________________MIX2040">'[4]Mix Design'!$P$13</definedName>
    <definedName name="___________________MIX25">#REF!</definedName>
    <definedName name="___________________MIX2540">'[4]Mix Design'!$P$15</definedName>
    <definedName name="___________________Mix255">'[6]Mix Design'!$P$13</definedName>
    <definedName name="___________________MIX30">#REF!</definedName>
    <definedName name="___________________MIX35">#REF!</definedName>
    <definedName name="___________________MIX40">#REF!</definedName>
    <definedName name="___________________MIX45">'[4]Mix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'[8]ANAL-PIPE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[16]ANAL!#REF!</definedName>
    <definedName name="__________________AWM10">#REF!</definedName>
    <definedName name="__________________AWM4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[17]PROCTOR!#REF!</definedName>
    <definedName name="__________________CAN486">[17]PROCTOR!#REF!</definedName>
    <definedName name="__________________CAN487">[17]PROCTOR!#REF!</definedName>
    <definedName name="__________________CAN488">[17]PROCTOR!#REF!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'[4]Mix Design'!#REF!</definedName>
    <definedName name="__________________MIX1540">'[4]Mix Design'!$P$11</definedName>
    <definedName name="__________________MIX1580">'[4]Mix Design'!#REF!</definedName>
    <definedName name="__________________MIX2">'[5]Mix Design'!$P$12</definedName>
    <definedName name="__________________MIX20">#REF!</definedName>
    <definedName name="__________________MIX2020">'[4]Mix Design'!$P$12</definedName>
    <definedName name="__________________MIX2040">'[4]Mix Design'!$P$13</definedName>
    <definedName name="__________________MIX25">#REF!</definedName>
    <definedName name="__________________MIX2540">'[4]Mix Design'!$P$15</definedName>
    <definedName name="__________________Mix255">'[6]Mix Design'!$P$13</definedName>
    <definedName name="__________________MIX30">#REF!</definedName>
    <definedName name="__________________MIX35">#REF!</definedName>
    <definedName name="__________________MIX40">#REF!</definedName>
    <definedName name="__________________MIX45">'[4]Mix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'[8]ANAL-PIPE LINE'!#REF!</definedName>
    <definedName name="__________________SLV20025">'[15]ANAL-PUMP HOUSE'!$I$58</definedName>
    <definedName name="__________________SLV80010">'[15]ANAL-PUMP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[14]PROCTOR!#REF!</definedName>
    <definedName name="_________________CAN486">[14]PROCTOR!#REF!</definedName>
    <definedName name="_________________CAN487">[14]PROCTOR!#REF!</definedName>
    <definedName name="_________________CAN488">[14]PROCTOR!#REF!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'[4]Mix Design'!#REF!</definedName>
    <definedName name="_________________MIX1540">'[4]Mix Design'!$P$11</definedName>
    <definedName name="_________________MIX1580">'[4]Mix Design'!#REF!</definedName>
    <definedName name="_________________MIX2">'[5]Mix Design'!$P$12</definedName>
    <definedName name="_________________MIX20">#REF!</definedName>
    <definedName name="_________________MIX2020">'[4]Mix Design'!$P$12</definedName>
    <definedName name="_________________MIX2040">'[4]Mix Design'!$P$13</definedName>
    <definedName name="_________________MIX25">#REF!</definedName>
    <definedName name="_________________MIX2540">'[4]Mix Design'!$P$15</definedName>
    <definedName name="_________________Mix255">'[6]Mix Design'!$P$13</definedName>
    <definedName name="_________________MIX30">#REF!</definedName>
    <definedName name="_________________MIX35">#REF!</definedName>
    <definedName name="_________________MIX40">#REF!</definedName>
    <definedName name="_________________MIX45">'[4]Mix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'[18]ANAL-PIPE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[14]PROCTOR!#REF!</definedName>
    <definedName name="________________CAN486">[14]PROCTOR!#REF!</definedName>
    <definedName name="________________CAN487">[14]PROCTOR!#REF!</definedName>
    <definedName name="________________CAN488">[14]PROCTOR!#REF!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'[4]Mix Design'!#REF!</definedName>
    <definedName name="________________MIX1540">'[4]Mix Design'!$P$11</definedName>
    <definedName name="________________MIX1580">'[4]Mix Design'!#REF!</definedName>
    <definedName name="________________MIX2">'[5]Mix Design'!$P$12</definedName>
    <definedName name="________________MIX20">#REF!</definedName>
    <definedName name="________________MIX2020">'[4]Mix Design'!$P$12</definedName>
    <definedName name="________________MIX2040">'[4]Mix Design'!$P$13</definedName>
    <definedName name="________________MIX25">#REF!</definedName>
    <definedName name="________________MIX2540">'[4]Mix Design'!$P$15</definedName>
    <definedName name="________________Mix255">'[6]Mix Design'!$P$13</definedName>
    <definedName name="________________MIX30">#REF!</definedName>
    <definedName name="________________MIX35">#REF!</definedName>
    <definedName name="________________MIX40">#REF!</definedName>
    <definedName name="________________MIX45">'[4]Mix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'[8]ANAL-PIPE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[19]PROCTOR!#REF!</definedName>
    <definedName name="_______________CAN486">[19]PROCTOR!#REF!</definedName>
    <definedName name="_______________CAN487">[19]PROCTOR!#REF!</definedName>
    <definedName name="_______________CAN488">[19]PROCTOR!#REF!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'[4]Mix Design'!#REF!</definedName>
    <definedName name="_______________MIX1540">'[4]Mix Design'!$P$11</definedName>
    <definedName name="_______________MIX1580">'[4]Mix Design'!#REF!</definedName>
    <definedName name="_______________MIX2">'[5]Mix Design'!$P$12</definedName>
    <definedName name="_______________MIX20">#REF!</definedName>
    <definedName name="_______________MIX2020">'[4]Mix Design'!$P$12</definedName>
    <definedName name="_______________MIX2040">'[4]Mix Design'!$P$13</definedName>
    <definedName name="_______________MIX25">#REF!</definedName>
    <definedName name="_______________MIX2540">'[4]Mix Design'!$P$15</definedName>
    <definedName name="_______________Mix255">'[6]Mix Design'!$P$13</definedName>
    <definedName name="_______________MIX30">#REF!</definedName>
    <definedName name="_______________MIX35">#REF!</definedName>
    <definedName name="_______________MIX40">#REF!</definedName>
    <definedName name="_______________MIX45">'[4]Mix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[21]ANAL!#REF!</definedName>
    <definedName name="______________AWM10">#REF!</definedName>
    <definedName name="______________AWM4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[14]PROCTOR!#REF!</definedName>
    <definedName name="______________CAN486">[14]PROCTOR!#REF!</definedName>
    <definedName name="______________CAN487">[14]PROCTOR!#REF!</definedName>
    <definedName name="______________CAN488">[14]PROCTOR!#REF!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'[4]Mix Design'!#REF!</definedName>
    <definedName name="______________MIX1540">'[4]Mix Design'!$P$11</definedName>
    <definedName name="______________MIX1580">'[4]Mix Design'!#REF!</definedName>
    <definedName name="______________MIX2">'[5]Mix Design'!$P$12</definedName>
    <definedName name="______________MIX20">#REF!</definedName>
    <definedName name="______________MIX2020">'[4]Mix Design'!$P$12</definedName>
    <definedName name="______________MIX2040">'[4]Mix Design'!$P$13</definedName>
    <definedName name="______________MIX25">#REF!</definedName>
    <definedName name="______________MIX2540">'[4]Mix Design'!$P$15</definedName>
    <definedName name="______________Mix255">'[6]Mix Design'!$P$13</definedName>
    <definedName name="______________MIX30">#REF!</definedName>
    <definedName name="______________MIX35">#REF!</definedName>
    <definedName name="______________MIX40">#REF!</definedName>
    <definedName name="______________MIX45">'[4]Mix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'[8]ANAL-PIPE LINE'!#REF!</definedName>
    <definedName name="______________SLV20025">'[20]ANAL-PUMP HOUSE'!$I$58</definedName>
    <definedName name="______________SLV80010">'[20]ANAL-PUMP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[14]PROCTOR!#REF!</definedName>
    <definedName name="_____________CAN486">[14]PROCTOR!#REF!</definedName>
    <definedName name="_____________CAN487">[14]PROCTOR!#REF!</definedName>
    <definedName name="_____________CAN488">[14]PROCTOR!#REF!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'[4]Mix Design'!#REF!</definedName>
    <definedName name="_____________MIX1540">'[4]Mix Design'!$P$11</definedName>
    <definedName name="_____________MIX1580">'[4]Mix Design'!#REF!</definedName>
    <definedName name="_____________MIX2">'[5]Mix Design'!$P$12</definedName>
    <definedName name="_____________MIX20">#REF!</definedName>
    <definedName name="_____________MIX2020">'[4]Mix Design'!$P$12</definedName>
    <definedName name="_____________MIX2040">'[4]Mix Design'!$P$13</definedName>
    <definedName name="_____________MIX25">#REF!</definedName>
    <definedName name="_____________MIX2540">'[4]Mix Design'!$P$15</definedName>
    <definedName name="_____________Mix255">'[6]Mix Design'!$P$13</definedName>
    <definedName name="_____________MIX30">#REF!</definedName>
    <definedName name="_____________MIX35">#REF!</definedName>
    <definedName name="_____________MIX40">#REF!</definedName>
    <definedName name="_____________MIX45">'[4]Mix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[19]PROCTOR!#REF!</definedName>
    <definedName name="____________CAN486">[19]PROCTOR!#REF!</definedName>
    <definedName name="____________CAN487">[19]PROCTOR!#REF!</definedName>
    <definedName name="____________CAN488">[19]PROCTOR!#REF!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'[23]21-Rate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'[4]Mix Design'!#REF!</definedName>
    <definedName name="____________MIX1540">'[4]Mix Design'!$P$11</definedName>
    <definedName name="____________MIX1580">'[4]Mix Design'!#REF!</definedName>
    <definedName name="____________MIX2">'[5]Mix Design'!$P$12</definedName>
    <definedName name="____________MIX20">#REF!</definedName>
    <definedName name="____________MIX2020">'[4]Mix Design'!$P$12</definedName>
    <definedName name="____________MIX2040">'[4]Mix Design'!$P$13</definedName>
    <definedName name="____________MIX25">#REF!</definedName>
    <definedName name="____________MIX2540">'[4]Mix Design'!$P$15</definedName>
    <definedName name="____________Mix255">'[6]Mix Design'!$P$13</definedName>
    <definedName name="____________MIX30">#REF!</definedName>
    <definedName name="____________MIX35">#REF!</definedName>
    <definedName name="____________MIX40">#REF!</definedName>
    <definedName name="____________MIX45">'[4]Mix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[21]ANAL!#REF!</definedName>
    <definedName name="___________AWM10">#REF!</definedName>
    <definedName name="___________AWM4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[19]PROCTOR!#REF!</definedName>
    <definedName name="___________CAN486">[19]PROCTOR!#REF!</definedName>
    <definedName name="___________CAN487">[19]PROCTOR!#REF!</definedName>
    <definedName name="___________CAN488">[19]PROCTOR!#REF!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'[23]21-Rate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'[4]Mix Design'!#REF!</definedName>
    <definedName name="___________MIX1540">'[4]Mix Design'!$P$11</definedName>
    <definedName name="___________MIX1580">'[4]Mix Design'!#REF!</definedName>
    <definedName name="___________MIX2">'[5]Mix Design'!$P$12</definedName>
    <definedName name="___________MIX20">#REF!</definedName>
    <definedName name="___________MIX2020">'[4]Mix Design'!$P$12</definedName>
    <definedName name="___________MIX2040">'[4]Mix Design'!$P$13</definedName>
    <definedName name="___________MIX25">#REF!</definedName>
    <definedName name="___________MIX2540">'[4]Mix Design'!$P$15</definedName>
    <definedName name="___________Mix255">'[6]Mix Design'!$P$13</definedName>
    <definedName name="___________MIX30">#REF!</definedName>
    <definedName name="___________MIX35">#REF!</definedName>
    <definedName name="___________MIX40">#REF!</definedName>
    <definedName name="___________MIX45">'[4]Mix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[21]ANAL!#REF!</definedName>
    <definedName name="__________AWM10">#REF!</definedName>
    <definedName name="__________AWM4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[19]PROCTOR!#REF!</definedName>
    <definedName name="__________CAN486">[19]PROCTOR!#REF!</definedName>
    <definedName name="__________CAN487">[19]PROCTOR!#REF!</definedName>
    <definedName name="__________CAN488">[19]PROCTOR!#REF!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'[23]21-Rate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'[4]Mix Design'!#REF!</definedName>
    <definedName name="__________MIX1540">'[4]Mix Design'!$P$11</definedName>
    <definedName name="__________MIX1580">'[4]Mix Design'!#REF!</definedName>
    <definedName name="__________MIX2">'[5]Mix Design'!$P$12</definedName>
    <definedName name="__________MIX20">#REF!</definedName>
    <definedName name="__________MIX2020">'[4]Mix Design'!$P$12</definedName>
    <definedName name="__________MIX2040">'[4]Mix Design'!$P$13</definedName>
    <definedName name="__________MIX25">#REF!</definedName>
    <definedName name="__________MIX2540">'[4]Mix Design'!$P$15</definedName>
    <definedName name="__________Mix255">'[6]Mix Design'!$P$13</definedName>
    <definedName name="__________MIX30">#REF!</definedName>
    <definedName name="__________MIX35">#REF!</definedName>
    <definedName name="__________MIX40">#REF!</definedName>
    <definedName name="__________MIX45">'[4]Mix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#REF!</definedName>
    <definedName name="_________AGG6">#REF!</definedName>
    <definedName name="_________ARV8040">'[20]ANAL-PUMP HOUSE'!$I$55</definedName>
    <definedName name="_________ash1">[21]ANAL!#REF!</definedName>
    <definedName name="_________AWM10">#REF!</definedName>
    <definedName name="_________AWM4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[19]PROCTOR!#REF!</definedName>
    <definedName name="_________CAN486">[19]PROCTOR!#REF!</definedName>
    <definedName name="_________CAN487">[19]PROCTOR!#REF!</definedName>
    <definedName name="_________CAN488">[19]PROCTOR!#REF!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'[4]Mix Design'!#REF!</definedName>
    <definedName name="_________MIX1540">'[4]Mix Design'!$P$11</definedName>
    <definedName name="_________MIX1580">'[4]Mix Design'!#REF!</definedName>
    <definedName name="_________MIX2">'[5]Mix Design'!$P$12</definedName>
    <definedName name="_________MIX20">#REF!</definedName>
    <definedName name="_________MIX2020">'[4]Mix Design'!$P$12</definedName>
    <definedName name="_________MIX2040">'[4]Mix Design'!$P$13</definedName>
    <definedName name="_________MIX25">#REF!</definedName>
    <definedName name="_________MIX2540">'[4]Mix Design'!$P$15</definedName>
    <definedName name="_________Mix255">'[6]Mix Design'!$P$13</definedName>
    <definedName name="_________MIX30">#REF!</definedName>
    <definedName name="_________MIX35">#REF!</definedName>
    <definedName name="_________MIX40">#REF!</definedName>
    <definedName name="_________MIX45">'[4]Mix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#REF!</definedName>
    <definedName name="________AGG6">#REF!</definedName>
    <definedName name="________ARV8040">'[20]ANAL-PUMP HOUSE'!$I$55</definedName>
    <definedName name="________ash1">[21]ANAL!#REF!</definedName>
    <definedName name="________AWM10">#REF!</definedName>
    <definedName name="________AWM4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[14]PROCTOR!#REF!</definedName>
    <definedName name="________CAN486">[14]PROCTOR!#REF!</definedName>
    <definedName name="________CAN487">[14]PROCTOR!#REF!</definedName>
    <definedName name="________CAN488">[14]PROCTOR!#REF!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'[4]Mix Design'!#REF!</definedName>
    <definedName name="________MIX1540">'[4]Mix Design'!$P$11</definedName>
    <definedName name="________MIX1580">'[4]Mix Design'!#REF!</definedName>
    <definedName name="________MIX2">'[5]Mix Design'!$P$12</definedName>
    <definedName name="________MIX20">#REF!</definedName>
    <definedName name="________MIX2020">'[4]Mix Design'!$P$12</definedName>
    <definedName name="________MIX2040">'[4]Mix Design'!$P$13</definedName>
    <definedName name="________MIX25">#REF!</definedName>
    <definedName name="________MIX2540">'[4]Mix Design'!$P$15</definedName>
    <definedName name="________Mix255">'[6]Mix Design'!$P$13</definedName>
    <definedName name="________MIX30">#REF!</definedName>
    <definedName name="________MIX35">#REF!</definedName>
    <definedName name="________MIX40">#REF!</definedName>
    <definedName name="________MIX45">'[4]Mix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'[25]ANAL-PIPE LINE'!#REF!</definedName>
    <definedName name="________SLV20025">'[20]ANAL-PUMP HOUSE'!$I$58</definedName>
    <definedName name="________SLV80010">'[20]ANAL-PUMP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#REF!</definedName>
    <definedName name="_______AGG6">#REF!</definedName>
    <definedName name="_______ash1">[13]ANAL!#REF!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[14]PROCTOR!#REF!</definedName>
    <definedName name="_______CAN486">[14]PROCTOR!#REF!</definedName>
    <definedName name="_______CAN487">[14]PROCTOR!#REF!</definedName>
    <definedName name="_______CAN488">[14]PROCTOR!#REF!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'[26]21-Rate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'[4]Mix Design'!#REF!</definedName>
    <definedName name="_______MIX1540">'[4]Mix Design'!$P$11</definedName>
    <definedName name="_______MIX1580">'[4]Mix Design'!#REF!</definedName>
    <definedName name="_______MIX2">'[5]Mix Design'!$P$12</definedName>
    <definedName name="_______MIX20">#REF!</definedName>
    <definedName name="_______MIX2020">'[4]Mix Design'!$P$12</definedName>
    <definedName name="_______MIX2040">'[4]Mix Design'!$P$13</definedName>
    <definedName name="_______MIX25">#REF!</definedName>
    <definedName name="_______MIX2540">'[4]Mix Design'!$P$15</definedName>
    <definedName name="_______Mix255">'[6]Mix Design'!$P$13</definedName>
    <definedName name="_______MIX30">#REF!</definedName>
    <definedName name="_______MIX35">#REF!</definedName>
    <definedName name="_______MIX40">#REF!</definedName>
    <definedName name="_______MIX45">'[4]Mix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'[25]ANAL-PIPE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#REF!</definedName>
    <definedName name="______AGG6">#REF!</definedName>
    <definedName name="______ash1">[13]ANAL!#REF!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[14]PROCTOR!#REF!</definedName>
    <definedName name="______CAN486">[14]PROCTOR!#REF!</definedName>
    <definedName name="______CAN487">[14]PROCTOR!#REF!</definedName>
    <definedName name="______CAN488">[14]PROCTOR!#REF!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'[4]Mix Design'!#REF!</definedName>
    <definedName name="______MIX1540">'[4]Mix Design'!$P$11</definedName>
    <definedName name="______MIX1580">'[4]Mix Design'!#REF!</definedName>
    <definedName name="______MIX2">'[5]Mix Design'!$P$12</definedName>
    <definedName name="______MIX20">#REF!</definedName>
    <definedName name="______MIX2020">'[4]Mix Design'!$P$12</definedName>
    <definedName name="______MIX2040">'[4]Mix Design'!$P$13</definedName>
    <definedName name="______MIX25">#REF!</definedName>
    <definedName name="______MIX2540">'[4]Mix Design'!$P$15</definedName>
    <definedName name="______Mix255">'[6]Mix Design'!$P$13</definedName>
    <definedName name="______MIX30">#REF!</definedName>
    <definedName name="______MIX35">#REF!</definedName>
    <definedName name="______MIX40">#REF!</definedName>
    <definedName name="______MIX45">'[4]Mix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'[28]ANAL-PIPE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[14]PROCTOR!#REF!</definedName>
    <definedName name="_____CAN486">[14]PROCTOR!#REF!</definedName>
    <definedName name="_____CAN487">[14]PROCTOR!#REF!</definedName>
    <definedName name="_____CAN488">[14]PROCTOR!#REF!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'[4]Mix Design'!#REF!</definedName>
    <definedName name="_____MIX1540">'[4]Mix Design'!$P$11</definedName>
    <definedName name="_____MIX1580">'[4]Mix Design'!#REF!</definedName>
    <definedName name="_____MIX2">'[5]Mix Design'!$P$12</definedName>
    <definedName name="_____MIX20">#REF!</definedName>
    <definedName name="_____MIX2020">'[4]Mix Design'!$P$12</definedName>
    <definedName name="_____MIX2040">'[4]Mix Design'!$P$13</definedName>
    <definedName name="_____MIX25">#REF!</definedName>
    <definedName name="_____MIX2540">'[4]Mix Design'!$P$15</definedName>
    <definedName name="_____Mix255">'[6]Mix Design'!$P$13</definedName>
    <definedName name="_____MIX30">#REF!</definedName>
    <definedName name="_____MIX35">#REF!</definedName>
    <definedName name="_____MIX40">#REF!</definedName>
    <definedName name="_____MIX45">'[4]Mix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[14]PROCTOR!#REF!</definedName>
    <definedName name="____CAN486">[14]PROCTOR!#REF!</definedName>
    <definedName name="____CAN487">[14]PROCTOR!#REF!</definedName>
    <definedName name="____CAN488">[14]PROCTOR!#REF!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'[4]Mix Design'!#REF!</definedName>
    <definedName name="____MIX1540">'[4]Mix Design'!$P$11</definedName>
    <definedName name="____MIX1580">'[4]Mix Design'!#REF!</definedName>
    <definedName name="____MIX2">'[5]Mix Design'!$P$12</definedName>
    <definedName name="____MIX20">#REF!</definedName>
    <definedName name="____MIX2020">'[4]Mix Design'!$P$12</definedName>
    <definedName name="____MIX2040">'[4]Mix Design'!$P$13</definedName>
    <definedName name="____MIX25">#REF!</definedName>
    <definedName name="____MIX2540">'[4]Mix Design'!$P$15</definedName>
    <definedName name="____Mix255">'[6]Mix Design'!$P$13</definedName>
    <definedName name="____MIX30">#REF!</definedName>
    <definedName name="____MIX35">#REF!</definedName>
    <definedName name="____MIX40">#REF!</definedName>
    <definedName name="____MIX45">'[4]Mix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[14]PROCTOR!#REF!</definedName>
    <definedName name="___CAN486">[14]PROCTOR!#REF!</definedName>
    <definedName name="___CAN487">[14]PROCTOR!#REF!</definedName>
    <definedName name="___CAN488">[14]PROCTOR!#REF!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'[4]Mix Design'!#REF!</definedName>
    <definedName name="___MIX1540">'[4]Mix Design'!$P$11</definedName>
    <definedName name="___MIX1580">'[4]Mix Design'!#REF!</definedName>
    <definedName name="___MIX2">'[5]Mix Design'!$P$12</definedName>
    <definedName name="___MIX20">#REF!</definedName>
    <definedName name="___MIX2020">'[4]Mix Design'!$P$12</definedName>
    <definedName name="___MIX2040">'[4]Mix Design'!$P$13</definedName>
    <definedName name="___MIX25">#REF!</definedName>
    <definedName name="___MIX2540">'[4]Mix Design'!$P$15</definedName>
    <definedName name="___Mix255">'[6]Mix Design'!$P$13</definedName>
    <definedName name="___MIX30">#REF!</definedName>
    <definedName name="___MIX35">#REF!</definedName>
    <definedName name="___MIX40">#REF!</definedName>
    <definedName name="___MIX45">'[4]Mix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hidden="1">'[31]P-Ins &amp; Bonds'!#REF!</definedName>
    <definedName name="__123Graph_C" hidden="1">[30]TTL!$G$37:$AU$37</definedName>
    <definedName name="__123Graph_D" hidden="1">'[31]P-Ins &amp; Bonds'!#REF!</definedName>
    <definedName name="__123Graph_E" hidden="1">'[31]P-Ins &amp; Bonds'!#REF!</definedName>
    <definedName name="__123Graph_F" hidden="1">'[31]P-Ins &amp; Bonds'!#REF!</definedName>
    <definedName name="__123Graph_X" hidden="1">[30]TTL!$G$6:$AU$6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[14]PROCTOR!#REF!</definedName>
    <definedName name="__CAN486">[14]PROCTOR!#REF!</definedName>
    <definedName name="__CAN487">[14]PROCTOR!#REF!</definedName>
    <definedName name="__CAN488">[14]PROCTOR!#REF!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'[4]Mix Design'!#REF!</definedName>
    <definedName name="__MIX1540">'[4]Mix Design'!$P$11</definedName>
    <definedName name="__MIX1580">'[4]Mix Design'!#REF!</definedName>
    <definedName name="__MIX2">'[5]Mix Design'!$P$12</definedName>
    <definedName name="__MIX20">#REF!</definedName>
    <definedName name="__MIX2020">'[4]Mix Design'!$P$12</definedName>
    <definedName name="__MIX2040">'[4]Mix Design'!$P$13</definedName>
    <definedName name="__MIX25">#REF!</definedName>
    <definedName name="__MIX2540">'[4]Mix Design'!$P$15</definedName>
    <definedName name="__Mix255">'[6]Mix Design'!$P$13</definedName>
    <definedName name="__MIX30">#REF!</definedName>
    <definedName name="__MIX35">#REF!</definedName>
    <definedName name="__MIX40">#REF!</definedName>
    <definedName name="__MIX45">'[4]Mix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#REF!</definedName>
    <definedName name="_6B9">#REF!</definedName>
    <definedName name="_7__123Graph_ACHART_2" hidden="1">[38]Z!$T$179:$AH$179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[14]PROCTOR!#REF!</definedName>
    <definedName name="_CAN486">[14]PROCTOR!#REF!</definedName>
    <definedName name="_CAN487">[14]PROCTOR!#REF!</definedName>
    <definedName name="_CAN488">[14]PROCTOR!#REF!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localSheetId="0" hidden="1">Barasarai!$C$4:$D$4</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#REF!</definedName>
    <definedName name="_MIX15">#REF!</definedName>
    <definedName name="_MIX15150">'[4]Mix Design'!#REF!</definedName>
    <definedName name="_MIX1540">'[4]Mix Design'!$P$11</definedName>
    <definedName name="_MIX1580">'[4]Mix Design'!#REF!</definedName>
    <definedName name="_MIX2">'[5]Mix Design'!$P$12</definedName>
    <definedName name="_MIX20">#REF!</definedName>
    <definedName name="_MIX2020">'[4]Mix Design'!$P$12</definedName>
    <definedName name="_MIX2040">'[4]Mix Design'!$P$13</definedName>
    <definedName name="_MIX25">#REF!</definedName>
    <definedName name="_MIX2540">'[4]Mix Design'!$P$15</definedName>
    <definedName name="_Mix255">'[6]Mix Design'!$P$13</definedName>
    <definedName name="_MIX30">#REF!</definedName>
    <definedName name="_MIX35">#REF!</definedName>
    <definedName name="_MIX40">#REF!</definedName>
    <definedName name="_MIX45">'[4]Mix Design'!#REF!</definedName>
    <definedName name="_mm1">#REF!</definedName>
    <definedName name="_mm2">#REF!</definedName>
    <definedName name="_mm3">#REF!</definedName>
    <definedName name="_MUR5">#REF!</definedName>
    <definedName name="_MUR8">#REF!</definedName>
    <definedName name="_new1">[50]Original!$V$8</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'[52]ANAL-PIPE LINE'!#REF!</definedName>
    <definedName name="_SMG1">#N/A</definedName>
    <definedName name="_SMG2">#N/A</definedName>
    <definedName name="_Sort" hidden="1">#REF!</definedName>
    <definedName name="_ssr1">'[53]scour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[54]Voucher!$B$1</definedName>
    <definedName name="_V2">[54]Voucher!$R$1</definedName>
    <definedName name="√">"SQRT"</definedName>
    <definedName name="◈002MONO현황">#REF!</definedName>
    <definedName name="a">[55]Culvert!$H$112</definedName>
    <definedName name="a._Trimmer">[44]SOR!#REF!</definedName>
    <definedName name="a___0">#REF!</definedName>
    <definedName name="a___13">#REF!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[60]CABLERET!$B$10</definedName>
    <definedName name="alfa">#REF!</definedName>
    <definedName name="alfa1">#REF!</definedName>
    <definedName name="alload">[60]CABLERET!$D$13:$D$128</definedName>
    <definedName name="ALMARGIN">[60]CABLERET!$D$7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#REF!</definedName>
    <definedName name="asdf">[37]예가표!#REF!</definedName>
    <definedName name="asdfs" hidden="1">[38]Cash2!$G$16:$G$31</definedName>
    <definedName name="ASH">#REF!</definedName>
    <definedName name="ASHOKA">#REF!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#REF!</definedName>
    <definedName name="BATCH">#REF!</definedName>
    <definedName name="BATCH20">#REF!</definedName>
    <definedName name="BATCH30">#REF!</definedName>
    <definedName name="Batching_hot_mix_plant">[44]SOR!#REF!</definedName>
    <definedName name="BBOF">#REF!</definedName>
    <definedName name="BC">#REF!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#REF!</definedName>
    <definedName name="BROM">#REF!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'[74]purpose&amp;input'!$E$143:'[74]purpose&amp;input'!$F$143</definedName>
    <definedName name="CCBP">#REF!</definedName>
    <definedName name="cccc">'[46]RA Civil'!$E$57</definedName>
    <definedName name="CCRUSH">#REF!</definedName>
    <definedName name="cdds">#REF!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#REF!</definedName>
    <definedName name="cem">#REF!</definedName>
    <definedName name="Cement">#REF!</definedName>
    <definedName name="cementpaint">#REF!</definedName>
    <definedName name="CEXC">#REF!</definedName>
    <definedName name="CFTi">'[46]RA Civil'!$E$41</definedName>
    <definedName name="CGRD">#REF!</definedName>
    <definedName name="CGW">#REF!</definedName>
    <definedName name="CHAINAGE">#REF!</definedName>
    <definedName name="CHAINAGEM">[77]HYDRAULICS!$H$2</definedName>
    <definedName name="Chandramauli">#REF!</definedName>
    <definedName name="chandramauli1">#REF!</definedName>
    <definedName name="CHANDRAMAULI2">[78]FACE!#REF!</definedName>
    <definedName name="chandramauli3">#REF!</definedName>
    <definedName name="Charges_of_road_roller">[44]SOR!#REF!</definedName>
    <definedName name="check">#REF!</definedName>
    <definedName name="checked">#REF!</definedName>
    <definedName name="CHMP">#REF!</definedName>
    <definedName name="chsdim">[75]csdim!$A$1376:$A$2509</definedName>
    <definedName name="chsloadrange">[75]chsload!$A$3:$A$62</definedName>
    <definedName name="CHW">#REF!</definedName>
    <definedName name="CJCB">#REF!</definedName>
    <definedName name="ck">#REF!</definedName>
    <definedName name="cl">150</definedName>
    <definedName name="Class_end">[65]Ranges!#REF!</definedName>
    <definedName name="Class_start">[65]Ranges!#REF!</definedName>
    <definedName name="CLAY">#REF!</definedName>
    <definedName name="CLEAR">[79]!CLEAR</definedName>
    <definedName name="clearspan1">[78]FACE!#REF!</definedName>
    <definedName name="clearspan11">#REF!</definedName>
    <definedName name="CLOAD">#REF!</definedName>
    <definedName name="cmain">#REF!</definedName>
    <definedName name="CMIX">#REF!</definedName>
    <definedName name="cmort3">'[22]Rates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#REF!</definedName>
    <definedName name="Company">#REF!</definedName>
    <definedName name="COMPARISON">{#N/A,#N/A,FALSE,"mpph1";#N/A,#N/A,FALSE,"mpmseb";#N/A,#N/A,FALSE,"mpph2"}</definedName>
    <definedName name="ConBlks">'[80]RA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[44]SOR!#REF!</definedName>
    <definedName name="CPFM">#REF!</definedName>
    <definedName name="CPFS">#REF!</definedName>
    <definedName name="CPHEEO">'[82]boq ht'!#REF!</definedName>
    <definedName name="CPLG">#REF!</definedName>
    <definedName name="CPM">#REF!</definedName>
    <definedName name="CPUMP">#REF!</definedName>
    <definedName name="CP새단가">#REF!</definedName>
    <definedName name="_xlnm.Criteria">[83]八幡!$L$200</definedName>
    <definedName name="Criteria_MI">[84]estm_mech!#REF!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#REF!</definedName>
    <definedName name="CWTi">'[46]RA Civil'!$E$42</definedName>
    <definedName name="czvnzcvnz">#REF!</definedName>
    <definedName name="d">#REF!</definedName>
    <definedName name="d._Staging_to_keep_deflactometer___hire_charges_of_deflectometer">[44]SOR!#REF!</definedName>
    <definedName name="D.L.R.B.___Km.8.395_of_Left_Main_Canal">#REF!</definedName>
    <definedName name="D_">#REF!</definedName>
    <definedName name="d___0">#REF!</definedName>
    <definedName name="d___13">#REF!</definedName>
    <definedName name="d_jp" hidden="1">{"'Sheet1'!$A$4386:$N$4591"}</definedName>
    <definedName name="D_T">'[85]Discom Details'!$F$721</definedName>
    <definedName name="D65536A1">#REF!</definedName>
    <definedName name="DA">[49]PIPING!$W$6:$W$105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#REF!</definedName>
    <definedName name="DCLAY">'[4]Cost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hidden="1">{"form-D1",#N/A,FALSE,"FORM-D1";"form-D1_amt",#N/A,FALSE,"FORM-D1"}</definedName>
    <definedName name="DDDDDD">[79]!CLEAR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#REF!</definedName>
    <definedName name="dozer">'[94]Cost of O &amp; O'!$F$15</definedName>
    <definedName name="dq">#REF!</definedName>
    <definedName name="drain_trap">#REF!</definedName>
    <definedName name="DRES">#REF!</definedName>
    <definedName name="DRILL">#REF!</definedName>
    <definedName name="DRIP">'[4]Cost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'[95]PRECAST lightconc-II'!$K$20</definedName>
    <definedName name="e_margin">#REF!</definedName>
    <definedName name="E_span">#REF!</definedName>
    <definedName name="EAGG">#REF!</definedName>
    <definedName name="EAR">'[46]RA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[78]FACE!#REF!</definedName>
    <definedName name="EFINE">'[4]Cost of O &amp; O'!$F$7</definedName>
    <definedName name="eg">#REF!</definedName>
    <definedName name="egbe">#REF!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#REF!</definedName>
    <definedName name="EMUR">#REF!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[94]Analysis!#REF!</definedName>
    <definedName name="equip.">[97]A!#REF!</definedName>
    <definedName name="EQUIPLIST">#REF!</definedName>
    <definedName name="ERECT">#REF!</definedName>
    <definedName name="ERIP">'[4]Cost of O &amp; O'!$F$10</definedName>
    <definedName name="EROCK">#REF!</definedName>
    <definedName name="ErrName162821590" hidden="1">[38]Cash2!$K$16:$K$36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[78]FACE!#REF!</definedName>
    <definedName name="FBLclearspan11">#REF!</definedName>
    <definedName name="FBLeffectivespan">[78]FACE!#REF!</definedName>
    <definedName name="FBLeffectivespan12">#REF!</definedName>
    <definedName name="FBLoverallspan">[78]FACE!#REF!</definedName>
    <definedName name="FBLoverallspan13">#REF!</definedName>
    <definedName name="fc">#REF!</definedName>
    <definedName name="FCK">[100]Below_Earth!$H$12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'[101]scour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#REF!</definedName>
    <definedName name="formu">#REF!</definedName>
    <definedName name="formula">#REF!</definedName>
    <definedName name="FOS">#REF!</definedName>
    <definedName name="fp">'[102]Boiler&amp;TG'!#REF!</definedName>
    <definedName name="francis">#REF!</definedName>
    <definedName name="FROM__BUSAN_KOREA">#REF!</definedName>
    <definedName name="fs" hidden="1">{"'Sheet1'!$L$16"}</definedName>
    <definedName name="FSLbearing14">#REF!</definedName>
    <definedName name="FSLclearspan">[78]FACE!#REF!</definedName>
    <definedName name="FSLclearspan11">#REF!</definedName>
    <definedName name="FSLeffectivespan">[78]FACE!#REF!</definedName>
    <definedName name="FSLeffectivespan12">#REF!</definedName>
    <definedName name="FSLoverallspan">[78]FACE!#REF!</definedName>
    <definedName name="FSLoverallspan13">#REF!</definedName>
    <definedName name="FST.">#REF!</definedName>
    <definedName name="fullview">#REF!</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'[109]Pier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#REF!</definedName>
    <definedName name="j_filler">#REF!</definedName>
    <definedName name="JACK">'[4]Cost of O &amp; O'!$F$32</definedName>
    <definedName name="jartj">#REF!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#REF!</definedName>
    <definedName name="js">#REF!</definedName>
    <definedName name="JUMBO">'[4]Cost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#REF!</definedName>
    <definedName name="m4.5bgl">#REF!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#REF!</definedName>
    <definedName name="MATL">[49]PIPING!$AL$7:$AN$221</definedName>
    <definedName name="MATL_CLASS">[49]PIPING!$AC$6:$AC$105</definedName>
    <definedName name="MATL1">'[34]CODE-STR'!$A$3:$B$40</definedName>
    <definedName name="MaxSNo">[54]Data!$J$3</definedName>
    <definedName name="MAZ">#REF!</definedName>
    <definedName name="Mb">'[104]purpose&amp;input'!#REF!</definedName>
    <definedName name="Mb_v">'[104]purpose&amp;input'!#REF!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#REF!</definedName>
    <definedName name="MIX">#REF!</definedName>
    <definedName name="Mix_15">'[6]Mix Design'!$P$11</definedName>
    <definedName name="Mix_30">'[6]Mix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#REF!</definedName>
    <definedName name="MUNON">#REF!</definedName>
    <definedName name="MUR">#REF!</definedName>
    <definedName name="MUTP">#REF!</definedName>
    <definedName name="N">[14]PROCTOR!#REF!</definedName>
    <definedName name="N___0">#REF!</definedName>
    <definedName name="N___13">#REF!</definedName>
    <definedName name="Name">[118]Index!$C$2</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'[109]Pier Design(with offset)'!#REF!</definedName>
    <definedName name="olt">'[106]Pier Design(with offset)'!#REF!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#REF!</definedName>
    <definedName name="Piping2222">OR(ISBLANK(#REF!),ISBLANK(#REF!))</definedName>
    <definedName name="PJACK">#REF!</definedName>
    <definedName name="PLAST">#REF!</definedName>
    <definedName name="PLUG">#REF!</definedName>
    <definedName name="pm_size">[34]Tables!$AE$8:$AE$43</definedName>
    <definedName name="pm_w_size">[34]Tables!$AA$8:$AF$43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'[128]RATE-ANAY.'!$A$152:$H$756</definedName>
    <definedName name="PriceCode">#REF!</definedName>
    <definedName name="_xlnm.Print_Area">#REF!</definedName>
    <definedName name="Print_Area_MI">#REF!</definedName>
    <definedName name="PRINT_AREA_MI___0">#REF!</definedName>
    <definedName name="print_title">[129]Cul_detail!$A$2:$IV$5</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#REF!</definedName>
    <definedName name="proom">#REF!</definedName>
    <definedName name="proom5x4">#REF!</definedName>
    <definedName name="PS">#REF!</definedName>
    <definedName name="PS___0">#REF!</definedName>
    <definedName name="PS___13">#REF!</definedName>
    <definedName name="PUMP">'[4]Cost of O &amp; O'!$F$27</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[76]R2!$D$39:$D$86</definedName>
    <definedName name="Qty_as_on_apr">#REF!</definedName>
    <definedName name="Qv">#REF!</definedName>
    <definedName name="qw">#REF!</definedName>
    <definedName name="R_">#REF!</definedName>
    <definedName name="r_date">'[90]ETC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'[135]LOCAL RATES'!#REF!</definedName>
    <definedName name="RCCpipe600">'[135]LOCAL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#REF!</definedName>
    <definedName name="rockk">[94]Analysis!#REF!</definedName>
    <definedName name="RokSpl">#REF!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#REF!</definedName>
    <definedName name="sand1">#REF!</definedName>
    <definedName name="SANDA">[59]ANAL!$E$17</definedName>
    <definedName name="SANDB">#REF!</definedName>
    <definedName name="sandd">#REF!</definedName>
    <definedName name="sandfill">#REF!</definedName>
    <definedName name="SANDR">#REF!</definedName>
    <definedName name="SBC">#REF!</definedName>
    <definedName name="SC">#REF!</definedName>
    <definedName name="scaffolding">[137]!scaffolding</definedName>
    <definedName name="scale">#REF!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'[138]scour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#REF!</definedName>
    <definedName name="SHOT">'[4]Cost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'[94]Cost of O &amp; O'!#REF!</definedName>
    <definedName name="slope">#REF!</definedName>
    <definedName name="SLSAMT">[76]R2!$I$39:$I$86</definedName>
    <definedName name="SLSRT">[76]R2!$H$39:$H$86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'[110]LOCAL RATES'!$H$38</definedName>
    <definedName name="SSR">'[140]scour depth'!#REF!</definedName>
    <definedName name="SSSS">[56]PROCTOR!#REF!</definedName>
    <definedName name="SSSSSS">[56]PROCTOR!#REF!</definedName>
    <definedName name="sst">#REF!</definedName>
    <definedName name="STAADappslabthk">'[141]ABUT MASTER'!$K$57</definedName>
    <definedName name="StaffApr_D">'[92]SITE OVERHEADS'!#REF!</definedName>
    <definedName name="Staircase">#REF!</definedName>
    <definedName name="Start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#REF!</definedName>
    <definedName name="Start28">#REF!</definedName>
    <definedName name="Start29">[142]Sheet11!#REF!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#REF!</definedName>
    <definedName name="Stg_Sub">#REF!</definedName>
    <definedName name="Stg_Super">#REF!</definedName>
    <definedName name="STRESS">'[34]CODE-STR'!$A$3:$V$40</definedName>
    <definedName name="StrID">#REF!</definedName>
    <definedName name="structure">#REF!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'[106]Pier Design(with offset)'!#REF!</definedName>
    <definedName name="TCJH">'[46]RA Civil'!$E$56</definedName>
    <definedName name="TCJHPOL">'[46]RA Civil'!$F$56</definedName>
    <definedName name="TCON">#REF!</definedName>
    <definedName name="tcr">#REF!</definedName>
    <definedName name="tct">'[109]Pier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'[34]CODE-STR'!$AA$3:$AA$21</definedName>
    <definedName name="temp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#REF!</definedName>
    <definedName name="TRACT">#REF!</definedName>
    <definedName name="TractPOL">'[46]RA Civil'!$F$55</definedName>
    <definedName name="Transport">#REF!</definedName>
    <definedName name="TRBPOL">'[46]RA Civil'!$F$57</definedName>
    <definedName name="TRI">'[81]GM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'[109]Pier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'[106]Pier Design(with offset)'!#REF!</definedName>
    <definedName name="wct">'[109]Pier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#REF!</definedName>
    <definedName name="WMP">#REF!</definedName>
    <definedName name="WOL">#REF!</definedName>
    <definedName name="word">[72]Sheet1!$A$50:$C$161</definedName>
    <definedName name="work">#REF!</definedName>
    <definedName name="WP">#REF!</definedName>
    <definedName name="WPcomp">'[147]21-Rate Analysis-1'!$E$29</definedName>
    <definedName name="wr">'[106]Pier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'[109]Pier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H266" i="2" l="1"/>
  <c r="H258" i="2"/>
  <c r="H259" i="2"/>
  <c r="H260" i="2"/>
  <c r="H261" i="2"/>
  <c r="H262" i="2"/>
  <c r="H263" i="2"/>
  <c r="H257" i="2"/>
  <c r="E266" i="2" l="1"/>
  <c r="F258" i="2"/>
  <c r="F259" i="2"/>
  <c r="F260" i="2"/>
  <c r="F261" i="2"/>
  <c r="F262" i="2"/>
  <c r="F263" i="2"/>
  <c r="F257" i="2"/>
  <c r="E263" i="2"/>
  <c r="E262" i="2"/>
  <c r="E261" i="2"/>
  <c r="E260" i="2"/>
  <c r="E259" i="2"/>
  <c r="E258" i="2"/>
  <c r="E257" i="2"/>
  <c r="X12" i="2" l="1"/>
  <c r="W8" i="3"/>
  <c r="B14" i="3"/>
  <c r="B13" i="3"/>
  <c r="I252" i="2"/>
  <c r="X14" i="3" s="1"/>
  <c r="D252" i="2"/>
  <c r="X9" i="3" s="1"/>
  <c r="E252" i="2"/>
  <c r="X10" i="3" s="1"/>
  <c r="F252" i="2"/>
  <c r="X11" i="3" s="1"/>
  <c r="G252" i="2"/>
  <c r="X12" i="3" s="1"/>
  <c r="H252" i="2"/>
  <c r="X13" i="3" s="1"/>
  <c r="H248" i="2"/>
  <c r="M239" i="2"/>
  <c r="D90" i="3"/>
  <c r="D79" i="3"/>
  <c r="O71" i="3"/>
  <c r="D68" i="3"/>
  <c r="D57" i="3"/>
  <c r="B55" i="3"/>
  <c r="D45" i="3"/>
  <c r="W10" i="3" s="1"/>
  <c r="B36" i="3"/>
  <c r="D32" i="3"/>
  <c r="W9" i="3" s="1"/>
  <c r="B22" i="3"/>
  <c r="D18" i="3"/>
  <c r="W14" i="3"/>
  <c r="W13" i="3"/>
  <c r="W12" i="3"/>
  <c r="W11" i="3"/>
  <c r="B9" i="3"/>
  <c r="B10" i="3" s="1"/>
  <c r="B11" i="3" s="1"/>
  <c r="B12" i="3" s="1"/>
  <c r="Y11" i="3" l="1"/>
  <c r="Y10" i="3"/>
  <c r="Y12" i="3"/>
  <c r="Y9" i="3"/>
  <c r="Y14" i="3"/>
  <c r="Y13" i="3"/>
  <c r="W15" i="3"/>
  <c r="N221" i="2" l="1"/>
  <c r="N222" i="2" s="1"/>
  <c r="H48" i="2"/>
  <c r="C252"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I123" i="2" s="1"/>
  <c r="I124" i="2" s="1"/>
  <c r="I125" i="2" s="1"/>
  <c r="I126" i="2" s="1"/>
  <c r="I127" i="2" s="1"/>
  <c r="I128" i="2" s="1"/>
  <c r="I129" i="2" s="1"/>
  <c r="I130" i="2" s="1"/>
  <c r="I131" i="2" s="1"/>
  <c r="I132" i="2" s="1"/>
  <c r="I133" i="2" s="1"/>
  <c r="I134" i="2" s="1"/>
  <c r="I135" i="2" s="1"/>
  <c r="I136" i="2" s="1"/>
  <c r="I137" i="2" s="1"/>
  <c r="I138" i="2" s="1"/>
  <c r="I139" i="2" s="1"/>
  <c r="I140" i="2" s="1"/>
  <c r="I141" i="2" s="1"/>
  <c r="I142" i="2" s="1"/>
  <c r="I143" i="2" s="1"/>
  <c r="I144" i="2" s="1"/>
  <c r="I145" i="2" s="1"/>
  <c r="I146" i="2" s="1"/>
  <c r="I147" i="2" s="1"/>
  <c r="I148" i="2" s="1"/>
  <c r="I149" i="2" s="1"/>
  <c r="I150" i="2" s="1"/>
  <c r="I151" i="2" s="1"/>
  <c r="I152" i="2" s="1"/>
  <c r="I153" i="2" s="1"/>
  <c r="I154" i="2" s="1"/>
  <c r="I155" i="2" s="1"/>
  <c r="I156" i="2" s="1"/>
  <c r="I157" i="2" s="1"/>
  <c r="I158" i="2" s="1"/>
  <c r="I159" i="2" s="1"/>
  <c r="I160" i="2" s="1"/>
  <c r="I161" i="2" s="1"/>
  <c r="I162" i="2" s="1"/>
  <c r="I163" i="2" s="1"/>
  <c r="I164" i="2" s="1"/>
  <c r="I165" i="2" s="1"/>
  <c r="I166" i="2" s="1"/>
  <c r="I167" i="2" s="1"/>
  <c r="I168" i="2" s="1"/>
  <c r="I169" i="2" s="1"/>
  <c r="I170" i="2" s="1"/>
  <c r="I171" i="2" s="1"/>
  <c r="I172" i="2" s="1"/>
  <c r="I173" i="2" s="1"/>
  <c r="I174" i="2" s="1"/>
  <c r="I175" i="2" s="1"/>
  <c r="I176" i="2" s="1"/>
  <c r="I177" i="2" s="1"/>
  <c r="I178" i="2" s="1"/>
  <c r="I179" i="2" s="1"/>
  <c r="I180" i="2" s="1"/>
  <c r="I181" i="2" s="1"/>
  <c r="I182" i="2" s="1"/>
  <c r="I183" i="2" s="1"/>
  <c r="I184" i="2" s="1"/>
  <c r="I185" i="2" s="1"/>
  <c r="I186" i="2" s="1"/>
  <c r="I187" i="2" s="1"/>
  <c r="I188" i="2" s="1"/>
  <c r="I189" i="2" s="1"/>
  <c r="I190" i="2" s="1"/>
  <c r="I191" i="2" s="1"/>
  <c r="I192" i="2" s="1"/>
  <c r="I193" i="2" s="1"/>
  <c r="I194" i="2" s="1"/>
  <c r="I195" i="2" s="1"/>
  <c r="I196" i="2" s="1"/>
  <c r="I197" i="2" s="1"/>
  <c r="I198" i="2" s="1"/>
  <c r="I199" i="2" s="1"/>
  <c r="I200" i="2" s="1"/>
  <c r="I201" i="2" s="1"/>
  <c r="I202" i="2" s="1"/>
  <c r="I203" i="2" s="1"/>
  <c r="I204" i="2" s="1"/>
  <c r="I205" i="2" s="1"/>
  <c r="I206" i="2" s="1"/>
  <c r="I207" i="2" s="1"/>
  <c r="I208" i="2" s="1"/>
  <c r="I209" i="2" s="1"/>
  <c r="I210" i="2" s="1"/>
  <c r="I211" i="2" s="1"/>
  <c r="I212" i="2" s="1"/>
  <c r="I213" i="2" s="1"/>
  <c r="I214" i="2" s="1"/>
  <c r="I215" i="2" s="1"/>
  <c r="I216" i="2" s="1"/>
  <c r="I217" i="2" s="1"/>
  <c r="I218" i="2" s="1"/>
  <c r="I219" i="2" s="1"/>
  <c r="I220" i="2" s="1"/>
  <c r="I221" i="2" s="1"/>
  <c r="K252" i="2" l="1"/>
  <c r="X8" i="3"/>
  <c r="Y8" i="3" s="1"/>
</calcChain>
</file>

<file path=xl/sharedStrings.xml><?xml version="1.0" encoding="utf-8"?>
<sst xmlns="http://schemas.openxmlformats.org/spreadsheetml/2006/main" count="858" uniqueCount="372">
  <si>
    <t>BARASARAI(JMR)</t>
  </si>
  <si>
    <t>CUMMULATIVE</t>
  </si>
  <si>
    <t>Remark</t>
  </si>
  <si>
    <t>Sl.No</t>
  </si>
  <si>
    <t>Start Node</t>
  </si>
  <si>
    <t>End Node</t>
  </si>
  <si>
    <t>Type of Road</t>
  </si>
  <si>
    <t>WIDTH OF DISMATLING</t>
  </si>
  <si>
    <t>Dia of pipe</t>
  </si>
  <si>
    <t>Pipe Length (M)</t>
  </si>
  <si>
    <t>J4</t>
  </si>
  <si>
    <t>J5</t>
  </si>
  <si>
    <t>B.T ROAD</t>
  </si>
  <si>
    <t>J7</t>
  </si>
  <si>
    <t>J22</t>
  </si>
  <si>
    <t>J21</t>
  </si>
  <si>
    <t>BRICK ROAD</t>
  </si>
  <si>
    <t>J24</t>
  </si>
  <si>
    <t>J23</t>
  </si>
  <si>
    <t>J25</t>
  </si>
  <si>
    <t>J39</t>
  </si>
  <si>
    <t>J45</t>
  </si>
  <si>
    <t>J53</t>
  </si>
  <si>
    <t>J72</t>
  </si>
  <si>
    <t>J71</t>
  </si>
  <si>
    <t>J70</t>
  </si>
  <si>
    <t>J68</t>
  </si>
  <si>
    <t>J52</t>
  </si>
  <si>
    <t>J50</t>
  </si>
  <si>
    <t>J46</t>
  </si>
  <si>
    <t>J38</t>
  </si>
  <si>
    <t>J37</t>
  </si>
  <si>
    <t>J43</t>
  </si>
  <si>
    <t>J44</t>
  </si>
  <si>
    <t>J69</t>
  </si>
  <si>
    <t>J73</t>
  </si>
  <si>
    <t>J74</t>
  </si>
  <si>
    <t>J76</t>
  </si>
  <si>
    <t>J75</t>
  </si>
  <si>
    <t>J89</t>
  </si>
  <si>
    <t>J90</t>
  </si>
  <si>
    <t>J83</t>
  </si>
  <si>
    <t>J82</t>
  </si>
  <si>
    <t>J88</t>
  </si>
  <si>
    <t>J80</t>
  </si>
  <si>
    <t>J79</t>
  </si>
  <si>
    <t>J86</t>
  </si>
  <si>
    <t>J81</t>
  </si>
  <si>
    <t>J92</t>
  </si>
  <si>
    <t>J93</t>
  </si>
  <si>
    <t>J36</t>
  </si>
  <si>
    <t>J32</t>
  </si>
  <si>
    <t>J33</t>
  </si>
  <si>
    <t>J30</t>
  </si>
  <si>
    <t>J27</t>
  </si>
  <si>
    <t>J133</t>
  </si>
  <si>
    <t>J140</t>
  </si>
  <si>
    <t>culvert</t>
  </si>
  <si>
    <t>J144</t>
  </si>
  <si>
    <t>J144A</t>
  </si>
  <si>
    <t>J144B</t>
  </si>
  <si>
    <t>J141</t>
  </si>
  <si>
    <t>J141A</t>
  </si>
  <si>
    <t>J141B</t>
  </si>
  <si>
    <t>J127</t>
  </si>
  <si>
    <t>J128</t>
  </si>
  <si>
    <t>J96</t>
  </si>
  <si>
    <t>J97</t>
  </si>
  <si>
    <t>J54</t>
  </si>
  <si>
    <t>J57</t>
  </si>
  <si>
    <t>J61</t>
  </si>
  <si>
    <t>J62</t>
  </si>
  <si>
    <t>J63</t>
  </si>
  <si>
    <t>J55</t>
  </si>
  <si>
    <t>J56</t>
  </si>
  <si>
    <t>J67</t>
  </si>
  <si>
    <t>J49</t>
  </si>
  <si>
    <t>J186</t>
  </si>
  <si>
    <t>J188</t>
  </si>
  <si>
    <t>J213</t>
  </si>
  <si>
    <t>J219</t>
  </si>
  <si>
    <t>J217</t>
  </si>
  <si>
    <t>J226</t>
  </si>
  <si>
    <t>J226A</t>
  </si>
  <si>
    <t>J226B</t>
  </si>
  <si>
    <t>J226C</t>
  </si>
  <si>
    <t>J209</t>
  </si>
  <si>
    <t>J207</t>
  </si>
  <si>
    <t>J208</t>
  </si>
  <si>
    <t>J209A</t>
  </si>
  <si>
    <t>J209B</t>
  </si>
  <si>
    <t>j201</t>
  </si>
  <si>
    <t>j201A</t>
  </si>
  <si>
    <t>J210</t>
  </si>
  <si>
    <t>J210A</t>
  </si>
  <si>
    <t>J210B</t>
  </si>
  <si>
    <t>J212</t>
  </si>
  <si>
    <t>J216</t>
  </si>
  <si>
    <t>J215</t>
  </si>
  <si>
    <t>J218</t>
  </si>
  <si>
    <t>J223</t>
  </si>
  <si>
    <t>J200</t>
  </si>
  <si>
    <t>J199</t>
  </si>
  <si>
    <t>J224</t>
  </si>
  <si>
    <t>J232</t>
  </si>
  <si>
    <t>J233</t>
  </si>
  <si>
    <t>J233A</t>
  </si>
  <si>
    <t>J233B</t>
  </si>
  <si>
    <t>J234</t>
  </si>
  <si>
    <t>J251</t>
  </si>
  <si>
    <t>INTERLOCKING</t>
  </si>
  <si>
    <t>J254</t>
  </si>
  <si>
    <t>J255</t>
  </si>
  <si>
    <t>J252</t>
  </si>
  <si>
    <t>J253</t>
  </si>
  <si>
    <t>J249</t>
  </si>
  <si>
    <t>J250</t>
  </si>
  <si>
    <t>J157</t>
  </si>
  <si>
    <t>J154</t>
  </si>
  <si>
    <t>J155</t>
  </si>
  <si>
    <t>J138</t>
  </si>
  <si>
    <t>J139</t>
  </si>
  <si>
    <t>J1</t>
  </si>
  <si>
    <t>J3</t>
  </si>
  <si>
    <t>J114</t>
  </si>
  <si>
    <t>J117</t>
  </si>
  <si>
    <t>J118</t>
  </si>
  <si>
    <t>J120</t>
  </si>
  <si>
    <t>J121</t>
  </si>
  <si>
    <t>J122</t>
  </si>
  <si>
    <t>J115</t>
  </si>
  <si>
    <t>J116</t>
  </si>
  <si>
    <t>J158</t>
  </si>
  <si>
    <t>J159</t>
  </si>
  <si>
    <t>J170</t>
  </si>
  <si>
    <t>J177</t>
  </si>
  <si>
    <t>J185</t>
  </si>
  <si>
    <t>J171</t>
  </si>
  <si>
    <t>J166</t>
  </si>
  <si>
    <t>J169</t>
  </si>
  <si>
    <t>J161</t>
  </si>
  <si>
    <t>J162</t>
  </si>
  <si>
    <t>j157</t>
  </si>
  <si>
    <t>J112</t>
  </si>
  <si>
    <t>J111</t>
  </si>
  <si>
    <t>J94</t>
  </si>
  <si>
    <t>J110</t>
  </si>
  <si>
    <t>J91</t>
  </si>
  <si>
    <t>J98</t>
  </si>
  <si>
    <t>J99</t>
  </si>
  <si>
    <t>J105</t>
  </si>
  <si>
    <t>J107</t>
  </si>
  <si>
    <t>J108</t>
  </si>
  <si>
    <t>J109</t>
  </si>
  <si>
    <t>J100</t>
  </si>
  <si>
    <t>J113</t>
  </si>
  <si>
    <t>J82A</t>
  </si>
  <si>
    <t>J82B</t>
  </si>
  <si>
    <t>J18</t>
  </si>
  <si>
    <t>J146</t>
  </si>
  <si>
    <t>J151</t>
  </si>
  <si>
    <t>J145</t>
  </si>
  <si>
    <t>J160</t>
  </si>
  <si>
    <t>J10</t>
  </si>
  <si>
    <t>J198</t>
  </si>
  <si>
    <t>J201</t>
  </si>
  <si>
    <t>J201A</t>
  </si>
  <si>
    <t>J192</t>
  </si>
  <si>
    <t>J193</t>
  </si>
  <si>
    <t>J196</t>
  </si>
  <si>
    <t>J204</t>
  </si>
  <si>
    <t>J197</t>
  </si>
  <si>
    <t>J11</t>
  </si>
  <si>
    <t>J19</t>
  </si>
  <si>
    <t>J124</t>
  </si>
  <si>
    <t>J26</t>
  </si>
  <si>
    <t>J51</t>
  </si>
  <si>
    <t>J2</t>
  </si>
  <si>
    <t>Block</t>
  </si>
  <si>
    <t>Mangraura</t>
  </si>
  <si>
    <t>GP</t>
  </si>
  <si>
    <t>BARASARAI</t>
  </si>
  <si>
    <t>Agency Name/    Work Order No</t>
  </si>
  <si>
    <t>AGS CONSTRUCTION</t>
  </si>
  <si>
    <t>63MM</t>
  </si>
  <si>
    <t>Date</t>
  </si>
  <si>
    <t>Issue (M)</t>
  </si>
  <si>
    <t>Laid (M)</t>
  </si>
  <si>
    <t>Balance Against Issue (M)</t>
  </si>
  <si>
    <t>indent</t>
  </si>
  <si>
    <t>DIA</t>
  </si>
  <si>
    <t>TOTALSCOPE</t>
  </si>
  <si>
    <t>Specials</t>
  </si>
  <si>
    <t>Specification</t>
  </si>
  <si>
    <t>Issue</t>
  </si>
  <si>
    <t>Laid</t>
  </si>
  <si>
    <t>Balance Against Issue</t>
  </si>
  <si>
    <t>Remarks</t>
  </si>
  <si>
    <t>Equal TEE</t>
  </si>
  <si>
    <t>63mm</t>
  </si>
  <si>
    <t>75mm</t>
  </si>
  <si>
    <t>90mm</t>
  </si>
  <si>
    <t>110mm</t>
  </si>
  <si>
    <t>125mm</t>
  </si>
  <si>
    <t>140mm</t>
  </si>
  <si>
    <t>160mm</t>
  </si>
  <si>
    <t>200mm</t>
  </si>
  <si>
    <t>250mm</t>
  </si>
  <si>
    <t>TOTAL</t>
  </si>
  <si>
    <t>Branch TEE</t>
  </si>
  <si>
    <t>63mm X 50mm</t>
  </si>
  <si>
    <t>75MM</t>
  </si>
  <si>
    <t>75mm X 50mm</t>
  </si>
  <si>
    <t>90 mm X 50 mm</t>
  </si>
  <si>
    <t>110mm X 50mm</t>
  </si>
  <si>
    <t>125mm X 50mm</t>
  </si>
  <si>
    <t>140mm X 50mm</t>
  </si>
  <si>
    <t>160mm X 50mm</t>
  </si>
  <si>
    <t>75 mm X 63 mm</t>
  </si>
  <si>
    <t>90 mm X 63 mm</t>
  </si>
  <si>
    <t>90 mm X 75 mm</t>
  </si>
  <si>
    <t>110mm X 63 mm</t>
  </si>
  <si>
    <t>110mm X 75 mm</t>
  </si>
  <si>
    <t>110mm X 90 mm</t>
  </si>
  <si>
    <t>125mm X 63 mm</t>
  </si>
  <si>
    <t>125mm X75 mm</t>
  </si>
  <si>
    <t>90MM</t>
  </si>
  <si>
    <t>125mm X90 mm</t>
  </si>
  <si>
    <t>125mm X 110mm</t>
  </si>
  <si>
    <t>140mm X 63 mm</t>
  </si>
  <si>
    <t>140mm X 75 mm</t>
  </si>
  <si>
    <t>140mm X 90 mm</t>
  </si>
  <si>
    <t>140mm X 110mm</t>
  </si>
  <si>
    <t>140mm X 125 mm</t>
  </si>
  <si>
    <t>160mm X 63 mm</t>
  </si>
  <si>
    <t>160mm X 75 mm</t>
  </si>
  <si>
    <t>160mm X 90 mm</t>
  </si>
  <si>
    <t>160mm X 110 mm</t>
  </si>
  <si>
    <t>160mm X 125 mm</t>
  </si>
  <si>
    <t>160mm X 140 mm</t>
  </si>
  <si>
    <t>110MM</t>
  </si>
  <si>
    <t>200mm X 63 mm</t>
  </si>
  <si>
    <t>200mm X 75 mm</t>
  </si>
  <si>
    <t>200mm X 90 mm</t>
  </si>
  <si>
    <t>200mm X 110 mm</t>
  </si>
  <si>
    <t>200mm X 125 mm</t>
  </si>
  <si>
    <t>200mm X 140 mm</t>
  </si>
  <si>
    <t>200mm X 160 mm</t>
  </si>
  <si>
    <t>250mm X 63 mm</t>
  </si>
  <si>
    <t>250mm X 75 mm</t>
  </si>
  <si>
    <t>250mm X 90 mm</t>
  </si>
  <si>
    <t>250mm X 110 mm</t>
  </si>
  <si>
    <t>250mm X 140 mm</t>
  </si>
  <si>
    <t>250mm X 160 mm</t>
  </si>
  <si>
    <t>125MM</t>
  </si>
  <si>
    <t>4-Way TEE</t>
  </si>
  <si>
    <t>Reducer</t>
  </si>
  <si>
    <t>75mm X 63 mm</t>
  </si>
  <si>
    <t>90mm X 63 mm</t>
  </si>
  <si>
    <t>140MM</t>
  </si>
  <si>
    <t>90mm X 75 mm</t>
  </si>
  <si>
    <t>110 mm X 63 mm</t>
  </si>
  <si>
    <t>110 mm X 75 mm</t>
  </si>
  <si>
    <t>110 mm X 90 mm</t>
  </si>
  <si>
    <t>125 mm X 63 mm</t>
  </si>
  <si>
    <t>125 mm X 75 mm</t>
  </si>
  <si>
    <t>125 mm X 90 mm</t>
  </si>
  <si>
    <t>125 mm X 110 mm</t>
  </si>
  <si>
    <t>160MM</t>
  </si>
  <si>
    <t>140mm X 125mm</t>
  </si>
  <si>
    <t>160mm X 110mm</t>
  </si>
  <si>
    <t>160mm X 125mm</t>
  </si>
  <si>
    <t>160mm X 140mm</t>
  </si>
  <si>
    <t>200mm X 63mm</t>
  </si>
  <si>
    <t>200mm X 75mm</t>
  </si>
  <si>
    <t>200mm X 90mm</t>
  </si>
  <si>
    <t>200mm X 110mm</t>
  </si>
  <si>
    <t>200mm X 125mm</t>
  </si>
  <si>
    <t>200mm X 140mm</t>
  </si>
  <si>
    <t>200mm X 160mm</t>
  </si>
  <si>
    <t>250mm X 63mm</t>
  </si>
  <si>
    <t>250mm X 75mm</t>
  </si>
  <si>
    <t>250mm X 110mm</t>
  </si>
  <si>
    <t>250mm X 140mm</t>
  </si>
  <si>
    <t>250mm X 160mm</t>
  </si>
  <si>
    <t>250mm X 200mm</t>
  </si>
  <si>
    <t>End Caps</t>
  </si>
  <si>
    <t>Bends</t>
  </si>
  <si>
    <t>90 Deg</t>
  </si>
  <si>
    <t>45 Deg</t>
  </si>
  <si>
    <t>Stubbends</t>
  </si>
  <si>
    <t>50mm</t>
  </si>
  <si>
    <t>MS Flanges</t>
  </si>
  <si>
    <t>Air Valves</t>
  </si>
  <si>
    <t>Sluice Valves</t>
  </si>
  <si>
    <t>Scour Valves</t>
  </si>
  <si>
    <t>DI Specials</t>
  </si>
  <si>
    <t>DI Bends</t>
  </si>
  <si>
    <t>22 Deg</t>
  </si>
  <si>
    <t>DI Branch TEE</t>
  </si>
  <si>
    <t>200mmx80mm</t>
  </si>
  <si>
    <t>200mmx100mm</t>
  </si>
  <si>
    <t>200mmx150mm</t>
  </si>
  <si>
    <t>250mmx80mm</t>
  </si>
  <si>
    <t>250mmx150mm</t>
  </si>
  <si>
    <t>250mmx200mm</t>
  </si>
  <si>
    <t>DI Reducer Both Socket</t>
  </si>
  <si>
    <t>DI Reducer Double Flanged</t>
  </si>
  <si>
    <t>150mmx100mm</t>
  </si>
  <si>
    <t>DI Flange Socket</t>
  </si>
  <si>
    <t>DI Tail Piece 0.3m length</t>
  </si>
  <si>
    <t>80mm</t>
  </si>
  <si>
    <t>100mm</t>
  </si>
  <si>
    <t>150mm</t>
  </si>
  <si>
    <t>DI Equal TEE All Side Socket</t>
  </si>
  <si>
    <t xml:space="preserve">200mm </t>
  </si>
  <si>
    <t>DI 4 Way</t>
  </si>
  <si>
    <t>Nuts &amp; Bolts</t>
  </si>
  <si>
    <t xml:space="preserve">Length:140mm, Dia:16mm </t>
  </si>
  <si>
    <t>Packing Sheet</t>
  </si>
  <si>
    <t>3mm Thick</t>
  </si>
  <si>
    <t>j197</t>
  </si>
  <si>
    <t>j199</t>
  </si>
  <si>
    <t>j221</t>
  </si>
  <si>
    <t>j193</t>
  </si>
  <si>
    <t>j195</t>
  </si>
  <si>
    <t>j257</t>
  </si>
  <si>
    <t>j195(1)</t>
  </si>
  <si>
    <t>j257(2)</t>
  </si>
  <si>
    <t>j260</t>
  </si>
  <si>
    <t>j269</t>
  </si>
  <si>
    <t>j262</t>
  </si>
  <si>
    <t>j259</t>
  </si>
  <si>
    <t>j264</t>
  </si>
  <si>
    <t>j263</t>
  </si>
  <si>
    <t>j261</t>
  </si>
  <si>
    <t>j268</t>
  </si>
  <si>
    <t>j74(1)</t>
  </si>
  <si>
    <t>j36(1)</t>
  </si>
  <si>
    <t>Abstract (Bill Breakup)</t>
  </si>
  <si>
    <t>Dia of Pipe</t>
  </si>
  <si>
    <t>WO/DPR Qty's</t>
  </si>
  <si>
    <t>Laying, Jointing, Backfilling - 60%</t>
  </si>
  <si>
    <t>Gap Closing- 5%</t>
  </si>
  <si>
    <t>Hydro Test - 15%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</si>
  <si>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</si>
  <si>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</si>
  <si>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</si>
  <si>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</si>
  <si>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</si>
  <si>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</si>
  <si>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</si>
  <si>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</si>
  <si>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</si>
  <si>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</si>
  <si>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</si>
  <si>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</si>
  <si>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</si>
  <si>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</si>
  <si>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63 mm HDPE</t>
  </si>
  <si>
    <t>75 mm HDPE</t>
  </si>
  <si>
    <t>90 mm HDPE</t>
  </si>
  <si>
    <t>110mm HDPE</t>
  </si>
  <si>
    <t>125mm HDPE</t>
  </si>
  <si>
    <t>140mm HDPE</t>
  </si>
  <si>
    <t>160mm HDPE</t>
  </si>
  <si>
    <t>180mm HDPE</t>
  </si>
  <si>
    <t>200mm HDPE</t>
  </si>
  <si>
    <t>Sub Total =</t>
  </si>
  <si>
    <t xml:space="preserve">                                                                                                 </t>
  </si>
  <si>
    <t xml:space="preserve">Sub-Contractor                Site Engineer                (Sr.Eng/ DY.M-SMX )                 (Dy.M-PMX )                   AGM                Project Incharge </t>
  </si>
  <si>
    <t>return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</si>
</sst>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43" formatCode="_ * #,##0.00_ ;_ * \-#,##0.00_ ;_ * &quot;-&quot;??_ ;_ @_ "/>
    <numFmt numFmtId="164" formatCode="_ * #,##0.00_ ;_ * \-#,##0.00_ ;_ * &quot;-&quot;_ ;_ @_ "/>
  </numFmts>
  <fonts count="20">
    <font>
      <sz val="11"/>
      <color theme="1"/>
      <name val="Calibri"/>
      <family val="2"/>
      <scheme val="minor"/>
    </font>
    <font>
      <sz val="11"/>
      <color rgb="FFFF0000"/>
      <name val="Calibri"/>
      <family val="2"/>
      <scheme val="minor"/>
    </font>
    <font>
      <b/>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b/>
      <sz val="12"/>
      <color theme="1"/>
      <name val="Calibri"/>
      <family val="2"/>
      <scheme val="minor"/>
    </font>
    <font>
      <sz val="11"/>
      <name val="Calibri"/>
      <family val="2"/>
      <scheme val="minor"/>
    </font>
    <font>
      <b/>
      <sz val="14"/>
      <color rgb="FFFF0000"/>
      <name val="Calibri"/>
      <family val="2"/>
      <scheme val="minor"/>
    </font>
    <font>
      <sz val="11"/>
      <color theme="1"/>
      <name val="Calibri"/>
      <family val="2"/>
      <scheme val="minor"/>
    </font>
    <font>
      <sz val="10"/>
      <name val="Arial"/>
      <family val="2"/>
    </font>
    <font>
      <sz val="10"/>
      <color rgb="FF000000"/>
      <name val="Times New Roman"/>
      <family val="1"/>
    </font>
    <font>
      <b/>
      <sz val="10"/>
      <color rgb="FF000000"/>
      <name val="Calibri"/>
      <family val="2"/>
    </font>
    <font>
      <b/>
      <sz val="18"/>
      <color theme="1"/>
      <name val="Cambria"/>
      <family val="1"/>
      <scheme val="major"/>
    </font>
    <font>
      <b/>
      <sz val="11"/>
      <color rgb="FF000000"/>
      <name val="Calibri"/>
      <family val="2"/>
    </font>
    <font>
      <b/>
      <sz val="12"/>
      <color rgb="FF000000"/>
      <name val="Calibri"/>
      <family val="2"/>
    </font>
    <font>
      <sz val="10"/>
      <color rgb="FF000000"/>
      <name val="Calibri"/>
      <family val="2"/>
    </font>
    <font>
      <b/>
      <sz val="12"/>
      <name val="Calibri"/>
      <family val="2"/>
    </font>
    <font>
      <b/>
      <sz val="14"/>
      <color rgb="FF000000"/>
      <name val="Calibri"/>
      <family val="2"/>
    </font>
    <font>
      <b/>
      <sz val="12"/>
      <color rgb="FF000000"/>
      <name val="Verdana"/>
      <family val="2"/>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7030A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31">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style="thin">
        <color auto="1"/>
      </bottom>
      <diagonal/>
    </border>
  </borders>
  <cellStyleXfs count="8">
    <xf numFmtId="0" fontId="0" fillId="0" borderId="0"/>
    <xf numFmtId="0" fontId="3" fillId="0" borderId="0"/>
    <xf numFmtId="43" fontId="9" fillId="0" borderId="0" applyFont="0" applyFill="0" applyBorder="0" applyAlignment="0" applyProtection="0"/>
    <xf numFmtId="0" fontId="10" fillId="0" borderId="0"/>
    <xf numFmtId="0" fontId="11" fillId="0" borderId="0"/>
    <xf numFmtId="43" fontId="9" fillId="0" borderId="0" applyFont="0" applyFill="0" applyBorder="0" applyAlignment="0" applyProtection="0"/>
    <xf numFmtId="0" fontId="9" fillId="0" borderId="0"/>
    <xf numFmtId="0" fontId="9" fillId="0" borderId="0"/>
  </cellStyleXfs>
  <cellXfs count="124">
    <xf numFmtId="0" fontId="0" fillId="0" borderId="0" xfId="0"/>
    <xf numFmtId="0" fontId="3" fillId="0" borderId="0" xfId="1"/>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5" fillId="0" borderId="5" xfId="1" applyFont="1" applyBorder="1" applyAlignment="1">
      <alignment horizontal="center" vertical="center" wrapText="1"/>
    </xf>
    <xf numFmtId="0" fontId="4" fillId="0" borderId="7" xfId="1" applyFont="1" applyBorder="1" applyAlignment="1">
      <alignment horizontal="center" vertical="center"/>
    </xf>
    <xf numFmtId="0" fontId="3" fillId="0" borderId="5" xfId="1" applyBorder="1" applyAlignment="1">
      <alignment horizontal="center" vertical="center"/>
    </xf>
    <xf numFmtId="0" fontId="3" fillId="0" borderId="5" xfId="1" applyBorder="1" applyAlignment="1">
      <alignment horizontal="center"/>
    </xf>
    <xf numFmtId="0" fontId="3" fillId="2" borderId="5" xfId="1" applyFill="1" applyBorder="1" applyAlignment="1">
      <alignment horizontal="center"/>
    </xf>
    <xf numFmtId="0" fontId="3" fillId="0" borderId="5" xfId="1" applyBorder="1"/>
    <xf numFmtId="0" fontId="3" fillId="4" borderId="7" xfId="1" applyFill="1" applyBorder="1" applyAlignment="1">
      <alignment horizontal="center"/>
    </xf>
    <xf numFmtId="0" fontId="3" fillId="0" borderId="7" xfId="1" applyBorder="1" applyAlignment="1">
      <alignment horizontal="center"/>
    </xf>
    <xf numFmtId="0" fontId="3" fillId="0" borderId="12" xfId="1" applyBorder="1" applyAlignment="1">
      <alignment horizontal="center"/>
    </xf>
    <xf numFmtId="0" fontId="3" fillId="0" borderId="12" xfId="1" applyBorder="1"/>
    <xf numFmtId="0" fontId="6" fillId="2" borderId="5" xfId="0" applyFont="1" applyFill="1" applyBorder="1" applyAlignment="1">
      <alignment horizontal="left" vertical="center"/>
    </xf>
    <xf numFmtId="0" fontId="6" fillId="2" borderId="13" xfId="0" applyFont="1" applyFill="1" applyBorder="1"/>
    <xf numFmtId="0" fontId="0" fillId="2" borderId="14" xfId="0" applyFill="1" applyBorder="1"/>
    <xf numFmtId="0" fontId="0" fillId="2" borderId="15" xfId="0" applyFill="1" applyBorder="1"/>
    <xf numFmtId="0" fontId="6" fillId="2" borderId="7" xfId="0" applyFont="1" applyFill="1" applyBorder="1"/>
    <xf numFmtId="0" fontId="6" fillId="2" borderId="10" xfId="0" applyFont="1" applyFill="1" applyBorder="1"/>
    <xf numFmtId="0" fontId="2" fillId="2" borderId="11" xfId="0" applyFont="1" applyFill="1" applyBorder="1"/>
    <xf numFmtId="0" fontId="6" fillId="2" borderId="5" xfId="0" applyFont="1" applyFill="1" applyBorder="1" applyAlignment="1">
      <alignment horizontal="left" vertical="center" wrapText="1"/>
    </xf>
    <xf numFmtId="0" fontId="2" fillId="2" borderId="5" xfId="0" applyFont="1" applyFill="1" applyBorder="1"/>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0" fillId="0" borderId="0" xfId="0" applyBorder="1"/>
    <xf numFmtId="0" fontId="2" fillId="0" borderId="5" xfId="0" applyFont="1" applyBorder="1" applyAlignment="1">
      <alignment horizontal="center" vertical="center"/>
    </xf>
    <xf numFmtId="0" fontId="0" fillId="2" borderId="5" xfId="0" applyFill="1" applyBorder="1" applyAlignment="1">
      <alignment horizontal="center" vertical="center"/>
    </xf>
    <xf numFmtId="14"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xf numFmtId="0" fontId="7" fillId="2" borderId="5" xfId="0" applyFont="1" applyFill="1" applyBorder="1" applyAlignment="1">
      <alignment horizontal="center" vertical="center"/>
    </xf>
    <xf numFmtId="14" fontId="7" fillId="2" borderId="5" xfId="0" applyNumberFormat="1" applyFont="1" applyFill="1" applyBorder="1" applyAlignment="1">
      <alignment horizontal="center" vertical="center"/>
    </xf>
    <xf numFmtId="0" fontId="0" fillId="0" borderId="5" xfId="0" applyBorder="1" applyAlignment="1">
      <alignment horizontal="left" vertical="center"/>
    </xf>
    <xf numFmtId="14" fontId="0" fillId="0" borderId="5" xfId="0" applyNumberFormat="1" applyBorder="1" applyAlignment="1">
      <alignment horizontal="center"/>
    </xf>
    <xf numFmtId="0" fontId="0" fillId="0" borderId="5" xfId="0" applyBorder="1" applyAlignment="1">
      <alignment horizontal="center"/>
    </xf>
    <xf numFmtId="14" fontId="0" fillId="2" borderId="5" xfId="0" applyNumberFormat="1" applyFill="1" applyBorder="1" applyAlignment="1">
      <alignment horizontal="center" vertical="center"/>
    </xf>
    <xf numFmtId="0" fontId="0" fillId="2" borderId="11" xfId="0" applyFill="1" applyBorder="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0" fillId="0" borderId="0" xfId="0" applyAlignment="1">
      <alignment horizontal="center" vertical="center"/>
    </xf>
    <xf numFmtId="0" fontId="1" fillId="2" borderId="5" xfId="0" applyFont="1" applyFill="1" applyBorder="1" applyAlignment="1">
      <alignment horizontal="center" vertical="center"/>
    </xf>
    <xf numFmtId="14" fontId="0" fillId="2" borderId="5" xfId="0" applyNumberFormat="1" applyFill="1" applyBorder="1" applyAlignment="1">
      <alignment horizontal="center"/>
    </xf>
    <xf numFmtId="0" fontId="0" fillId="2" borderId="7" xfId="0" applyFill="1" applyBorder="1" applyAlignment="1">
      <alignment horizontal="center" vertical="center"/>
    </xf>
    <xf numFmtId="14"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0" fontId="0" fillId="5" borderId="5" xfId="0" applyFill="1" applyBorder="1" applyAlignment="1">
      <alignment horizontal="left" vertical="center"/>
    </xf>
    <xf numFmtId="0" fontId="8" fillId="0" borderId="5" xfId="0" applyFont="1" applyBorder="1" applyAlignment="1">
      <alignment horizontal="left" vertical="center"/>
    </xf>
    <xf numFmtId="0" fontId="0" fillId="2" borderId="5" xfId="0" applyFill="1" applyBorder="1" applyAlignment="1">
      <alignment horizontal="left"/>
    </xf>
    <xf numFmtId="0" fontId="0" fillId="0" borderId="5" xfId="0" applyBorder="1" applyAlignment="1">
      <alignment horizontal="left"/>
    </xf>
    <xf numFmtId="0" fontId="0" fillId="2" borderId="5" xfId="0" applyFill="1" applyBorder="1" applyAlignment="1">
      <alignment horizontal="left" wrapText="1"/>
    </xf>
    <xf numFmtId="0" fontId="0" fillId="0" borderId="0" xfId="0"/>
    <xf numFmtId="0" fontId="9" fillId="0" borderId="0" xfId="6"/>
    <xf numFmtId="0" fontId="14" fillId="6" borderId="18" xfId="4" applyFont="1" applyFill="1" applyBorder="1" applyAlignment="1">
      <alignment horizontal="center" vertical="center" wrapText="1"/>
    </xf>
    <xf numFmtId="0" fontId="14" fillId="6" borderId="19" xfId="4" applyFont="1" applyFill="1" applyBorder="1" applyAlignment="1">
      <alignment horizontal="center" vertical="center" wrapText="1"/>
    </xf>
    <xf numFmtId="0" fontId="14" fillId="8" borderId="20" xfId="4" applyFont="1" applyFill="1" applyBorder="1" applyAlignment="1">
      <alignment horizontal="center" vertical="center" wrapText="1"/>
    </xf>
    <xf numFmtId="0" fontId="14" fillId="8" borderId="22" xfId="4" applyFont="1" applyFill="1" applyBorder="1" applyAlignment="1">
      <alignment horizontal="center" vertical="center" wrapText="1"/>
    </xf>
    <xf numFmtId="0" fontId="15" fillId="0" borderId="5" xfId="4" applyFont="1" applyBorder="1" applyAlignment="1">
      <alignment horizontal="center" vertical="center"/>
    </xf>
    <xf numFmtId="0" fontId="15" fillId="0" borderId="5" xfId="4" applyFont="1" applyBorder="1" applyAlignment="1">
      <alignment horizontal="left" vertical="center"/>
    </xf>
    <xf numFmtId="43" fontId="16" fillId="0" borderId="5" xfId="4" applyNumberFormat="1" applyFont="1" applyBorder="1" applyAlignment="1">
      <alignment horizontal="center" vertical="center"/>
    </xf>
    <xf numFmtId="43" fontId="16" fillId="0" borderId="5" xfId="4" applyNumberFormat="1" applyFont="1" applyBorder="1" applyAlignment="1">
      <alignment horizontal="center"/>
    </xf>
    <xf numFmtId="164" fontId="15" fillId="0" borderId="25" xfId="4" applyNumberFormat="1" applyFont="1" applyBorder="1" applyAlignment="1">
      <alignment horizontal="center" vertical="center"/>
    </xf>
    <xf numFmtId="43" fontId="15" fillId="0" borderId="16" xfId="4" applyNumberFormat="1" applyFont="1" applyBorder="1" applyAlignment="1">
      <alignment horizontal="center" vertical="center"/>
    </xf>
    <xf numFmtId="164" fontId="15" fillId="8" borderId="24" xfId="4" applyNumberFormat="1" applyFont="1" applyFill="1" applyBorder="1" applyAlignment="1">
      <alignment horizontal="center" vertical="center"/>
    </xf>
    <xf numFmtId="164" fontId="17" fillId="0" borderId="25" xfId="4" applyNumberFormat="1" applyFont="1" applyBorder="1" applyAlignment="1">
      <alignment horizontal="center" vertical="center"/>
    </xf>
    <xf numFmtId="164" fontId="15" fillId="0" borderId="16" xfId="4" applyNumberFormat="1" applyFont="1" applyBorder="1" applyAlignment="1">
      <alignment horizontal="center" vertical="center"/>
    </xf>
    <xf numFmtId="164" fontId="15" fillId="0" borderId="6" xfId="4" applyNumberFormat="1" applyFont="1" applyBorder="1" applyAlignment="1">
      <alignment horizontal="center" vertical="center"/>
    </xf>
    <xf numFmtId="43" fontId="15" fillId="0" borderId="5" xfId="4" applyNumberFormat="1" applyFont="1" applyBorder="1" applyAlignment="1">
      <alignment horizontal="center" vertical="center"/>
    </xf>
    <xf numFmtId="164" fontId="17" fillId="0" borderId="6" xfId="4" applyNumberFormat="1" applyFont="1" applyBorder="1" applyAlignment="1">
      <alignment horizontal="center" vertical="center"/>
    </xf>
    <xf numFmtId="164" fontId="15" fillId="0" borderId="5" xfId="4" applyNumberFormat="1" applyFont="1" applyBorder="1" applyAlignment="1">
      <alignment horizontal="center" vertical="center"/>
    </xf>
    <xf numFmtId="164" fontId="15" fillId="8" borderId="17" xfId="4" applyNumberFormat="1" applyFont="1" applyFill="1" applyBorder="1" applyAlignment="1">
      <alignment horizontal="center" vertical="center"/>
    </xf>
    <xf numFmtId="164" fontId="15" fillId="8" borderId="10" xfId="4" applyNumberFormat="1" applyFont="1" applyFill="1" applyBorder="1" applyAlignment="1">
      <alignment horizontal="center" vertical="center"/>
    </xf>
    <xf numFmtId="41" fontId="15" fillId="0" borderId="7" xfId="4" applyNumberFormat="1" applyFont="1" applyBorder="1" applyAlignment="1">
      <alignment horizontal="center" vertical="center"/>
    </xf>
    <xf numFmtId="164" fontId="18" fillId="7" borderId="7" xfId="4" applyNumberFormat="1" applyFont="1" applyFill="1" applyBorder="1" applyAlignment="1">
      <alignment horizontal="center" vertical="center"/>
    </xf>
    <xf numFmtId="164" fontId="12" fillId="7" borderId="7" xfId="4" applyNumberFormat="1" applyFont="1" applyFill="1" applyBorder="1" applyAlignment="1">
      <alignment horizontal="center" vertical="center"/>
    </xf>
    <xf numFmtId="164" fontId="18" fillId="8" borderId="26" xfId="4" applyNumberFormat="1" applyFont="1" applyFill="1" applyBorder="1" applyAlignment="1">
      <alignment horizontal="center" vertical="center"/>
    </xf>
    <xf numFmtId="164" fontId="18" fillId="7" borderId="27" xfId="4" applyNumberFormat="1" applyFont="1" applyFill="1" applyBorder="1" applyAlignment="1">
      <alignment horizontal="center" vertical="center"/>
    </xf>
    <xf numFmtId="164" fontId="18" fillId="7" borderId="28" xfId="4" applyNumberFormat="1" applyFont="1" applyFill="1" applyBorder="1" applyAlignment="1">
      <alignment horizontal="center" vertical="center"/>
    </xf>
    <xf numFmtId="164" fontId="18" fillId="8" borderId="29" xfId="4" applyNumberFormat="1" applyFont="1" applyFill="1" applyBorder="1" applyAlignment="1">
      <alignment horizontal="center" vertical="center"/>
    </xf>
    <xf numFmtId="0" fontId="14" fillId="0" borderId="0" xfId="4" applyFont="1" applyAlignment="1">
      <alignment horizontal="right" vertical="center"/>
    </xf>
    <xf numFmtId="164" fontId="12" fillId="0" borderId="0" xfId="4" applyNumberFormat="1" applyFont="1" applyAlignment="1">
      <alignment horizontal="center" vertical="center"/>
    </xf>
    <xf numFmtId="0" fontId="3" fillId="0" borderId="5" xfId="1" applyBorder="1" applyAlignment="1">
      <alignment horizontal="center"/>
    </xf>
    <xf numFmtId="0" fontId="3" fillId="0" borderId="7" xfId="1" applyBorder="1" applyAlignment="1">
      <alignment horizontal="center"/>
    </xf>
    <xf numFmtId="0" fontId="3" fillId="0" borderId="11" xfId="1" applyBorder="1" applyAlignment="1">
      <alignment horizontal="center"/>
    </xf>
    <xf numFmtId="0" fontId="4" fillId="0" borderId="1" xfId="1" applyFont="1" applyBorder="1" applyAlignment="1">
      <alignment horizontal="center"/>
    </xf>
    <xf numFmtId="0" fontId="4" fillId="0" borderId="2" xfId="1" applyFont="1" applyBorder="1" applyAlignment="1">
      <alignment horizont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3" fillId="0" borderId="5" xfId="1" applyBorder="1" applyAlignment="1">
      <alignment horizontal="center" vertical="center"/>
    </xf>
    <xf numFmtId="0" fontId="18" fillId="7" borderId="7" xfId="4" applyFont="1" applyFill="1" applyBorder="1" applyAlignment="1">
      <alignment horizontal="center" vertical="center"/>
    </xf>
    <xf numFmtId="0" fontId="18" fillId="7" borderId="11" xfId="4" applyFont="1" applyFill="1" applyBorder="1" applyAlignment="1">
      <alignment horizontal="center" vertical="center"/>
    </xf>
    <xf numFmtId="1" fontId="19" fillId="0" borderId="0" xfId="7" applyNumberFormat="1" applyFont="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13" fillId="0" borderId="30" xfId="0" applyFont="1" applyBorder="1" applyAlignment="1">
      <alignment horizontal="center" vertical="center"/>
    </xf>
    <xf numFmtId="0" fontId="14" fillId="6" borderId="13" xfId="4" applyFont="1" applyFill="1" applyBorder="1" applyAlignment="1">
      <alignment horizontal="center" vertical="center"/>
    </xf>
    <xf numFmtId="0" fontId="14" fillId="6" borderId="8" xfId="4" applyFont="1" applyFill="1" applyBorder="1" applyAlignment="1">
      <alignment horizontal="center" vertical="center"/>
    </xf>
    <xf numFmtId="0" fontId="14" fillId="6" borderId="14" xfId="4" applyFont="1" applyFill="1" applyBorder="1" applyAlignment="1">
      <alignment horizontal="center" vertical="center" wrapText="1"/>
    </xf>
    <xf numFmtId="0" fontId="14" fillId="6" borderId="9" xfId="4" applyFont="1" applyFill="1" applyBorder="1" applyAlignment="1">
      <alignment horizontal="center" vertical="center" wrapText="1"/>
    </xf>
    <xf numFmtId="0" fontId="14" fillId="6" borderId="14" xfId="4" applyFont="1" applyFill="1" applyBorder="1" applyAlignment="1">
      <alignment horizontal="center" vertical="center"/>
    </xf>
    <xf numFmtId="0" fontId="14" fillId="6" borderId="9" xfId="4"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5" borderId="5" xfId="0" applyFont="1" applyFill="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2" fillId="2" borderId="5" xfId="0" applyFont="1" applyFill="1" applyBorder="1" applyAlignment="1">
      <alignment horizontal="center" vertical="center"/>
    </xf>
    <xf numFmtId="0" fontId="0" fillId="0" borderId="0" xfId="0" applyBorder="1" applyAlignment="1">
      <alignment horizontal="center"/>
    </xf>
    <xf numFmtId="0" fontId="6" fillId="2" borderId="5" xfId="0" applyFont="1" applyFill="1" applyBorder="1" applyAlignment="1">
      <alignment horizontal="center" vertical="center"/>
    </xf>
  </cellXfs>
  <cellStyles count="8">
    <cellStyle name="Comma 2" xfId="2"/>
    <cellStyle name="Comma 4" xfId="5"/>
    <cellStyle name="Normal" xfId="0" builtinId="0"/>
    <cellStyle name="Normal 2" xfId="1"/>
    <cellStyle name="Normal 2 2" xfId="3"/>
    <cellStyle name="Normal 2 3" xfId="6"/>
    <cellStyle name="Normal 4" xfId="7"/>
    <cellStyle name="Normal 9"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calcChain" Target="calcChain.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theme" Target="theme/theme1.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styles" Target="styles.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haredStrings" Target="sharedString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row r="1">
          <cell r="B1" t="str">
            <v>220 kV SUB-STATION</v>
          </cell>
        </row>
      </sheetData>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 val="08.07.10헾】_x0005_?蠄ሹꠀ䁮�"/>
      <sheetName val="08.07.10헾】_x0005_?蠌ሹ⠀䁫�"/>
      <sheetName val="08.07.10헾】_x0005__蠄ሹꠀ䁮"/>
      <sheetName val="08.07.10헾】_x0005__蠌ሹ⠀䁫"/>
      <sheetName val="Quantity"/>
      <sheetName val="Aug"/>
      <sheetName val="FEB"/>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_07_10헾】_蠄ሹꠀ䁮"/>
      <sheetName val="08_07_10헾】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row r="19">
          <cell r="J19">
            <v>1.0499999999999999E-3</v>
          </cell>
        </row>
      </sheetData>
      <sheetData sheetId="1038">
        <row r="19">
          <cell r="J19">
            <v>1.0499999999999999E-3</v>
          </cell>
        </row>
      </sheetData>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row r="19">
          <cell r="J19">
            <v>1.0499999999999999E-3</v>
          </cell>
        </row>
      </sheetData>
      <sheetData sheetId="1086">
        <row r="19">
          <cell r="J19">
            <v>1.0499999999999999E-3</v>
          </cell>
        </row>
      </sheetData>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row r="19">
          <cell r="J19">
            <v>1.0499999999999999E-3</v>
          </cell>
        </row>
      </sheetData>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sheetData sheetId="11930"/>
      <sheetData sheetId="11931">
        <row r="19">
          <cell r="J19">
            <v>1.0499999999999999E-3</v>
          </cell>
        </row>
      </sheetData>
      <sheetData sheetId="11932">
        <row r="19">
          <cell r="J19">
            <v>1.0499999999999999E-3</v>
          </cell>
        </row>
      </sheetData>
      <sheetData sheetId="11933">
        <row r="19">
          <cell r="J19">
            <v>1.0499999999999999E-3</v>
          </cell>
        </row>
      </sheetData>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row r="19">
          <cell r="J19">
            <v>1.0499999999999999E-3</v>
          </cell>
        </row>
      </sheetData>
      <sheetData sheetId="14897">
        <row r="19">
          <cell r="J19">
            <v>1.0499999999999999E-3</v>
          </cell>
        </row>
      </sheetData>
      <sheetData sheetId="14898">
        <row r="19">
          <cell r="J19">
            <v>1.0499999999999999E-3</v>
          </cell>
        </row>
      </sheetData>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row r="19">
          <cell r="J19">
            <v>1.0499999999999999E-3</v>
          </cell>
        </row>
      </sheetData>
      <sheetData sheetId="14936">
        <row r="19">
          <cell r="J19">
            <v>1.0499999999999999E-3</v>
          </cell>
        </row>
      </sheetData>
      <sheetData sheetId="14937">
        <row r="19">
          <cell r="J19">
            <v>1.0499999999999999E-3</v>
          </cell>
        </row>
      </sheetData>
      <sheetData sheetId="14938">
        <row r="19">
          <cell r="J19">
            <v>1.0499999999999999E-3</v>
          </cell>
        </row>
      </sheetData>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row r="19">
          <cell r="J19">
            <v>1.0499999999999999E-3</v>
          </cell>
        </row>
      </sheetData>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row r="19">
          <cell r="J19">
            <v>1.0499999999999999E-3</v>
          </cell>
        </row>
      </sheetData>
      <sheetData sheetId="14953">
        <row r="19">
          <cell r="J19">
            <v>1.0499999999999999E-3</v>
          </cell>
        </row>
      </sheetData>
      <sheetData sheetId="14954">
        <row r="19">
          <cell r="J19">
            <v>1.0499999999999999E-3</v>
          </cell>
        </row>
      </sheetData>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row r="19">
          <cell r="J19">
            <v>1.0499999999999999E-3</v>
          </cell>
        </row>
      </sheetData>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row r="19">
          <cell r="J19">
            <v>1.0499999999999999E-3</v>
          </cell>
        </row>
      </sheetData>
      <sheetData sheetId="15070">
        <row r="19">
          <cell r="J19">
            <v>1.0499999999999999E-3</v>
          </cell>
        </row>
      </sheetData>
      <sheetData sheetId="15071">
        <row r="19">
          <cell r="J19">
            <v>1.0499999999999999E-3</v>
          </cell>
        </row>
      </sheetData>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sheetData sheetId="15093"/>
      <sheetData sheetId="15094"/>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ow r="19">
          <cell r="J19">
            <v>1.0499999999999999E-3</v>
          </cell>
        </row>
      </sheetData>
      <sheetData sheetId="15288">
        <row r="19">
          <cell r="J19">
            <v>1.0499999999999999E-3</v>
          </cell>
        </row>
      </sheetData>
      <sheetData sheetId="15289">
        <row r="19">
          <cell r="J19">
            <v>1.0499999999999999E-3</v>
          </cell>
        </row>
      </sheetData>
      <sheetData sheetId="15290">
        <row r="19">
          <cell r="J19">
            <v>1.0499999999999999E-3</v>
          </cell>
        </row>
      </sheetData>
      <sheetData sheetId="15291">
        <row r="19">
          <cell r="J19">
            <v>1.0499999999999999E-3</v>
          </cell>
        </row>
      </sheetData>
      <sheetData sheetId="15292">
        <row r="19">
          <cell r="J19">
            <v>1.0499999999999999E-3</v>
          </cell>
        </row>
      </sheetData>
      <sheetData sheetId="15293">
        <row r="19">
          <cell r="J19">
            <v>1.0499999999999999E-3</v>
          </cell>
        </row>
      </sheetData>
      <sheetData sheetId="15294">
        <row r="19">
          <cell r="J19">
            <v>1.0499999999999999E-3</v>
          </cell>
        </row>
      </sheetData>
      <sheetData sheetId="15295">
        <row r="19">
          <cell r="J19">
            <v>1.0499999999999999E-3</v>
          </cell>
        </row>
      </sheetData>
      <sheetData sheetId="15296">
        <row r="19">
          <cell r="J19">
            <v>1.0499999999999999E-3</v>
          </cell>
        </row>
      </sheetData>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 sheetId="15369"/>
      <sheetData sheetId="15370" refreshError="1"/>
      <sheetData sheetId="15371">
        <row r="19">
          <cell r="J19">
            <v>1.0499999999999999E-3</v>
          </cell>
        </row>
      </sheetData>
      <sheetData sheetId="15372" refreshError="1"/>
      <sheetData sheetId="15373"/>
      <sheetData sheetId="15374"/>
      <sheetData sheetId="15375"/>
      <sheetData sheetId="15376">
        <row r="19">
          <cell r="J19">
            <v>1.0499999999999999E-3</v>
          </cell>
        </row>
      </sheetData>
      <sheetData sheetId="15377" refreshError="1"/>
      <sheetData sheetId="15378">
        <row r="19">
          <cell r="J19">
            <v>1.0499999999999999E-3</v>
          </cell>
        </row>
      </sheetData>
      <sheetData sheetId="15379">
        <row r="19">
          <cell r="J19">
            <v>1.0499999999999999E-3</v>
          </cell>
        </row>
      </sheetData>
      <sheetData sheetId="15380">
        <row r="19">
          <cell r="J19">
            <v>1.0499999999999999E-3</v>
          </cell>
        </row>
      </sheetData>
      <sheetData sheetId="15381">
        <row r="19">
          <cell r="J19">
            <v>1.0499999999999999E-3</v>
          </cell>
        </row>
      </sheetData>
      <sheetData sheetId="15382">
        <row r="19">
          <cell r="J19">
            <v>1.0499999999999999E-3</v>
          </cell>
        </row>
      </sheetData>
      <sheetData sheetId="15383">
        <row r="19">
          <cell r="J19">
            <v>1.0499999999999999E-3</v>
          </cell>
        </row>
      </sheetData>
      <sheetData sheetId="15384">
        <row r="19">
          <cell r="J19">
            <v>1.0499999999999999E-3</v>
          </cell>
        </row>
      </sheetData>
      <sheetData sheetId="15385">
        <row r="19">
          <cell r="J19">
            <v>1.0499999999999999E-3</v>
          </cell>
        </row>
      </sheetData>
      <sheetData sheetId="15386">
        <row r="19">
          <cell r="J19">
            <v>1.0499999999999999E-3</v>
          </cell>
        </row>
      </sheetData>
      <sheetData sheetId="15387">
        <row r="19">
          <cell r="J19">
            <v>1.0499999999999999E-3</v>
          </cell>
        </row>
      </sheetData>
      <sheetData sheetId="15388">
        <row r="19">
          <cell r="J19">
            <v>1.0499999999999999E-3</v>
          </cell>
        </row>
      </sheetData>
      <sheetData sheetId="15389">
        <row r="19">
          <cell r="J19">
            <v>1.0499999999999999E-3</v>
          </cell>
        </row>
      </sheetData>
      <sheetData sheetId="15390">
        <row r="19">
          <cell r="J19">
            <v>1.0499999999999999E-3</v>
          </cell>
        </row>
      </sheetData>
      <sheetData sheetId="15391">
        <row r="19">
          <cell r="J19">
            <v>1.0499999999999999E-3</v>
          </cell>
        </row>
      </sheetData>
      <sheetData sheetId="15392">
        <row r="19">
          <cell r="J19">
            <v>1.0499999999999999E-3</v>
          </cell>
        </row>
      </sheetData>
      <sheetData sheetId="15393">
        <row r="19">
          <cell r="J19">
            <v>1.0499999999999999E-3</v>
          </cell>
        </row>
      </sheetData>
      <sheetData sheetId="15394">
        <row r="19">
          <cell r="J19">
            <v>1.0499999999999999E-3</v>
          </cell>
        </row>
      </sheetData>
      <sheetData sheetId="15395">
        <row r="19">
          <cell r="J19">
            <v>1.0499999999999999E-3</v>
          </cell>
        </row>
      </sheetData>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ow r="19">
          <cell r="J19">
            <v>1.0499999999999999E-3</v>
          </cell>
        </row>
      </sheetData>
      <sheetData sheetId="15534">
        <row r="19">
          <cell r="J19">
            <v>1.0499999999999999E-3</v>
          </cell>
        </row>
      </sheetData>
      <sheetData sheetId="15535">
        <row r="19">
          <cell r="J19">
            <v>1.0499999999999999E-3</v>
          </cell>
        </row>
      </sheetData>
      <sheetData sheetId="15536">
        <row r="19">
          <cell r="J19">
            <v>1.0499999999999999E-3</v>
          </cell>
        </row>
      </sheetData>
      <sheetData sheetId="15537">
        <row r="19">
          <cell r="J19">
            <v>1.0499999999999999E-3</v>
          </cell>
        </row>
      </sheetData>
      <sheetData sheetId="15538">
        <row r="19">
          <cell r="J19">
            <v>1.0499999999999999E-3</v>
          </cell>
        </row>
      </sheetData>
      <sheetData sheetId="15539">
        <row r="19">
          <cell r="J19">
            <v>1.0499999999999999E-3</v>
          </cell>
        </row>
      </sheetData>
      <sheetData sheetId="15540">
        <row r="19">
          <cell r="J19">
            <v>1.0499999999999999E-3</v>
          </cell>
        </row>
      </sheetData>
      <sheetData sheetId="15541">
        <row r="19">
          <cell r="J19">
            <v>1.0499999999999999E-3</v>
          </cell>
        </row>
      </sheetData>
      <sheetData sheetId="15542">
        <row r="19">
          <cell r="J19">
            <v>1.0499999999999999E-3</v>
          </cell>
        </row>
      </sheetData>
      <sheetData sheetId="15543">
        <row r="19">
          <cell r="J19">
            <v>1.0499999999999999E-3</v>
          </cell>
        </row>
      </sheetData>
      <sheetData sheetId="15544">
        <row r="19">
          <cell r="J19">
            <v>1.0499999999999999E-3</v>
          </cell>
        </row>
      </sheetData>
      <sheetData sheetId="15545">
        <row r="19">
          <cell r="J19">
            <v>1.0499999999999999E-3</v>
          </cell>
        </row>
      </sheetData>
      <sheetData sheetId="15546">
        <row r="19">
          <cell r="J19">
            <v>1.0499999999999999E-3</v>
          </cell>
        </row>
      </sheetData>
      <sheetData sheetId="15547">
        <row r="19">
          <cell r="J19">
            <v>1.0499999999999999E-3</v>
          </cell>
        </row>
      </sheetData>
      <sheetData sheetId="15548">
        <row r="19">
          <cell r="J19">
            <v>1.0499999999999999E-3</v>
          </cell>
        </row>
      </sheetData>
      <sheetData sheetId="15549">
        <row r="19">
          <cell r="J19">
            <v>1.0499999999999999E-3</v>
          </cell>
        </row>
      </sheetData>
      <sheetData sheetId="15550">
        <row r="19">
          <cell r="J19">
            <v>1.0499999999999999E-3</v>
          </cell>
        </row>
      </sheetData>
      <sheetData sheetId="15551">
        <row r="19">
          <cell r="J19">
            <v>1.0499999999999999E-3</v>
          </cell>
        </row>
      </sheetData>
      <sheetData sheetId="15552">
        <row r="19">
          <cell r="J19">
            <v>1.0499999999999999E-3</v>
          </cell>
        </row>
      </sheetData>
      <sheetData sheetId="15553">
        <row r="19">
          <cell r="J19">
            <v>1.0499999999999999E-3</v>
          </cell>
        </row>
      </sheetData>
      <sheetData sheetId="15554">
        <row r="19">
          <cell r="J19">
            <v>1.0499999999999999E-3</v>
          </cell>
        </row>
      </sheetData>
      <sheetData sheetId="15555">
        <row r="19">
          <cell r="J19">
            <v>1.0499999999999999E-3</v>
          </cell>
        </row>
      </sheetData>
      <sheetData sheetId="15556">
        <row r="19">
          <cell r="J19">
            <v>1.0499999999999999E-3</v>
          </cell>
        </row>
      </sheetData>
      <sheetData sheetId="15557">
        <row r="19">
          <cell r="J19">
            <v>1.0499999999999999E-3</v>
          </cell>
        </row>
      </sheetData>
      <sheetData sheetId="15558">
        <row r="19">
          <cell r="J19">
            <v>1.0499999999999999E-3</v>
          </cell>
        </row>
      </sheetData>
      <sheetData sheetId="15559">
        <row r="19">
          <cell r="J19">
            <v>1.0499999999999999E-3</v>
          </cell>
        </row>
      </sheetData>
      <sheetData sheetId="15560">
        <row r="19">
          <cell r="J19">
            <v>1.0499999999999999E-3</v>
          </cell>
        </row>
      </sheetData>
      <sheetData sheetId="15561">
        <row r="19">
          <cell r="J19">
            <v>1.0499999999999999E-3</v>
          </cell>
        </row>
      </sheetData>
      <sheetData sheetId="15562">
        <row r="19">
          <cell r="J19">
            <v>1.0499999999999999E-3</v>
          </cell>
        </row>
      </sheetData>
      <sheetData sheetId="15563">
        <row r="19">
          <cell r="J19">
            <v>1.0499999999999999E-3</v>
          </cell>
        </row>
      </sheetData>
      <sheetData sheetId="15564">
        <row r="19">
          <cell r="J19">
            <v>1.0499999999999999E-3</v>
          </cell>
        </row>
      </sheetData>
      <sheetData sheetId="15565">
        <row r="19">
          <cell r="J19">
            <v>1.0499999999999999E-3</v>
          </cell>
        </row>
      </sheetData>
      <sheetData sheetId="15566">
        <row r="19">
          <cell r="J19">
            <v>1.0499999999999999E-3</v>
          </cell>
        </row>
      </sheetData>
      <sheetData sheetId="15567">
        <row r="19">
          <cell r="J19">
            <v>1.0499999999999999E-3</v>
          </cell>
        </row>
      </sheetData>
      <sheetData sheetId="15568">
        <row r="19">
          <cell r="J19">
            <v>1.0499999999999999E-3</v>
          </cell>
        </row>
      </sheetData>
      <sheetData sheetId="15569">
        <row r="19">
          <cell r="J19">
            <v>1.0499999999999999E-3</v>
          </cell>
        </row>
      </sheetData>
      <sheetData sheetId="15570">
        <row r="19">
          <cell r="J19">
            <v>1.0499999999999999E-3</v>
          </cell>
        </row>
      </sheetData>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ow r="19">
          <cell r="J19">
            <v>1.0499999999999999E-3</v>
          </cell>
        </row>
      </sheetData>
      <sheetData sheetId="15644">
        <row r="19">
          <cell r="J19">
            <v>1.0499999999999999E-3</v>
          </cell>
        </row>
      </sheetData>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ow r="19">
          <cell r="J19">
            <v>1.0499999999999999E-3</v>
          </cell>
        </row>
      </sheetData>
      <sheetData sheetId="15834" refreshError="1"/>
      <sheetData sheetId="15835" refreshError="1"/>
      <sheetData sheetId="15836" refreshError="1"/>
      <sheetData sheetId="15837" refreshError="1"/>
      <sheetData sheetId="15838">
        <row r="19">
          <cell r="J19">
            <v>1.0499999999999999E-3</v>
          </cell>
        </row>
      </sheetData>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ow r="19">
          <cell r="J19">
            <v>1.0499999999999999E-3</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X269"/>
  <sheetViews>
    <sheetView topLeftCell="A254" workbookViewId="0">
      <selection activeCell="H257" sqref="H257:H265"/>
    </sheetView>
  </sheetViews>
  <sheetFormatPr defaultColWidth="9" defaultRowHeight="15"/>
  <cols>
    <col min="1" max="1" width="9" style="1"/>
    <col min="2" max="2" width="10.140625" style="1" customWidth="1"/>
    <col min="3" max="3" width="13.7109375" style="1" customWidth="1"/>
    <col min="4" max="4" width="12.140625" style="1" customWidth="1"/>
    <col min="5" max="5" width="16" style="1" customWidth="1"/>
    <col min="6" max="6" width="11" style="1" customWidth="1"/>
    <col min="7" max="7" width="14.42578125" style="1" customWidth="1"/>
    <col min="8" max="8" width="19.5703125" style="1" customWidth="1"/>
    <col min="9" max="10" width="9.140625" style="1" customWidth="1"/>
    <col min="11" max="11" width="18.140625" style="1" customWidth="1"/>
    <col min="12" max="16384" width="9" style="1"/>
  </cols>
  <sheetData>
    <row r="2" spans="2:24" ht="15.75" thickBot="1"/>
    <row r="3" spans="2:24" ht="18.75">
      <c r="B3" s="90" t="s">
        <v>0</v>
      </c>
      <c r="C3" s="91"/>
      <c r="D3" s="91"/>
      <c r="E3" s="91"/>
      <c r="F3" s="91"/>
      <c r="G3" s="91"/>
      <c r="H3" s="91"/>
      <c r="I3" s="92" t="s">
        <v>1</v>
      </c>
      <c r="J3" s="93"/>
      <c r="K3" s="96" t="s">
        <v>2</v>
      </c>
    </row>
    <row r="4" spans="2:24" ht="63">
      <c r="B4" s="2" t="s">
        <v>3</v>
      </c>
      <c r="C4" s="3" t="s">
        <v>4</v>
      </c>
      <c r="D4" s="3" t="s">
        <v>5</v>
      </c>
      <c r="E4" s="3" t="s">
        <v>6</v>
      </c>
      <c r="F4" s="4" t="s">
        <v>7</v>
      </c>
      <c r="G4" s="3" t="s">
        <v>8</v>
      </c>
      <c r="H4" s="5" t="s">
        <v>9</v>
      </c>
      <c r="I4" s="94"/>
      <c r="J4" s="95"/>
      <c r="K4" s="96"/>
    </row>
    <row r="5" spans="2:24">
      <c r="B5" s="6">
        <v>1</v>
      </c>
      <c r="C5" s="7" t="s">
        <v>10</v>
      </c>
      <c r="D5" s="7" t="s">
        <v>11</v>
      </c>
      <c r="E5" s="7" t="s">
        <v>12</v>
      </c>
      <c r="F5" s="7"/>
      <c r="G5" s="7">
        <v>63</v>
      </c>
      <c r="H5" s="8">
        <v>3.2</v>
      </c>
      <c r="I5" s="87">
        <f>+H5</f>
        <v>3.2</v>
      </c>
      <c r="J5" s="88"/>
      <c r="K5" s="9"/>
    </row>
    <row r="6" spans="2:24">
      <c r="B6" s="7">
        <f>1+B5</f>
        <v>2</v>
      </c>
      <c r="C6" s="7" t="s">
        <v>10</v>
      </c>
      <c r="D6" s="7" t="s">
        <v>13</v>
      </c>
      <c r="E6" s="7"/>
      <c r="F6" s="7"/>
      <c r="G6" s="7">
        <v>63</v>
      </c>
      <c r="H6" s="8">
        <v>11.5</v>
      </c>
      <c r="I6" s="87">
        <f t="shared" ref="I6:I69" si="0">+I5+H6</f>
        <v>14.7</v>
      </c>
      <c r="J6" s="88"/>
      <c r="K6" s="9"/>
    </row>
    <row r="7" spans="2:24">
      <c r="B7" s="7">
        <f t="shared" ref="B7:B70" si="1">1+B6</f>
        <v>3</v>
      </c>
      <c r="C7" s="7" t="s">
        <v>14</v>
      </c>
      <c r="D7" s="7" t="s">
        <v>15</v>
      </c>
      <c r="E7" s="7"/>
      <c r="F7" s="7"/>
      <c r="G7" s="7">
        <v>63</v>
      </c>
      <c r="H7" s="8">
        <v>9</v>
      </c>
      <c r="I7" s="87">
        <f t="shared" si="0"/>
        <v>23.7</v>
      </c>
      <c r="J7" s="88"/>
      <c r="K7" s="9"/>
    </row>
    <row r="8" spans="2:24">
      <c r="B8" s="7">
        <f t="shared" si="1"/>
        <v>4</v>
      </c>
      <c r="C8" s="7" t="s">
        <v>14</v>
      </c>
      <c r="D8" s="7" t="s">
        <v>15</v>
      </c>
      <c r="E8" s="7" t="s">
        <v>16</v>
      </c>
      <c r="F8" s="7"/>
      <c r="G8" s="7">
        <v>63</v>
      </c>
      <c r="H8" s="8">
        <v>14</v>
      </c>
      <c r="I8" s="87">
        <f t="shared" si="0"/>
        <v>37.700000000000003</v>
      </c>
      <c r="J8" s="88"/>
      <c r="K8" s="9"/>
    </row>
    <row r="9" spans="2:24">
      <c r="B9" s="7">
        <f t="shared" si="1"/>
        <v>5</v>
      </c>
      <c r="C9" s="7" t="s">
        <v>17</v>
      </c>
      <c r="D9" s="7" t="s">
        <v>18</v>
      </c>
      <c r="E9" s="7"/>
      <c r="F9" s="7"/>
      <c r="G9" s="7">
        <v>63</v>
      </c>
      <c r="H9" s="8">
        <v>105</v>
      </c>
      <c r="I9" s="87">
        <f t="shared" si="0"/>
        <v>142.69999999999999</v>
      </c>
      <c r="J9" s="88"/>
      <c r="K9" s="9"/>
    </row>
    <row r="10" spans="2:24">
      <c r="B10" s="7">
        <f t="shared" si="1"/>
        <v>6</v>
      </c>
      <c r="C10" s="7" t="s">
        <v>19</v>
      </c>
      <c r="D10" s="7" t="s">
        <v>20</v>
      </c>
      <c r="E10" s="7"/>
      <c r="F10" s="7"/>
      <c r="G10" s="7">
        <v>63</v>
      </c>
      <c r="H10" s="8">
        <v>78.5</v>
      </c>
      <c r="I10" s="87">
        <f t="shared" si="0"/>
        <v>221.2</v>
      </c>
      <c r="J10" s="88"/>
      <c r="K10" s="9"/>
    </row>
    <row r="11" spans="2:24">
      <c r="B11" s="7">
        <f t="shared" si="1"/>
        <v>7</v>
      </c>
      <c r="C11" s="7" t="s">
        <v>18</v>
      </c>
      <c r="D11" s="7" t="s">
        <v>20</v>
      </c>
      <c r="E11" s="7" t="s">
        <v>16</v>
      </c>
      <c r="F11" s="7"/>
      <c r="G11" s="7">
        <v>63</v>
      </c>
      <c r="H11" s="8">
        <v>23.8</v>
      </c>
      <c r="I11" s="87">
        <f t="shared" si="0"/>
        <v>245</v>
      </c>
      <c r="J11" s="88"/>
      <c r="K11" s="9"/>
    </row>
    <row r="12" spans="2:24">
      <c r="B12" s="7">
        <f t="shared" si="1"/>
        <v>8</v>
      </c>
      <c r="C12" s="7" t="s">
        <v>20</v>
      </c>
      <c r="D12" s="7" t="s">
        <v>21</v>
      </c>
      <c r="E12" s="7"/>
      <c r="F12" s="7"/>
      <c r="G12" s="7">
        <v>63</v>
      </c>
      <c r="H12" s="8">
        <v>41.2</v>
      </c>
      <c r="I12" s="87">
        <f t="shared" si="0"/>
        <v>286.2</v>
      </c>
      <c r="J12" s="88"/>
      <c r="K12" s="9"/>
      <c r="X12" s="1">
        <f>+Barasarai!I236</f>
        <v>0</v>
      </c>
    </row>
    <row r="13" spans="2:24">
      <c r="B13" s="7">
        <f t="shared" si="1"/>
        <v>9</v>
      </c>
      <c r="C13" s="7" t="s">
        <v>21</v>
      </c>
      <c r="D13" s="7" t="s">
        <v>22</v>
      </c>
      <c r="E13" s="7"/>
      <c r="F13" s="7"/>
      <c r="G13" s="7">
        <v>63</v>
      </c>
      <c r="H13" s="8">
        <v>74.8</v>
      </c>
      <c r="I13" s="87">
        <f t="shared" si="0"/>
        <v>361</v>
      </c>
      <c r="J13" s="88"/>
      <c r="K13" s="9"/>
    </row>
    <row r="14" spans="2:24">
      <c r="B14" s="7">
        <f t="shared" si="1"/>
        <v>10</v>
      </c>
      <c r="C14" s="7" t="s">
        <v>23</v>
      </c>
      <c r="D14" s="7" t="s">
        <v>24</v>
      </c>
      <c r="E14" s="7"/>
      <c r="F14" s="7"/>
      <c r="G14" s="7">
        <v>63</v>
      </c>
      <c r="H14" s="8">
        <v>24.5</v>
      </c>
      <c r="I14" s="87">
        <f t="shared" si="0"/>
        <v>385.5</v>
      </c>
      <c r="J14" s="88"/>
      <c r="K14" s="9"/>
    </row>
    <row r="15" spans="2:24">
      <c r="B15" s="7">
        <f t="shared" si="1"/>
        <v>11</v>
      </c>
      <c r="C15" s="7" t="s">
        <v>24</v>
      </c>
      <c r="D15" s="7" t="s">
        <v>25</v>
      </c>
      <c r="E15" s="7"/>
      <c r="F15" s="7"/>
      <c r="G15" s="7">
        <v>63</v>
      </c>
      <c r="H15" s="8">
        <v>18.5</v>
      </c>
      <c r="I15" s="87">
        <f t="shared" si="0"/>
        <v>404</v>
      </c>
      <c r="J15" s="88"/>
      <c r="K15" s="9"/>
    </row>
    <row r="16" spans="2:24">
      <c r="B16" s="7">
        <f t="shared" si="1"/>
        <v>12</v>
      </c>
      <c r="C16" s="7" t="s">
        <v>25</v>
      </c>
      <c r="D16" s="7" t="s">
        <v>26</v>
      </c>
      <c r="E16" s="7"/>
      <c r="F16" s="7"/>
      <c r="G16" s="7">
        <v>63</v>
      </c>
      <c r="H16" s="8">
        <v>60</v>
      </c>
      <c r="I16" s="87">
        <f t="shared" si="0"/>
        <v>464</v>
      </c>
      <c r="J16" s="88"/>
      <c r="K16" s="9"/>
    </row>
    <row r="17" spans="2:11">
      <c r="B17" s="7">
        <f t="shared" si="1"/>
        <v>13</v>
      </c>
      <c r="C17" s="7" t="s">
        <v>26</v>
      </c>
      <c r="D17" s="7" t="s">
        <v>27</v>
      </c>
      <c r="E17" s="7"/>
      <c r="F17" s="7"/>
      <c r="G17" s="7">
        <v>63</v>
      </c>
      <c r="H17" s="8">
        <v>29.5</v>
      </c>
      <c r="I17" s="87">
        <f t="shared" si="0"/>
        <v>493.5</v>
      </c>
      <c r="J17" s="88"/>
      <c r="K17" s="9"/>
    </row>
    <row r="18" spans="2:11">
      <c r="B18" s="7">
        <f t="shared" si="1"/>
        <v>14</v>
      </c>
      <c r="C18" s="7" t="s">
        <v>27</v>
      </c>
      <c r="D18" s="7" t="s">
        <v>26</v>
      </c>
      <c r="E18" s="7" t="s">
        <v>16</v>
      </c>
      <c r="F18" s="7"/>
      <c r="G18" s="7">
        <v>63</v>
      </c>
      <c r="H18" s="8">
        <v>55.4</v>
      </c>
      <c r="I18" s="87">
        <f t="shared" si="0"/>
        <v>548.9</v>
      </c>
      <c r="J18" s="88"/>
      <c r="K18" s="9"/>
    </row>
    <row r="19" spans="2:11">
      <c r="B19" s="7">
        <f t="shared" si="1"/>
        <v>15</v>
      </c>
      <c r="C19" s="7" t="s">
        <v>27</v>
      </c>
      <c r="D19" s="7" t="s">
        <v>28</v>
      </c>
      <c r="E19" s="7"/>
      <c r="F19" s="7"/>
      <c r="G19" s="7">
        <v>63</v>
      </c>
      <c r="H19" s="8">
        <v>25.4</v>
      </c>
      <c r="I19" s="87">
        <f t="shared" si="0"/>
        <v>574.29999999999995</v>
      </c>
      <c r="J19" s="88"/>
      <c r="K19" s="9"/>
    </row>
    <row r="20" spans="2:11">
      <c r="B20" s="7">
        <f t="shared" si="1"/>
        <v>16</v>
      </c>
      <c r="C20" s="7" t="s">
        <v>27</v>
      </c>
      <c r="D20" s="7" t="s">
        <v>29</v>
      </c>
      <c r="E20" s="7"/>
      <c r="F20" s="7"/>
      <c r="G20" s="7">
        <v>63</v>
      </c>
      <c r="H20" s="8">
        <v>15.4</v>
      </c>
      <c r="I20" s="87">
        <f t="shared" si="0"/>
        <v>589.69999999999993</v>
      </c>
      <c r="J20" s="88"/>
      <c r="K20" s="9"/>
    </row>
    <row r="21" spans="2:11">
      <c r="B21" s="7">
        <f t="shared" si="1"/>
        <v>17</v>
      </c>
      <c r="C21" s="7" t="s">
        <v>29</v>
      </c>
      <c r="D21" s="7" t="s">
        <v>21</v>
      </c>
      <c r="E21" s="7"/>
      <c r="F21" s="7"/>
      <c r="G21" s="7">
        <v>63</v>
      </c>
      <c r="H21" s="8">
        <v>77.3</v>
      </c>
      <c r="I21" s="87">
        <f t="shared" si="0"/>
        <v>666.99999999999989</v>
      </c>
      <c r="J21" s="88"/>
      <c r="K21" s="9"/>
    </row>
    <row r="22" spans="2:11">
      <c r="B22" s="7">
        <f t="shared" si="1"/>
        <v>18</v>
      </c>
      <c r="C22" s="7" t="s">
        <v>20</v>
      </c>
      <c r="D22" s="7" t="s">
        <v>30</v>
      </c>
      <c r="E22" s="7"/>
      <c r="F22" s="7"/>
      <c r="G22" s="7">
        <v>63</v>
      </c>
      <c r="H22" s="8">
        <v>24.5</v>
      </c>
      <c r="I22" s="87">
        <f t="shared" si="0"/>
        <v>691.49999999999989</v>
      </c>
      <c r="J22" s="88"/>
      <c r="K22" s="9"/>
    </row>
    <row r="23" spans="2:11">
      <c r="B23" s="7">
        <f t="shared" si="1"/>
        <v>19</v>
      </c>
      <c r="C23" s="7" t="s">
        <v>30</v>
      </c>
      <c r="D23" s="7" t="s">
        <v>31</v>
      </c>
      <c r="E23" s="7" t="s">
        <v>16</v>
      </c>
      <c r="F23" s="7"/>
      <c r="G23" s="7">
        <v>63</v>
      </c>
      <c r="H23" s="8">
        <v>22.1</v>
      </c>
      <c r="I23" s="87">
        <f t="shared" si="0"/>
        <v>713.59999999999991</v>
      </c>
      <c r="J23" s="88"/>
      <c r="K23" s="9"/>
    </row>
    <row r="24" spans="2:11">
      <c r="B24" s="7">
        <f t="shared" si="1"/>
        <v>20</v>
      </c>
      <c r="C24" s="7" t="s">
        <v>30</v>
      </c>
      <c r="D24" s="7" t="s">
        <v>32</v>
      </c>
      <c r="E24" s="7" t="s">
        <v>16</v>
      </c>
      <c r="F24" s="7"/>
      <c r="G24" s="7">
        <v>63</v>
      </c>
      <c r="H24" s="8">
        <v>47.5</v>
      </c>
      <c r="I24" s="87">
        <f t="shared" si="0"/>
        <v>761.09999999999991</v>
      </c>
      <c r="J24" s="88"/>
      <c r="K24" s="9"/>
    </row>
    <row r="25" spans="2:11">
      <c r="B25" s="7">
        <f t="shared" si="1"/>
        <v>21</v>
      </c>
      <c r="C25" s="7" t="s">
        <v>32</v>
      </c>
      <c r="D25" s="7" t="s">
        <v>29</v>
      </c>
      <c r="E25" s="7"/>
      <c r="F25" s="7"/>
      <c r="G25" s="7">
        <v>63</v>
      </c>
      <c r="H25" s="8">
        <v>19</v>
      </c>
      <c r="I25" s="87">
        <f t="shared" si="0"/>
        <v>780.09999999999991</v>
      </c>
      <c r="J25" s="88"/>
      <c r="K25" s="9"/>
    </row>
    <row r="26" spans="2:11">
      <c r="B26" s="7">
        <f t="shared" si="1"/>
        <v>22</v>
      </c>
      <c r="C26" s="7" t="s">
        <v>32</v>
      </c>
      <c r="D26" s="7" t="s">
        <v>33</v>
      </c>
      <c r="E26" s="7" t="s">
        <v>16</v>
      </c>
      <c r="F26" s="7"/>
      <c r="G26" s="7">
        <v>63</v>
      </c>
      <c r="H26" s="8">
        <v>39.9</v>
      </c>
      <c r="I26" s="87">
        <f t="shared" si="0"/>
        <v>819.99999999999989</v>
      </c>
      <c r="J26" s="88"/>
      <c r="K26" s="9"/>
    </row>
    <row r="27" spans="2:11">
      <c r="B27" s="7">
        <f t="shared" si="1"/>
        <v>23</v>
      </c>
      <c r="C27" s="7" t="s">
        <v>26</v>
      </c>
      <c r="D27" s="7" t="s">
        <v>34</v>
      </c>
      <c r="E27" s="7" t="s">
        <v>16</v>
      </c>
      <c r="F27" s="7"/>
      <c r="G27" s="7">
        <v>63</v>
      </c>
      <c r="H27" s="8">
        <v>18.399999999999999</v>
      </c>
      <c r="I27" s="87">
        <f t="shared" si="0"/>
        <v>838.39999999999986</v>
      </c>
      <c r="J27" s="88"/>
      <c r="K27" s="9"/>
    </row>
    <row r="28" spans="2:11">
      <c r="B28" s="7">
        <f t="shared" si="1"/>
        <v>24</v>
      </c>
      <c r="C28" s="7" t="s">
        <v>35</v>
      </c>
      <c r="D28" s="7" t="s">
        <v>36</v>
      </c>
      <c r="E28" s="7" t="s">
        <v>16</v>
      </c>
      <c r="F28" s="7"/>
      <c r="G28" s="7">
        <v>63</v>
      </c>
      <c r="H28" s="8">
        <v>123.5</v>
      </c>
      <c r="I28" s="87">
        <f t="shared" si="0"/>
        <v>961.89999999999986</v>
      </c>
      <c r="J28" s="88"/>
      <c r="K28" s="9"/>
    </row>
    <row r="29" spans="2:11">
      <c r="B29" s="7">
        <f t="shared" si="1"/>
        <v>25</v>
      </c>
      <c r="C29" s="7" t="s">
        <v>37</v>
      </c>
      <c r="D29" s="7" t="s">
        <v>38</v>
      </c>
      <c r="E29" s="7" t="s">
        <v>16</v>
      </c>
      <c r="F29" s="7"/>
      <c r="G29" s="7">
        <v>63</v>
      </c>
      <c r="H29" s="8">
        <v>68.2</v>
      </c>
      <c r="I29" s="87">
        <f t="shared" si="0"/>
        <v>1030.0999999999999</v>
      </c>
      <c r="J29" s="88"/>
      <c r="K29" s="9"/>
    </row>
    <row r="30" spans="2:11">
      <c r="B30" s="7">
        <f t="shared" si="1"/>
        <v>26</v>
      </c>
      <c r="C30" s="7" t="s">
        <v>37</v>
      </c>
      <c r="D30" s="7" t="s">
        <v>24</v>
      </c>
      <c r="E30" s="7"/>
      <c r="F30" s="7"/>
      <c r="G30" s="7">
        <v>63</v>
      </c>
      <c r="H30" s="8">
        <v>95.7</v>
      </c>
      <c r="I30" s="87">
        <f t="shared" si="0"/>
        <v>1125.8</v>
      </c>
      <c r="J30" s="88"/>
      <c r="K30" s="9"/>
    </row>
    <row r="31" spans="2:11">
      <c r="B31" s="7">
        <f t="shared" si="1"/>
        <v>27</v>
      </c>
      <c r="C31" s="7" t="s">
        <v>25</v>
      </c>
      <c r="D31" s="7" t="s">
        <v>38</v>
      </c>
      <c r="E31" s="7"/>
      <c r="F31" s="7"/>
      <c r="G31" s="7">
        <v>63</v>
      </c>
      <c r="H31" s="8">
        <v>61.5</v>
      </c>
      <c r="I31" s="87">
        <f t="shared" si="0"/>
        <v>1187.3</v>
      </c>
      <c r="J31" s="88"/>
      <c r="K31" s="9"/>
    </row>
    <row r="32" spans="2:11">
      <c r="B32" s="7">
        <f t="shared" si="1"/>
        <v>28</v>
      </c>
      <c r="C32" s="7" t="s">
        <v>39</v>
      </c>
      <c r="D32" s="7" t="s">
        <v>40</v>
      </c>
      <c r="E32" s="7" t="s">
        <v>16</v>
      </c>
      <c r="F32" s="7"/>
      <c r="G32" s="7">
        <v>63</v>
      </c>
      <c r="H32" s="8">
        <v>8.4</v>
      </c>
      <c r="I32" s="87">
        <f t="shared" si="0"/>
        <v>1195.7</v>
      </c>
      <c r="J32" s="88"/>
      <c r="K32" s="9"/>
    </row>
    <row r="33" spans="2:11">
      <c r="B33" s="7">
        <f t="shared" si="1"/>
        <v>29</v>
      </c>
      <c r="C33" s="7" t="s">
        <v>39</v>
      </c>
      <c r="D33" s="7" t="s">
        <v>40</v>
      </c>
      <c r="E33" s="7"/>
      <c r="F33" s="7"/>
      <c r="G33" s="7">
        <v>63</v>
      </c>
      <c r="H33" s="8">
        <v>157</v>
      </c>
      <c r="I33" s="87">
        <f t="shared" si="0"/>
        <v>1352.7</v>
      </c>
      <c r="J33" s="88"/>
      <c r="K33" s="9"/>
    </row>
    <row r="34" spans="2:11">
      <c r="B34" s="7">
        <f t="shared" si="1"/>
        <v>30</v>
      </c>
      <c r="C34" s="7" t="s">
        <v>41</v>
      </c>
      <c r="D34" s="7" t="s">
        <v>42</v>
      </c>
      <c r="E34" s="7"/>
      <c r="F34" s="7"/>
      <c r="G34" s="7">
        <v>63</v>
      </c>
      <c r="H34" s="8">
        <v>22.2</v>
      </c>
      <c r="I34" s="87">
        <f t="shared" si="0"/>
        <v>1374.9</v>
      </c>
      <c r="J34" s="88"/>
      <c r="K34" s="9"/>
    </row>
    <row r="35" spans="2:11">
      <c r="B35" s="7">
        <f t="shared" si="1"/>
        <v>31</v>
      </c>
      <c r="C35" s="7" t="s">
        <v>42</v>
      </c>
      <c r="D35" s="7" t="s">
        <v>43</v>
      </c>
      <c r="E35" s="7"/>
      <c r="F35" s="7"/>
      <c r="G35" s="7">
        <v>63</v>
      </c>
      <c r="H35" s="8">
        <v>69.8</v>
      </c>
      <c r="I35" s="87">
        <f t="shared" si="0"/>
        <v>1444.7</v>
      </c>
      <c r="J35" s="88"/>
      <c r="K35" s="9"/>
    </row>
    <row r="36" spans="2:11">
      <c r="B36" s="7">
        <f t="shared" si="1"/>
        <v>32</v>
      </c>
      <c r="C36" s="7" t="s">
        <v>42</v>
      </c>
      <c r="D36" s="7" t="s">
        <v>44</v>
      </c>
      <c r="E36" s="7"/>
      <c r="F36" s="7"/>
      <c r="G36" s="7">
        <v>63</v>
      </c>
      <c r="H36" s="8">
        <v>84.2</v>
      </c>
      <c r="I36" s="87">
        <f t="shared" si="0"/>
        <v>1528.9</v>
      </c>
      <c r="J36" s="88"/>
      <c r="K36" s="9"/>
    </row>
    <row r="37" spans="2:11">
      <c r="B37" s="7">
        <f t="shared" si="1"/>
        <v>33</v>
      </c>
      <c r="C37" s="7" t="s">
        <v>44</v>
      </c>
      <c r="D37" s="7" t="s">
        <v>45</v>
      </c>
      <c r="E37" s="7"/>
      <c r="F37" s="7"/>
      <c r="G37" s="7">
        <v>63</v>
      </c>
      <c r="H37" s="8">
        <v>28.5</v>
      </c>
      <c r="I37" s="87">
        <f t="shared" si="0"/>
        <v>1557.4</v>
      </c>
      <c r="J37" s="88"/>
      <c r="K37" s="9"/>
    </row>
    <row r="38" spans="2:11">
      <c r="B38" s="7">
        <f t="shared" si="1"/>
        <v>34</v>
      </c>
      <c r="C38" s="7" t="s">
        <v>44</v>
      </c>
      <c r="D38" s="7" t="s">
        <v>46</v>
      </c>
      <c r="E38" s="7"/>
      <c r="F38" s="7"/>
      <c r="G38" s="7">
        <v>63</v>
      </c>
      <c r="H38" s="8">
        <v>117.2</v>
      </c>
      <c r="I38" s="87">
        <f t="shared" si="0"/>
        <v>1674.6000000000001</v>
      </c>
      <c r="J38" s="88"/>
      <c r="K38" s="9"/>
    </row>
    <row r="39" spans="2:11">
      <c r="B39" s="7">
        <f t="shared" si="1"/>
        <v>35</v>
      </c>
      <c r="C39" s="7" t="s">
        <v>44</v>
      </c>
      <c r="D39" s="7" t="s">
        <v>46</v>
      </c>
      <c r="E39" s="7" t="s">
        <v>16</v>
      </c>
      <c r="F39" s="7"/>
      <c r="G39" s="7">
        <v>63</v>
      </c>
      <c r="H39" s="8">
        <v>16</v>
      </c>
      <c r="I39" s="87">
        <f t="shared" si="0"/>
        <v>1690.6000000000001</v>
      </c>
      <c r="J39" s="88"/>
      <c r="K39" s="9"/>
    </row>
    <row r="40" spans="2:11">
      <c r="B40" s="7">
        <f t="shared" si="1"/>
        <v>36</v>
      </c>
      <c r="C40" s="7" t="s">
        <v>46</v>
      </c>
      <c r="D40" s="7" t="s">
        <v>47</v>
      </c>
      <c r="E40" s="7" t="s">
        <v>16</v>
      </c>
      <c r="F40" s="7"/>
      <c r="G40" s="7">
        <v>63</v>
      </c>
      <c r="H40" s="8">
        <v>96.3</v>
      </c>
      <c r="I40" s="87">
        <f t="shared" si="0"/>
        <v>1786.9</v>
      </c>
      <c r="J40" s="88"/>
      <c r="K40" s="9"/>
    </row>
    <row r="41" spans="2:11">
      <c r="B41" s="7">
        <f t="shared" si="1"/>
        <v>37</v>
      </c>
      <c r="C41" s="7" t="s">
        <v>48</v>
      </c>
      <c r="D41" s="7" t="s">
        <v>49</v>
      </c>
      <c r="E41" s="7"/>
      <c r="F41" s="7"/>
      <c r="G41" s="7">
        <v>63</v>
      </c>
      <c r="H41" s="8">
        <v>288.8</v>
      </c>
      <c r="I41" s="87">
        <f t="shared" si="0"/>
        <v>2075.7000000000003</v>
      </c>
      <c r="J41" s="88"/>
      <c r="K41" s="9"/>
    </row>
    <row r="42" spans="2:11">
      <c r="B42" s="7">
        <f t="shared" si="1"/>
        <v>38</v>
      </c>
      <c r="C42" s="7" t="s">
        <v>50</v>
      </c>
      <c r="D42" s="7" t="s">
        <v>51</v>
      </c>
      <c r="E42" s="7"/>
      <c r="F42" s="7"/>
      <c r="G42" s="7">
        <v>63</v>
      </c>
      <c r="H42" s="8">
        <v>115.1</v>
      </c>
      <c r="I42" s="87">
        <f t="shared" si="0"/>
        <v>2190.8000000000002</v>
      </c>
      <c r="J42" s="88"/>
      <c r="K42" s="9"/>
    </row>
    <row r="43" spans="2:11">
      <c r="B43" s="7">
        <f t="shared" si="1"/>
        <v>39</v>
      </c>
      <c r="C43" s="7" t="s">
        <v>51</v>
      </c>
      <c r="D43" s="7" t="s">
        <v>52</v>
      </c>
      <c r="E43" s="7" t="s">
        <v>16</v>
      </c>
      <c r="F43" s="7"/>
      <c r="G43" s="7">
        <v>63</v>
      </c>
      <c r="H43" s="8">
        <v>34.200000000000003</v>
      </c>
      <c r="I43" s="87">
        <f t="shared" si="0"/>
        <v>2225</v>
      </c>
      <c r="J43" s="88"/>
      <c r="K43" s="9"/>
    </row>
    <row r="44" spans="2:11">
      <c r="B44" s="7">
        <f t="shared" si="1"/>
        <v>40</v>
      </c>
      <c r="C44" s="7" t="s">
        <v>51</v>
      </c>
      <c r="D44" s="7" t="s">
        <v>53</v>
      </c>
      <c r="E44" s="7" t="s">
        <v>16</v>
      </c>
      <c r="F44" s="7"/>
      <c r="G44" s="7">
        <v>63</v>
      </c>
      <c r="H44" s="8">
        <v>73.5</v>
      </c>
      <c r="I44" s="87">
        <f t="shared" si="0"/>
        <v>2298.5</v>
      </c>
      <c r="J44" s="88"/>
      <c r="K44" s="9"/>
    </row>
    <row r="45" spans="2:11">
      <c r="B45" s="7">
        <f t="shared" si="1"/>
        <v>41</v>
      </c>
      <c r="C45" s="7" t="s">
        <v>53</v>
      </c>
      <c r="D45" s="7" t="s">
        <v>54</v>
      </c>
      <c r="E45" s="7"/>
      <c r="F45" s="7"/>
      <c r="G45" s="7">
        <v>63</v>
      </c>
      <c r="H45" s="8">
        <v>47</v>
      </c>
      <c r="I45" s="87">
        <f t="shared" si="0"/>
        <v>2345.5</v>
      </c>
      <c r="J45" s="88"/>
      <c r="K45" s="9"/>
    </row>
    <row r="46" spans="2:11">
      <c r="B46" s="7">
        <f t="shared" si="1"/>
        <v>42</v>
      </c>
      <c r="C46" s="7" t="s">
        <v>45</v>
      </c>
      <c r="D46" s="7" t="s">
        <v>55</v>
      </c>
      <c r="E46" s="7"/>
      <c r="F46" s="7"/>
      <c r="G46" s="7">
        <v>63</v>
      </c>
      <c r="H46" s="8">
        <v>637</v>
      </c>
      <c r="I46" s="87">
        <f t="shared" si="0"/>
        <v>2982.5</v>
      </c>
      <c r="J46" s="88"/>
      <c r="K46" s="9"/>
    </row>
    <row r="47" spans="2:11">
      <c r="B47" s="7">
        <f t="shared" si="1"/>
        <v>43</v>
      </c>
      <c r="C47" s="7" t="s">
        <v>55</v>
      </c>
      <c r="D47" s="7" t="s">
        <v>56</v>
      </c>
      <c r="E47" s="7"/>
      <c r="F47" s="7"/>
      <c r="G47" s="7">
        <v>63</v>
      </c>
      <c r="H47" s="8">
        <v>7</v>
      </c>
      <c r="I47" s="87">
        <f t="shared" si="0"/>
        <v>2989.5</v>
      </c>
      <c r="J47" s="88"/>
      <c r="K47" s="9" t="s">
        <v>57</v>
      </c>
    </row>
    <row r="48" spans="2:11">
      <c r="B48" s="7">
        <f t="shared" si="1"/>
        <v>44</v>
      </c>
      <c r="C48" s="7" t="s">
        <v>55</v>
      </c>
      <c r="D48" s="7" t="s">
        <v>56</v>
      </c>
      <c r="E48" s="7"/>
      <c r="F48" s="7"/>
      <c r="G48" s="7">
        <v>63</v>
      </c>
      <c r="H48" s="8">
        <f>282.6-7</f>
        <v>275.60000000000002</v>
      </c>
      <c r="I48" s="87">
        <f t="shared" si="0"/>
        <v>3265.1</v>
      </c>
      <c r="J48" s="88"/>
      <c r="K48" s="9"/>
    </row>
    <row r="49" spans="2:11">
      <c r="B49" s="7">
        <f t="shared" si="1"/>
        <v>45</v>
      </c>
      <c r="C49" s="7" t="s">
        <v>55</v>
      </c>
      <c r="D49" s="7" t="s">
        <v>56</v>
      </c>
      <c r="E49" s="7"/>
      <c r="F49" s="7"/>
      <c r="G49" s="7">
        <v>63</v>
      </c>
      <c r="H49" s="8">
        <v>11</v>
      </c>
      <c r="I49" s="87">
        <f t="shared" si="0"/>
        <v>3276.1</v>
      </c>
      <c r="J49" s="88"/>
      <c r="K49" s="9"/>
    </row>
    <row r="50" spans="2:11">
      <c r="B50" s="7">
        <f t="shared" si="1"/>
        <v>46</v>
      </c>
      <c r="C50" s="7" t="s">
        <v>55</v>
      </c>
      <c r="D50" s="7" t="s">
        <v>56</v>
      </c>
      <c r="E50" s="7" t="s">
        <v>12</v>
      </c>
      <c r="F50" s="7"/>
      <c r="G50" s="7">
        <v>63</v>
      </c>
      <c r="H50" s="8">
        <v>3</v>
      </c>
      <c r="I50" s="87">
        <f t="shared" si="0"/>
        <v>3279.1</v>
      </c>
      <c r="J50" s="88"/>
      <c r="K50" s="9"/>
    </row>
    <row r="51" spans="2:11">
      <c r="B51" s="7">
        <f t="shared" si="1"/>
        <v>47</v>
      </c>
      <c r="C51" s="7" t="s">
        <v>58</v>
      </c>
      <c r="D51" s="7" t="s">
        <v>59</v>
      </c>
      <c r="E51" s="7"/>
      <c r="F51" s="7"/>
      <c r="G51" s="7">
        <v>63</v>
      </c>
      <c r="H51" s="8">
        <v>8</v>
      </c>
      <c r="I51" s="87">
        <f t="shared" si="0"/>
        <v>3287.1</v>
      </c>
      <c r="J51" s="88"/>
      <c r="K51" s="9"/>
    </row>
    <row r="52" spans="2:11">
      <c r="B52" s="7">
        <f t="shared" si="1"/>
        <v>48</v>
      </c>
      <c r="C52" s="7" t="s">
        <v>59</v>
      </c>
      <c r="D52" s="7" t="s">
        <v>60</v>
      </c>
      <c r="E52" s="7"/>
      <c r="F52" s="7"/>
      <c r="G52" s="7">
        <v>63</v>
      </c>
      <c r="H52" s="8">
        <v>113</v>
      </c>
      <c r="I52" s="87">
        <f t="shared" si="0"/>
        <v>3400.1</v>
      </c>
      <c r="J52" s="88"/>
      <c r="K52" s="9"/>
    </row>
    <row r="53" spans="2:11">
      <c r="B53" s="7">
        <f t="shared" si="1"/>
        <v>49</v>
      </c>
      <c r="C53" s="7" t="s">
        <v>59</v>
      </c>
      <c r="D53" s="7" t="s">
        <v>61</v>
      </c>
      <c r="E53" s="7"/>
      <c r="F53" s="7"/>
      <c r="G53" s="7">
        <v>63</v>
      </c>
      <c r="H53" s="8">
        <v>66.3</v>
      </c>
      <c r="I53" s="87">
        <f t="shared" si="0"/>
        <v>3466.4</v>
      </c>
      <c r="J53" s="88"/>
      <c r="K53" s="9"/>
    </row>
    <row r="54" spans="2:11">
      <c r="B54" s="7">
        <f t="shared" si="1"/>
        <v>50</v>
      </c>
      <c r="C54" s="7" t="s">
        <v>61</v>
      </c>
      <c r="D54" s="7" t="s">
        <v>62</v>
      </c>
      <c r="E54" s="7"/>
      <c r="F54" s="7"/>
      <c r="G54" s="7">
        <v>63</v>
      </c>
      <c r="H54" s="8">
        <v>73</v>
      </c>
      <c r="I54" s="87">
        <f t="shared" si="0"/>
        <v>3539.4</v>
      </c>
      <c r="J54" s="88"/>
      <c r="K54" s="9"/>
    </row>
    <row r="55" spans="2:11">
      <c r="B55" s="7">
        <f t="shared" si="1"/>
        <v>51</v>
      </c>
      <c r="C55" s="7" t="s">
        <v>61</v>
      </c>
      <c r="D55" s="7" t="s">
        <v>63</v>
      </c>
      <c r="E55" s="7"/>
      <c r="F55" s="7"/>
      <c r="G55" s="7">
        <v>63</v>
      </c>
      <c r="H55" s="8">
        <v>50</v>
      </c>
      <c r="I55" s="87">
        <f t="shared" si="0"/>
        <v>3589.4</v>
      </c>
      <c r="J55" s="88"/>
      <c r="K55" s="9"/>
    </row>
    <row r="56" spans="2:11">
      <c r="B56" s="7">
        <f t="shared" si="1"/>
        <v>52</v>
      </c>
      <c r="C56" s="7" t="s">
        <v>64</v>
      </c>
      <c r="D56" s="7" t="s">
        <v>65</v>
      </c>
      <c r="E56" s="7"/>
      <c r="F56" s="7"/>
      <c r="G56" s="7">
        <v>63</v>
      </c>
      <c r="H56" s="8">
        <v>168</v>
      </c>
      <c r="I56" s="87">
        <f t="shared" si="0"/>
        <v>3757.4</v>
      </c>
      <c r="J56" s="88"/>
      <c r="K56" s="9"/>
    </row>
    <row r="57" spans="2:11">
      <c r="B57" s="7">
        <f t="shared" si="1"/>
        <v>53</v>
      </c>
      <c r="C57" s="7" t="s">
        <v>66</v>
      </c>
      <c r="D57" s="7" t="s">
        <v>67</v>
      </c>
      <c r="E57" s="7"/>
      <c r="F57" s="7"/>
      <c r="G57" s="7">
        <v>63</v>
      </c>
      <c r="H57" s="8">
        <v>148.5</v>
      </c>
      <c r="I57" s="87">
        <f t="shared" si="0"/>
        <v>3905.9</v>
      </c>
      <c r="J57" s="88"/>
      <c r="K57" s="9"/>
    </row>
    <row r="58" spans="2:11">
      <c r="B58" s="7">
        <f t="shared" si="1"/>
        <v>54</v>
      </c>
      <c r="C58" s="7" t="s">
        <v>68</v>
      </c>
      <c r="D58" s="7" t="s">
        <v>69</v>
      </c>
      <c r="E58" s="7" t="s">
        <v>12</v>
      </c>
      <c r="F58" s="7"/>
      <c r="G58" s="7">
        <v>63</v>
      </c>
      <c r="H58" s="8">
        <v>3</v>
      </c>
      <c r="I58" s="87">
        <f t="shared" si="0"/>
        <v>3908.9</v>
      </c>
      <c r="J58" s="88"/>
      <c r="K58" s="9"/>
    </row>
    <row r="59" spans="2:11">
      <c r="B59" s="7">
        <f t="shared" si="1"/>
        <v>55</v>
      </c>
      <c r="C59" s="7" t="s">
        <v>68</v>
      </c>
      <c r="D59" s="7" t="s">
        <v>69</v>
      </c>
      <c r="E59" s="7"/>
      <c r="F59" s="7"/>
      <c r="G59" s="7">
        <v>63</v>
      </c>
      <c r="H59" s="8">
        <v>134</v>
      </c>
      <c r="I59" s="87">
        <f t="shared" si="0"/>
        <v>4042.9</v>
      </c>
      <c r="J59" s="88"/>
      <c r="K59" s="9"/>
    </row>
    <row r="60" spans="2:11">
      <c r="B60" s="7">
        <f t="shared" si="1"/>
        <v>56</v>
      </c>
      <c r="C60" s="7" t="s">
        <v>69</v>
      </c>
      <c r="D60" s="7" t="s">
        <v>70</v>
      </c>
      <c r="E60" s="7" t="s">
        <v>12</v>
      </c>
      <c r="F60" s="7"/>
      <c r="G60" s="7">
        <v>63</v>
      </c>
      <c r="H60" s="8">
        <v>3</v>
      </c>
      <c r="I60" s="87">
        <f t="shared" si="0"/>
        <v>4045.9</v>
      </c>
      <c r="J60" s="88"/>
      <c r="K60" s="9"/>
    </row>
    <row r="61" spans="2:11">
      <c r="B61" s="7">
        <f t="shared" si="1"/>
        <v>57</v>
      </c>
      <c r="C61" s="7" t="s">
        <v>69</v>
      </c>
      <c r="D61" s="7" t="s">
        <v>70</v>
      </c>
      <c r="E61" s="7"/>
      <c r="F61" s="7"/>
      <c r="G61" s="7">
        <v>63</v>
      </c>
      <c r="H61" s="8">
        <v>268.89999999999998</v>
      </c>
      <c r="I61" s="87">
        <f t="shared" si="0"/>
        <v>4314.8</v>
      </c>
      <c r="J61" s="88"/>
      <c r="K61" s="9"/>
    </row>
    <row r="62" spans="2:11">
      <c r="B62" s="7">
        <f t="shared" si="1"/>
        <v>58</v>
      </c>
      <c r="C62" s="7" t="s">
        <v>69</v>
      </c>
      <c r="D62" s="7" t="s">
        <v>71</v>
      </c>
      <c r="E62" s="7"/>
      <c r="F62" s="7"/>
      <c r="G62" s="7">
        <v>63</v>
      </c>
      <c r="H62" s="8">
        <v>140</v>
      </c>
      <c r="I62" s="87">
        <f t="shared" si="0"/>
        <v>4454.8</v>
      </c>
      <c r="J62" s="88"/>
      <c r="K62" s="9"/>
    </row>
    <row r="63" spans="2:11">
      <c r="B63" s="7">
        <f t="shared" si="1"/>
        <v>59</v>
      </c>
      <c r="C63" s="7" t="s">
        <v>71</v>
      </c>
      <c r="D63" s="7" t="s">
        <v>72</v>
      </c>
      <c r="E63" s="7"/>
      <c r="F63" s="7"/>
      <c r="G63" s="7">
        <v>63</v>
      </c>
      <c r="H63" s="8">
        <v>147</v>
      </c>
      <c r="I63" s="87">
        <f t="shared" si="0"/>
        <v>4601.8</v>
      </c>
      <c r="J63" s="88"/>
      <c r="K63" s="9"/>
    </row>
    <row r="64" spans="2:11">
      <c r="B64" s="7">
        <f t="shared" si="1"/>
        <v>60</v>
      </c>
      <c r="C64" s="7" t="s">
        <v>71</v>
      </c>
      <c r="D64" s="7" t="s">
        <v>72</v>
      </c>
      <c r="E64" s="7" t="s">
        <v>12</v>
      </c>
      <c r="F64" s="7"/>
      <c r="G64" s="7">
        <v>63</v>
      </c>
      <c r="H64" s="8">
        <v>3</v>
      </c>
      <c r="I64" s="87">
        <f t="shared" si="0"/>
        <v>4604.8</v>
      </c>
      <c r="J64" s="88"/>
      <c r="K64" s="9"/>
    </row>
    <row r="65" spans="2:11">
      <c r="B65" s="7">
        <f t="shared" si="1"/>
        <v>61</v>
      </c>
      <c r="C65" s="7" t="s">
        <v>73</v>
      </c>
      <c r="D65" s="7" t="s">
        <v>74</v>
      </c>
      <c r="E65" s="7"/>
      <c r="F65" s="7"/>
      <c r="G65" s="7">
        <v>63</v>
      </c>
      <c r="H65" s="8">
        <v>181.7</v>
      </c>
      <c r="I65" s="87">
        <f t="shared" si="0"/>
        <v>4786.5</v>
      </c>
      <c r="J65" s="88"/>
      <c r="K65" s="9"/>
    </row>
    <row r="66" spans="2:11">
      <c r="B66" s="7">
        <f t="shared" si="1"/>
        <v>62</v>
      </c>
      <c r="C66" s="7" t="s">
        <v>75</v>
      </c>
      <c r="D66" s="7" t="s">
        <v>76</v>
      </c>
      <c r="E66" s="7"/>
      <c r="F66" s="7"/>
      <c r="G66" s="7">
        <v>63</v>
      </c>
      <c r="H66" s="8">
        <v>216.5</v>
      </c>
      <c r="I66" s="87">
        <f t="shared" si="0"/>
        <v>5003</v>
      </c>
      <c r="J66" s="88"/>
      <c r="K66" s="9"/>
    </row>
    <row r="67" spans="2:11">
      <c r="B67" s="7">
        <f t="shared" si="1"/>
        <v>63</v>
      </c>
      <c r="C67" s="7" t="s">
        <v>77</v>
      </c>
      <c r="D67" s="7" t="s">
        <v>78</v>
      </c>
      <c r="E67" s="7"/>
      <c r="F67" s="7"/>
      <c r="G67" s="7">
        <v>63</v>
      </c>
      <c r="H67" s="8">
        <v>98</v>
      </c>
      <c r="I67" s="87">
        <f t="shared" si="0"/>
        <v>5101</v>
      </c>
      <c r="J67" s="88"/>
      <c r="K67" s="9"/>
    </row>
    <row r="68" spans="2:11">
      <c r="B68" s="7">
        <f t="shared" si="1"/>
        <v>64</v>
      </c>
      <c r="C68" s="7" t="s">
        <v>79</v>
      </c>
      <c r="D68" s="7" t="s">
        <v>80</v>
      </c>
      <c r="E68" s="7"/>
      <c r="F68" s="7"/>
      <c r="G68" s="7">
        <v>63</v>
      </c>
      <c r="H68" s="8">
        <v>164</v>
      </c>
      <c r="I68" s="87">
        <f t="shared" si="0"/>
        <v>5265</v>
      </c>
      <c r="J68" s="88"/>
      <c r="K68" s="9"/>
    </row>
    <row r="69" spans="2:11">
      <c r="B69" s="7">
        <f t="shared" si="1"/>
        <v>65</v>
      </c>
      <c r="C69" s="7" t="s">
        <v>79</v>
      </c>
      <c r="D69" s="7" t="s">
        <v>81</v>
      </c>
      <c r="E69" s="7"/>
      <c r="F69" s="7"/>
      <c r="G69" s="7">
        <v>63</v>
      </c>
      <c r="H69" s="8">
        <v>88</v>
      </c>
      <c r="I69" s="87">
        <f t="shared" si="0"/>
        <v>5353</v>
      </c>
      <c r="J69" s="88"/>
      <c r="K69" s="9"/>
    </row>
    <row r="70" spans="2:11">
      <c r="B70" s="7">
        <f t="shared" si="1"/>
        <v>66</v>
      </c>
      <c r="C70" s="7" t="s">
        <v>79</v>
      </c>
      <c r="D70" s="7" t="s">
        <v>81</v>
      </c>
      <c r="E70" s="7" t="s">
        <v>16</v>
      </c>
      <c r="F70" s="7"/>
      <c r="G70" s="7">
        <v>63</v>
      </c>
      <c r="H70" s="8">
        <v>30</v>
      </c>
      <c r="I70" s="87">
        <f t="shared" ref="I70:I133" si="2">+I69+H70</f>
        <v>5383</v>
      </c>
      <c r="J70" s="88"/>
      <c r="K70" s="9"/>
    </row>
    <row r="71" spans="2:11">
      <c r="B71" s="7">
        <f t="shared" ref="B71:B134" si="3">1+B70</f>
        <v>67</v>
      </c>
      <c r="C71" s="7" t="s">
        <v>81</v>
      </c>
      <c r="D71" s="7" t="s">
        <v>82</v>
      </c>
      <c r="E71" s="7" t="s">
        <v>16</v>
      </c>
      <c r="F71" s="7"/>
      <c r="G71" s="7">
        <v>63</v>
      </c>
      <c r="H71" s="8">
        <v>28</v>
      </c>
      <c r="I71" s="87">
        <f t="shared" si="2"/>
        <v>5411</v>
      </c>
      <c r="J71" s="88"/>
      <c r="K71" s="9"/>
    </row>
    <row r="72" spans="2:11">
      <c r="B72" s="7">
        <f t="shared" si="3"/>
        <v>68</v>
      </c>
      <c r="C72" s="7" t="s">
        <v>81</v>
      </c>
      <c r="D72" s="7" t="s">
        <v>82</v>
      </c>
      <c r="E72" s="7"/>
      <c r="F72" s="7"/>
      <c r="G72" s="7">
        <v>63</v>
      </c>
      <c r="H72" s="8">
        <v>17.2</v>
      </c>
      <c r="I72" s="87">
        <f t="shared" si="2"/>
        <v>5428.2</v>
      </c>
      <c r="J72" s="88"/>
      <c r="K72" s="9"/>
    </row>
    <row r="73" spans="2:11">
      <c r="B73" s="7">
        <f t="shared" si="3"/>
        <v>69</v>
      </c>
      <c r="C73" s="7" t="s">
        <v>82</v>
      </c>
      <c r="D73" s="7" t="s">
        <v>83</v>
      </c>
      <c r="E73" s="7"/>
      <c r="F73" s="7"/>
      <c r="G73" s="7">
        <v>63</v>
      </c>
      <c r="H73" s="8">
        <v>12.7</v>
      </c>
      <c r="I73" s="87">
        <f t="shared" si="2"/>
        <v>5440.9</v>
      </c>
      <c r="J73" s="88"/>
      <c r="K73" s="9"/>
    </row>
    <row r="74" spans="2:11">
      <c r="B74" s="7">
        <f t="shared" si="3"/>
        <v>70</v>
      </c>
      <c r="C74" s="7" t="s">
        <v>83</v>
      </c>
      <c r="D74" s="7" t="s">
        <v>84</v>
      </c>
      <c r="E74" s="7"/>
      <c r="F74" s="7"/>
      <c r="G74" s="7">
        <v>63</v>
      </c>
      <c r="H74" s="8">
        <v>12.2</v>
      </c>
      <c r="I74" s="87">
        <f t="shared" si="2"/>
        <v>5453.0999999999995</v>
      </c>
      <c r="J74" s="88"/>
      <c r="K74" s="9"/>
    </row>
    <row r="75" spans="2:11">
      <c r="B75" s="7">
        <f t="shared" si="3"/>
        <v>71</v>
      </c>
      <c r="C75" s="7" t="s">
        <v>83</v>
      </c>
      <c r="D75" s="7" t="s">
        <v>85</v>
      </c>
      <c r="E75" s="7"/>
      <c r="F75" s="7"/>
      <c r="G75" s="7">
        <v>63</v>
      </c>
      <c r="H75" s="8">
        <v>36.299999999999997</v>
      </c>
      <c r="I75" s="87">
        <f t="shared" si="2"/>
        <v>5489.4</v>
      </c>
      <c r="J75" s="88"/>
      <c r="K75" s="9"/>
    </row>
    <row r="76" spans="2:11">
      <c r="B76" s="7">
        <f t="shared" si="3"/>
        <v>72</v>
      </c>
      <c r="C76" s="7" t="s">
        <v>86</v>
      </c>
      <c r="D76" s="7" t="s">
        <v>87</v>
      </c>
      <c r="E76" s="7"/>
      <c r="F76" s="7"/>
      <c r="G76" s="7">
        <v>63</v>
      </c>
      <c r="H76" s="8">
        <v>12.4</v>
      </c>
      <c r="I76" s="87">
        <f t="shared" si="2"/>
        <v>5501.7999999999993</v>
      </c>
      <c r="J76" s="88"/>
      <c r="K76" s="9"/>
    </row>
    <row r="77" spans="2:11">
      <c r="B77" s="7">
        <f t="shared" si="3"/>
        <v>73</v>
      </c>
      <c r="C77" s="7" t="s">
        <v>86</v>
      </c>
      <c r="D77" s="7" t="s">
        <v>88</v>
      </c>
      <c r="E77" s="7"/>
      <c r="F77" s="7"/>
      <c r="G77" s="7">
        <v>63</v>
      </c>
      <c r="H77" s="8">
        <v>46</v>
      </c>
      <c r="I77" s="87">
        <f t="shared" si="2"/>
        <v>5547.7999999999993</v>
      </c>
      <c r="J77" s="88"/>
      <c r="K77" s="9"/>
    </row>
    <row r="78" spans="2:11">
      <c r="B78" s="7">
        <f t="shared" si="3"/>
        <v>74</v>
      </c>
      <c r="C78" s="7" t="s">
        <v>89</v>
      </c>
      <c r="D78" s="7" t="s">
        <v>90</v>
      </c>
      <c r="E78" s="7"/>
      <c r="F78" s="7"/>
      <c r="G78" s="7">
        <v>63</v>
      </c>
      <c r="H78" s="8">
        <v>17.7</v>
      </c>
      <c r="I78" s="87">
        <f t="shared" si="2"/>
        <v>5565.4999999999991</v>
      </c>
      <c r="J78" s="88"/>
      <c r="K78" s="9"/>
    </row>
    <row r="79" spans="2:11">
      <c r="B79" s="7">
        <f t="shared" si="3"/>
        <v>75</v>
      </c>
      <c r="C79" s="7" t="s">
        <v>91</v>
      </c>
      <c r="D79" s="7" t="s">
        <v>92</v>
      </c>
      <c r="E79" s="7"/>
      <c r="F79" s="7"/>
      <c r="G79" s="7">
        <v>63</v>
      </c>
      <c r="H79" s="8">
        <v>26.3</v>
      </c>
      <c r="I79" s="87">
        <f t="shared" si="2"/>
        <v>5591.7999999999993</v>
      </c>
      <c r="J79" s="88"/>
      <c r="K79" s="9"/>
    </row>
    <row r="80" spans="2:11">
      <c r="B80" s="7">
        <f t="shared" si="3"/>
        <v>76</v>
      </c>
      <c r="C80" s="7" t="s">
        <v>93</v>
      </c>
      <c r="D80" s="7" t="s">
        <v>94</v>
      </c>
      <c r="E80" s="7" t="s">
        <v>16</v>
      </c>
      <c r="F80" s="7"/>
      <c r="G80" s="7">
        <v>63</v>
      </c>
      <c r="H80" s="8">
        <v>70</v>
      </c>
      <c r="I80" s="87">
        <f t="shared" si="2"/>
        <v>5661.7999999999993</v>
      </c>
      <c r="J80" s="88"/>
      <c r="K80" s="9"/>
    </row>
    <row r="81" spans="2:11">
      <c r="B81" s="7">
        <f t="shared" si="3"/>
        <v>77</v>
      </c>
      <c r="C81" s="7" t="s">
        <v>94</v>
      </c>
      <c r="D81" s="7" t="s">
        <v>95</v>
      </c>
      <c r="E81" s="7"/>
      <c r="F81" s="7"/>
      <c r="G81" s="7">
        <v>63</v>
      </c>
      <c r="H81" s="8">
        <v>46.7</v>
      </c>
      <c r="I81" s="87">
        <f t="shared" si="2"/>
        <v>5708.4999999999991</v>
      </c>
      <c r="J81" s="88"/>
      <c r="K81" s="9"/>
    </row>
    <row r="82" spans="2:11">
      <c r="B82" s="7">
        <f t="shared" si="3"/>
        <v>78</v>
      </c>
      <c r="C82" s="7" t="s">
        <v>94</v>
      </c>
      <c r="D82" s="7" t="s">
        <v>96</v>
      </c>
      <c r="E82" s="7" t="s">
        <v>16</v>
      </c>
      <c r="F82" s="7"/>
      <c r="G82" s="7">
        <v>63</v>
      </c>
      <c r="H82" s="8">
        <v>27.5</v>
      </c>
      <c r="I82" s="87">
        <f t="shared" si="2"/>
        <v>5735.9999999999991</v>
      </c>
      <c r="J82" s="88"/>
      <c r="K82" s="9"/>
    </row>
    <row r="83" spans="2:11">
      <c r="B83" s="7">
        <f t="shared" si="3"/>
        <v>79</v>
      </c>
      <c r="C83" s="7" t="s">
        <v>97</v>
      </c>
      <c r="D83" s="7" t="s">
        <v>98</v>
      </c>
      <c r="E83" s="7" t="s">
        <v>12</v>
      </c>
      <c r="F83" s="7"/>
      <c r="G83" s="7">
        <v>63</v>
      </c>
      <c r="H83" s="8">
        <v>3</v>
      </c>
      <c r="I83" s="87">
        <f t="shared" si="2"/>
        <v>5738.9999999999991</v>
      </c>
      <c r="J83" s="88"/>
      <c r="K83" s="9"/>
    </row>
    <row r="84" spans="2:11">
      <c r="B84" s="7">
        <f t="shared" si="3"/>
        <v>80</v>
      </c>
      <c r="C84" s="7" t="s">
        <v>97</v>
      </c>
      <c r="D84" s="7" t="s">
        <v>98</v>
      </c>
      <c r="E84" s="7" t="s">
        <v>16</v>
      </c>
      <c r="F84" s="7"/>
      <c r="G84" s="7">
        <v>63</v>
      </c>
      <c r="H84" s="8">
        <v>32</v>
      </c>
      <c r="I84" s="87">
        <f t="shared" si="2"/>
        <v>5770.9999999999991</v>
      </c>
      <c r="J84" s="88"/>
      <c r="K84" s="9"/>
    </row>
    <row r="85" spans="2:11">
      <c r="B85" s="7">
        <f t="shared" si="3"/>
        <v>81</v>
      </c>
      <c r="C85" s="7" t="s">
        <v>99</v>
      </c>
      <c r="D85" s="7" t="s">
        <v>100</v>
      </c>
      <c r="E85" s="7" t="s">
        <v>12</v>
      </c>
      <c r="F85" s="7"/>
      <c r="G85" s="7">
        <v>63</v>
      </c>
      <c r="H85" s="8">
        <v>3</v>
      </c>
      <c r="I85" s="87">
        <f t="shared" si="2"/>
        <v>5773.9999999999991</v>
      </c>
      <c r="J85" s="88"/>
      <c r="K85" s="9"/>
    </row>
    <row r="86" spans="2:11">
      <c r="B86" s="7">
        <f t="shared" si="3"/>
        <v>82</v>
      </c>
      <c r="C86" s="7" t="s">
        <v>99</v>
      </c>
      <c r="D86" s="7" t="s">
        <v>100</v>
      </c>
      <c r="E86" s="7"/>
      <c r="F86" s="7"/>
      <c r="G86" s="7">
        <v>63</v>
      </c>
      <c r="H86" s="8">
        <v>64.3</v>
      </c>
      <c r="I86" s="87">
        <f t="shared" si="2"/>
        <v>5838.2999999999993</v>
      </c>
      <c r="J86" s="88"/>
      <c r="K86" s="9"/>
    </row>
    <row r="87" spans="2:11">
      <c r="B87" s="7">
        <f t="shared" si="3"/>
        <v>83</v>
      </c>
      <c r="C87" s="7" t="s">
        <v>101</v>
      </c>
      <c r="D87" s="7" t="s">
        <v>102</v>
      </c>
      <c r="E87" s="7"/>
      <c r="F87" s="7"/>
      <c r="G87" s="7">
        <v>63</v>
      </c>
      <c r="H87" s="8">
        <v>125</v>
      </c>
      <c r="I87" s="87">
        <f t="shared" si="2"/>
        <v>5963.2999999999993</v>
      </c>
      <c r="J87" s="88"/>
      <c r="K87" s="9"/>
    </row>
    <row r="88" spans="2:11">
      <c r="B88" s="7">
        <f t="shared" si="3"/>
        <v>84</v>
      </c>
      <c r="C88" s="7" t="s">
        <v>100</v>
      </c>
      <c r="D88" s="7" t="s">
        <v>103</v>
      </c>
      <c r="E88" s="7" t="s">
        <v>12</v>
      </c>
      <c r="F88" s="7"/>
      <c r="G88" s="7">
        <v>63</v>
      </c>
      <c r="H88" s="8">
        <v>3</v>
      </c>
      <c r="I88" s="87">
        <f t="shared" si="2"/>
        <v>5966.2999999999993</v>
      </c>
      <c r="J88" s="88"/>
      <c r="K88" s="9"/>
    </row>
    <row r="89" spans="2:11">
      <c r="B89" s="7">
        <f t="shared" si="3"/>
        <v>85</v>
      </c>
      <c r="C89" s="7" t="s">
        <v>100</v>
      </c>
      <c r="D89" s="7" t="s">
        <v>103</v>
      </c>
      <c r="E89" s="7" t="s">
        <v>16</v>
      </c>
      <c r="F89" s="7"/>
      <c r="G89" s="7">
        <v>63</v>
      </c>
      <c r="H89" s="8">
        <v>21</v>
      </c>
      <c r="I89" s="87">
        <f t="shared" si="2"/>
        <v>5987.2999999999993</v>
      </c>
      <c r="J89" s="88"/>
      <c r="K89" s="9"/>
    </row>
    <row r="90" spans="2:11">
      <c r="B90" s="7">
        <f t="shared" si="3"/>
        <v>86</v>
      </c>
      <c r="C90" s="7" t="s">
        <v>104</v>
      </c>
      <c r="D90" s="7" t="s">
        <v>105</v>
      </c>
      <c r="E90" s="7"/>
      <c r="F90" s="7"/>
      <c r="G90" s="7">
        <v>63</v>
      </c>
      <c r="H90" s="8">
        <v>59.6</v>
      </c>
      <c r="I90" s="87">
        <f t="shared" si="2"/>
        <v>6046.9</v>
      </c>
      <c r="J90" s="88"/>
      <c r="K90" s="9"/>
    </row>
    <row r="91" spans="2:11">
      <c r="B91" s="7">
        <f t="shared" si="3"/>
        <v>87</v>
      </c>
      <c r="C91" s="7" t="s">
        <v>105</v>
      </c>
      <c r="D91" s="7" t="s">
        <v>106</v>
      </c>
      <c r="E91" s="7" t="s">
        <v>12</v>
      </c>
      <c r="F91" s="7"/>
      <c r="G91" s="7">
        <v>63</v>
      </c>
      <c r="H91" s="8">
        <v>3</v>
      </c>
      <c r="I91" s="87">
        <f t="shared" si="2"/>
        <v>6049.9</v>
      </c>
      <c r="J91" s="88"/>
      <c r="K91" s="9"/>
    </row>
    <row r="92" spans="2:11">
      <c r="B92" s="7">
        <f t="shared" si="3"/>
        <v>88</v>
      </c>
      <c r="C92" s="7" t="s">
        <v>105</v>
      </c>
      <c r="D92" s="7" t="s">
        <v>106</v>
      </c>
      <c r="E92" s="7"/>
      <c r="F92" s="7"/>
      <c r="G92" s="7">
        <v>63</v>
      </c>
      <c r="H92" s="8">
        <v>26.6</v>
      </c>
      <c r="I92" s="87">
        <f t="shared" si="2"/>
        <v>6076.5</v>
      </c>
      <c r="J92" s="88"/>
      <c r="K92" s="9"/>
    </row>
    <row r="93" spans="2:11">
      <c r="B93" s="7">
        <f t="shared" si="3"/>
        <v>89</v>
      </c>
      <c r="C93" s="7" t="s">
        <v>106</v>
      </c>
      <c r="D93" s="7" t="s">
        <v>107</v>
      </c>
      <c r="E93" s="7"/>
      <c r="F93" s="7"/>
      <c r="G93" s="7">
        <v>63</v>
      </c>
      <c r="H93" s="8">
        <v>109.5</v>
      </c>
      <c r="I93" s="87">
        <f t="shared" si="2"/>
        <v>6186</v>
      </c>
      <c r="J93" s="88"/>
      <c r="K93" s="9"/>
    </row>
    <row r="94" spans="2:11">
      <c r="B94" s="7">
        <f t="shared" si="3"/>
        <v>90</v>
      </c>
      <c r="C94" s="7" t="s">
        <v>106</v>
      </c>
      <c r="D94" s="7" t="s">
        <v>82</v>
      </c>
      <c r="E94" s="7"/>
      <c r="F94" s="7"/>
      <c r="G94" s="7">
        <v>63</v>
      </c>
      <c r="H94" s="8">
        <v>63</v>
      </c>
      <c r="I94" s="87">
        <f t="shared" si="2"/>
        <v>6249</v>
      </c>
      <c r="J94" s="88"/>
      <c r="K94" s="9"/>
    </row>
    <row r="95" spans="2:11">
      <c r="B95" s="7">
        <f t="shared" si="3"/>
        <v>91</v>
      </c>
      <c r="C95" s="7" t="s">
        <v>108</v>
      </c>
      <c r="D95" s="7" t="s">
        <v>109</v>
      </c>
      <c r="E95" s="7" t="s">
        <v>110</v>
      </c>
      <c r="F95" s="7"/>
      <c r="G95" s="7">
        <v>63</v>
      </c>
      <c r="H95" s="8">
        <v>107.3</v>
      </c>
      <c r="I95" s="87">
        <f t="shared" si="2"/>
        <v>6356.3</v>
      </c>
      <c r="J95" s="88"/>
      <c r="K95" s="9"/>
    </row>
    <row r="96" spans="2:11">
      <c r="B96" s="7">
        <f t="shared" si="3"/>
        <v>92</v>
      </c>
      <c r="C96" s="7" t="s">
        <v>109</v>
      </c>
      <c r="D96" s="7" t="s">
        <v>111</v>
      </c>
      <c r="E96" s="7" t="s">
        <v>110</v>
      </c>
      <c r="F96" s="7"/>
      <c r="G96" s="7">
        <v>63</v>
      </c>
      <c r="H96" s="8">
        <v>1.5</v>
      </c>
      <c r="I96" s="87">
        <f t="shared" si="2"/>
        <v>6357.8</v>
      </c>
      <c r="J96" s="88"/>
      <c r="K96" s="9"/>
    </row>
    <row r="97" spans="2:11">
      <c r="B97" s="7">
        <f t="shared" si="3"/>
        <v>93</v>
      </c>
      <c r="C97" s="7" t="s">
        <v>109</v>
      </c>
      <c r="D97" s="7" t="s">
        <v>111</v>
      </c>
      <c r="E97" s="7"/>
      <c r="F97" s="7"/>
      <c r="G97" s="7">
        <v>63</v>
      </c>
      <c r="H97" s="8">
        <v>10</v>
      </c>
      <c r="I97" s="87">
        <f t="shared" si="2"/>
        <v>6367.8</v>
      </c>
      <c r="J97" s="88"/>
      <c r="K97" s="9"/>
    </row>
    <row r="98" spans="2:11">
      <c r="B98" s="7">
        <f t="shared" si="3"/>
        <v>94</v>
      </c>
      <c r="C98" s="7" t="s">
        <v>111</v>
      </c>
      <c r="D98" s="7" t="s">
        <v>112</v>
      </c>
      <c r="E98" s="7" t="s">
        <v>16</v>
      </c>
      <c r="F98" s="7"/>
      <c r="G98" s="7">
        <v>63</v>
      </c>
      <c r="H98" s="8">
        <v>32.1</v>
      </c>
      <c r="I98" s="87">
        <f t="shared" si="2"/>
        <v>6399.9000000000005</v>
      </c>
      <c r="J98" s="88"/>
      <c r="K98" s="9"/>
    </row>
    <row r="99" spans="2:11">
      <c r="B99" s="7">
        <f t="shared" si="3"/>
        <v>95</v>
      </c>
      <c r="C99" s="7" t="s">
        <v>111</v>
      </c>
      <c r="D99" s="7" t="s">
        <v>112</v>
      </c>
      <c r="E99" s="7"/>
      <c r="F99" s="7"/>
      <c r="G99" s="7">
        <v>63</v>
      </c>
      <c r="H99" s="8">
        <v>87.2</v>
      </c>
      <c r="I99" s="87">
        <f t="shared" si="2"/>
        <v>6487.1</v>
      </c>
      <c r="J99" s="88"/>
      <c r="K99" s="9"/>
    </row>
    <row r="100" spans="2:11">
      <c r="B100" s="7">
        <f t="shared" si="3"/>
        <v>96</v>
      </c>
      <c r="C100" s="7" t="s">
        <v>109</v>
      </c>
      <c r="D100" s="7" t="s">
        <v>113</v>
      </c>
      <c r="E100" s="7" t="s">
        <v>110</v>
      </c>
      <c r="F100" s="7"/>
      <c r="G100" s="7">
        <v>63</v>
      </c>
      <c r="H100" s="8">
        <v>17.8</v>
      </c>
      <c r="I100" s="87">
        <f t="shared" si="2"/>
        <v>6504.9000000000005</v>
      </c>
      <c r="J100" s="88"/>
      <c r="K100" s="9"/>
    </row>
    <row r="101" spans="2:11">
      <c r="B101" s="7">
        <f t="shared" si="3"/>
        <v>97</v>
      </c>
      <c r="C101" s="7" t="s">
        <v>113</v>
      </c>
      <c r="D101" s="7" t="s">
        <v>114</v>
      </c>
      <c r="E101" s="7" t="s">
        <v>110</v>
      </c>
      <c r="F101" s="7"/>
      <c r="G101" s="7">
        <v>63</v>
      </c>
      <c r="H101" s="8">
        <v>4</v>
      </c>
      <c r="I101" s="87">
        <f t="shared" si="2"/>
        <v>6508.9000000000005</v>
      </c>
      <c r="J101" s="88"/>
      <c r="K101" s="9"/>
    </row>
    <row r="102" spans="2:11">
      <c r="B102" s="7">
        <f t="shared" si="3"/>
        <v>98</v>
      </c>
      <c r="C102" s="7" t="s">
        <v>113</v>
      </c>
      <c r="D102" s="7" t="s">
        <v>114</v>
      </c>
      <c r="E102" s="7"/>
      <c r="F102" s="7"/>
      <c r="G102" s="7">
        <v>63</v>
      </c>
      <c r="H102" s="8">
        <v>11</v>
      </c>
      <c r="I102" s="87">
        <f t="shared" si="2"/>
        <v>6519.9000000000005</v>
      </c>
      <c r="J102" s="88"/>
      <c r="K102" s="9"/>
    </row>
    <row r="103" spans="2:11">
      <c r="B103" s="7">
        <f t="shared" si="3"/>
        <v>99</v>
      </c>
      <c r="C103" s="7" t="s">
        <v>113</v>
      </c>
      <c r="D103" s="7" t="s">
        <v>115</v>
      </c>
      <c r="E103" s="7" t="s">
        <v>110</v>
      </c>
      <c r="F103" s="7"/>
      <c r="G103" s="7">
        <v>63</v>
      </c>
      <c r="H103" s="8">
        <v>29</v>
      </c>
      <c r="I103" s="87">
        <f t="shared" si="2"/>
        <v>6548.9000000000005</v>
      </c>
      <c r="J103" s="88"/>
      <c r="K103" s="9"/>
    </row>
    <row r="104" spans="2:11">
      <c r="B104" s="7">
        <f t="shared" si="3"/>
        <v>100</v>
      </c>
      <c r="C104" s="7" t="s">
        <v>113</v>
      </c>
      <c r="D104" s="7" t="s">
        <v>115</v>
      </c>
      <c r="E104" s="7"/>
      <c r="F104" s="7"/>
      <c r="G104" s="7">
        <v>63</v>
      </c>
      <c r="H104" s="8">
        <v>165</v>
      </c>
      <c r="I104" s="87">
        <f t="shared" si="2"/>
        <v>6713.9000000000005</v>
      </c>
      <c r="J104" s="88"/>
      <c r="K104" s="9"/>
    </row>
    <row r="105" spans="2:11">
      <c r="B105" s="7">
        <f t="shared" si="3"/>
        <v>101</v>
      </c>
      <c r="C105" s="7" t="s">
        <v>115</v>
      </c>
      <c r="D105" s="7" t="s">
        <v>116</v>
      </c>
      <c r="E105" s="7"/>
      <c r="F105" s="7"/>
      <c r="G105" s="7">
        <v>63</v>
      </c>
      <c r="H105" s="8">
        <v>108.3</v>
      </c>
      <c r="I105" s="87">
        <f t="shared" si="2"/>
        <v>6822.2000000000007</v>
      </c>
      <c r="J105" s="88"/>
      <c r="K105" s="9"/>
    </row>
    <row r="106" spans="2:11">
      <c r="B106" s="7">
        <f t="shared" si="3"/>
        <v>102</v>
      </c>
      <c r="C106" s="7" t="s">
        <v>115</v>
      </c>
      <c r="D106" s="7" t="s">
        <v>104</v>
      </c>
      <c r="E106" s="7"/>
      <c r="F106" s="7"/>
      <c r="G106" s="7">
        <v>63</v>
      </c>
      <c r="H106" s="8">
        <v>162</v>
      </c>
      <c r="I106" s="87">
        <f t="shared" si="2"/>
        <v>6984.2000000000007</v>
      </c>
      <c r="J106" s="88"/>
      <c r="K106" s="9"/>
    </row>
    <row r="107" spans="2:11">
      <c r="B107" s="7">
        <f t="shared" si="3"/>
        <v>103</v>
      </c>
      <c r="C107" s="7" t="s">
        <v>115</v>
      </c>
      <c r="D107" s="7" t="s">
        <v>104</v>
      </c>
      <c r="E107" s="7" t="s">
        <v>16</v>
      </c>
      <c r="F107" s="7"/>
      <c r="G107" s="7">
        <v>63</v>
      </c>
      <c r="H107" s="8">
        <v>23</v>
      </c>
      <c r="I107" s="87">
        <f t="shared" si="2"/>
        <v>7007.2000000000007</v>
      </c>
      <c r="J107" s="88"/>
      <c r="K107" s="9"/>
    </row>
    <row r="108" spans="2:11">
      <c r="B108" s="7">
        <f t="shared" si="3"/>
        <v>104</v>
      </c>
      <c r="C108" s="7" t="s">
        <v>117</v>
      </c>
      <c r="D108" s="7" t="s">
        <v>118</v>
      </c>
      <c r="E108" s="7"/>
      <c r="F108" s="7"/>
      <c r="G108" s="7">
        <v>63</v>
      </c>
      <c r="H108" s="8">
        <v>79</v>
      </c>
      <c r="I108" s="87">
        <f t="shared" si="2"/>
        <v>7086.2000000000007</v>
      </c>
      <c r="J108" s="88"/>
      <c r="K108" s="9"/>
    </row>
    <row r="109" spans="2:11">
      <c r="B109" s="7">
        <f t="shared" si="3"/>
        <v>105</v>
      </c>
      <c r="C109" s="7" t="s">
        <v>117</v>
      </c>
      <c r="D109" s="7" t="s">
        <v>119</v>
      </c>
      <c r="E109" s="7"/>
      <c r="F109" s="7"/>
      <c r="G109" s="7">
        <v>63</v>
      </c>
      <c r="H109" s="8">
        <v>10</v>
      </c>
      <c r="I109" s="87">
        <f t="shared" si="2"/>
        <v>7096.2000000000007</v>
      </c>
      <c r="J109" s="88"/>
      <c r="K109" s="9"/>
    </row>
    <row r="110" spans="2:11">
      <c r="B110" s="7">
        <f t="shared" si="3"/>
        <v>106</v>
      </c>
      <c r="C110" s="7" t="s">
        <v>120</v>
      </c>
      <c r="D110" s="7" t="s">
        <v>121</v>
      </c>
      <c r="E110" s="7"/>
      <c r="F110" s="7"/>
      <c r="G110" s="7">
        <v>63</v>
      </c>
      <c r="H110" s="8">
        <v>18</v>
      </c>
      <c r="I110" s="87">
        <f t="shared" si="2"/>
        <v>7114.2000000000007</v>
      </c>
      <c r="J110" s="88"/>
      <c r="K110" s="9"/>
    </row>
    <row r="111" spans="2:11">
      <c r="B111" s="7">
        <f t="shared" si="3"/>
        <v>107</v>
      </c>
      <c r="C111" s="7" t="s">
        <v>122</v>
      </c>
      <c r="D111" s="7" t="s">
        <v>123</v>
      </c>
      <c r="E111" s="7"/>
      <c r="F111" s="7"/>
      <c r="G111" s="7">
        <v>63</v>
      </c>
      <c r="H111" s="8">
        <v>305</v>
      </c>
      <c r="I111" s="87">
        <f t="shared" si="2"/>
        <v>7419.2000000000007</v>
      </c>
      <c r="J111" s="88"/>
      <c r="K111" s="9"/>
    </row>
    <row r="112" spans="2:11">
      <c r="B112" s="7">
        <f t="shared" si="3"/>
        <v>108</v>
      </c>
      <c r="C112" s="7" t="s">
        <v>27</v>
      </c>
      <c r="D112" s="7" t="s">
        <v>29</v>
      </c>
      <c r="E112" s="7"/>
      <c r="F112" s="7"/>
      <c r="G112" s="7">
        <v>63</v>
      </c>
      <c r="H112" s="8">
        <v>314.60000000000002</v>
      </c>
      <c r="I112" s="87">
        <f t="shared" si="2"/>
        <v>7733.8000000000011</v>
      </c>
      <c r="J112" s="88"/>
      <c r="K112" s="9"/>
    </row>
    <row r="113" spans="2:11">
      <c r="B113" s="7">
        <f t="shared" si="3"/>
        <v>109</v>
      </c>
      <c r="C113" s="7" t="s">
        <v>124</v>
      </c>
      <c r="D113" s="7" t="s">
        <v>125</v>
      </c>
      <c r="E113" s="7" t="s">
        <v>110</v>
      </c>
      <c r="F113" s="7"/>
      <c r="G113" s="7">
        <v>63</v>
      </c>
      <c r="H113" s="8">
        <v>16.7</v>
      </c>
      <c r="I113" s="87">
        <f t="shared" si="2"/>
        <v>7750.5000000000009</v>
      </c>
      <c r="J113" s="88"/>
      <c r="K113" s="9"/>
    </row>
    <row r="114" spans="2:11">
      <c r="B114" s="7">
        <f t="shared" si="3"/>
        <v>110</v>
      </c>
      <c r="C114" s="7" t="s">
        <v>124</v>
      </c>
      <c r="D114" s="7" t="s">
        <v>125</v>
      </c>
      <c r="E114" s="7"/>
      <c r="F114" s="7"/>
      <c r="G114" s="7">
        <v>63</v>
      </c>
      <c r="H114" s="8">
        <v>79.599999999999994</v>
      </c>
      <c r="I114" s="87">
        <f t="shared" si="2"/>
        <v>7830.1000000000013</v>
      </c>
      <c r="J114" s="88"/>
      <c r="K114" s="9"/>
    </row>
    <row r="115" spans="2:11">
      <c r="B115" s="7">
        <f t="shared" si="3"/>
        <v>111</v>
      </c>
      <c r="C115" s="7" t="s">
        <v>125</v>
      </c>
      <c r="D115" s="7" t="s">
        <v>126</v>
      </c>
      <c r="E115" s="7"/>
      <c r="F115" s="7"/>
      <c r="G115" s="7">
        <v>63</v>
      </c>
      <c r="H115" s="8">
        <v>78</v>
      </c>
      <c r="I115" s="87">
        <f t="shared" si="2"/>
        <v>7908.1000000000013</v>
      </c>
      <c r="J115" s="88"/>
      <c r="K115" s="9"/>
    </row>
    <row r="116" spans="2:11">
      <c r="B116" s="7">
        <f t="shared" si="3"/>
        <v>112</v>
      </c>
      <c r="C116" s="7" t="s">
        <v>125</v>
      </c>
      <c r="D116" s="7" t="s">
        <v>127</v>
      </c>
      <c r="E116" s="7"/>
      <c r="F116" s="7"/>
      <c r="G116" s="7">
        <v>63</v>
      </c>
      <c r="H116" s="8">
        <v>12.5</v>
      </c>
      <c r="I116" s="87">
        <f t="shared" si="2"/>
        <v>7920.6000000000013</v>
      </c>
      <c r="J116" s="88"/>
      <c r="K116" s="9"/>
    </row>
    <row r="117" spans="2:11">
      <c r="B117" s="7">
        <f t="shared" si="3"/>
        <v>113</v>
      </c>
      <c r="C117" s="7" t="s">
        <v>127</v>
      </c>
      <c r="D117" s="7" t="s">
        <v>128</v>
      </c>
      <c r="E117" s="7"/>
      <c r="F117" s="7"/>
      <c r="G117" s="7">
        <v>63</v>
      </c>
      <c r="H117" s="8">
        <v>35.299999999999997</v>
      </c>
      <c r="I117" s="87">
        <f t="shared" si="2"/>
        <v>7955.9000000000015</v>
      </c>
      <c r="J117" s="88"/>
      <c r="K117" s="9"/>
    </row>
    <row r="118" spans="2:11">
      <c r="B118" s="7">
        <f t="shared" si="3"/>
        <v>114</v>
      </c>
      <c r="C118" s="7" t="s">
        <v>127</v>
      </c>
      <c r="D118" s="7" t="s">
        <v>129</v>
      </c>
      <c r="E118" s="7"/>
      <c r="F118" s="7"/>
      <c r="G118" s="7">
        <v>63</v>
      </c>
      <c r="H118" s="8">
        <v>75</v>
      </c>
      <c r="I118" s="87">
        <f t="shared" si="2"/>
        <v>8030.9000000000015</v>
      </c>
      <c r="J118" s="88"/>
      <c r="K118" s="9"/>
    </row>
    <row r="119" spans="2:11">
      <c r="B119" s="7">
        <f t="shared" si="3"/>
        <v>115</v>
      </c>
      <c r="C119" s="7" t="s">
        <v>130</v>
      </c>
      <c r="D119" s="7" t="s">
        <v>131</v>
      </c>
      <c r="E119" s="7"/>
      <c r="F119" s="7"/>
      <c r="G119" s="7">
        <v>63</v>
      </c>
      <c r="H119" s="8">
        <v>75</v>
      </c>
      <c r="I119" s="87">
        <f t="shared" si="2"/>
        <v>8105.9000000000015</v>
      </c>
      <c r="J119" s="88"/>
      <c r="K119" s="9"/>
    </row>
    <row r="120" spans="2:11">
      <c r="B120" s="7">
        <f t="shared" si="3"/>
        <v>116</v>
      </c>
      <c r="C120" s="7" t="s">
        <v>132</v>
      </c>
      <c r="D120" s="7" t="s">
        <v>133</v>
      </c>
      <c r="E120" s="7"/>
      <c r="F120" s="7"/>
      <c r="G120" s="7">
        <v>63</v>
      </c>
      <c r="H120" s="8">
        <v>69</v>
      </c>
      <c r="I120" s="87">
        <f t="shared" si="2"/>
        <v>8174.9000000000015</v>
      </c>
      <c r="J120" s="88"/>
      <c r="K120" s="9"/>
    </row>
    <row r="121" spans="2:11">
      <c r="B121" s="7">
        <f t="shared" si="3"/>
        <v>117</v>
      </c>
      <c r="C121" s="7" t="s">
        <v>132</v>
      </c>
      <c r="D121" s="7" t="s">
        <v>134</v>
      </c>
      <c r="E121" s="7"/>
      <c r="F121" s="7"/>
      <c r="G121" s="7">
        <v>63</v>
      </c>
      <c r="H121" s="8">
        <v>298.5</v>
      </c>
      <c r="I121" s="87">
        <f t="shared" si="2"/>
        <v>8473.4000000000015</v>
      </c>
      <c r="J121" s="88"/>
      <c r="K121" s="9"/>
    </row>
    <row r="122" spans="2:11">
      <c r="B122" s="7">
        <f t="shared" si="3"/>
        <v>118</v>
      </c>
      <c r="C122" s="7" t="s">
        <v>134</v>
      </c>
      <c r="D122" s="7" t="s">
        <v>135</v>
      </c>
      <c r="E122" s="7"/>
      <c r="F122" s="7"/>
      <c r="G122" s="7">
        <v>63</v>
      </c>
      <c r="H122" s="8">
        <v>115.2</v>
      </c>
      <c r="I122" s="87">
        <f t="shared" si="2"/>
        <v>8588.6000000000022</v>
      </c>
      <c r="J122" s="88"/>
      <c r="K122" s="9"/>
    </row>
    <row r="123" spans="2:11">
      <c r="B123" s="7">
        <f t="shared" si="3"/>
        <v>119</v>
      </c>
      <c r="C123" s="7" t="s">
        <v>135</v>
      </c>
      <c r="D123" s="7" t="s">
        <v>136</v>
      </c>
      <c r="E123" s="7"/>
      <c r="F123" s="7"/>
      <c r="G123" s="7">
        <v>63</v>
      </c>
      <c r="H123" s="8">
        <v>22.4</v>
      </c>
      <c r="I123" s="87">
        <f t="shared" si="2"/>
        <v>8611.0000000000018</v>
      </c>
      <c r="J123" s="88"/>
      <c r="K123" s="9"/>
    </row>
    <row r="124" spans="2:11">
      <c r="B124" s="7">
        <f t="shared" si="3"/>
        <v>120</v>
      </c>
      <c r="C124" s="7" t="s">
        <v>135</v>
      </c>
      <c r="D124" s="7" t="s">
        <v>136</v>
      </c>
      <c r="E124" s="7" t="s">
        <v>16</v>
      </c>
      <c r="F124" s="7"/>
      <c r="G124" s="7">
        <v>63</v>
      </c>
      <c r="H124" s="8">
        <v>227</v>
      </c>
      <c r="I124" s="87">
        <f t="shared" si="2"/>
        <v>8838.0000000000018</v>
      </c>
      <c r="J124" s="88"/>
      <c r="K124" s="9"/>
    </row>
    <row r="125" spans="2:11">
      <c r="B125" s="7">
        <f t="shared" si="3"/>
        <v>121</v>
      </c>
      <c r="C125" s="7" t="s">
        <v>135</v>
      </c>
      <c r="D125" s="7" t="s">
        <v>137</v>
      </c>
      <c r="E125" s="7"/>
      <c r="F125" s="7"/>
      <c r="G125" s="7">
        <v>63</v>
      </c>
      <c r="H125" s="8">
        <v>107.3</v>
      </c>
      <c r="I125" s="87">
        <f t="shared" si="2"/>
        <v>8945.3000000000011</v>
      </c>
      <c r="J125" s="88"/>
      <c r="K125" s="9"/>
    </row>
    <row r="126" spans="2:11">
      <c r="B126" s="7">
        <f t="shared" si="3"/>
        <v>122</v>
      </c>
      <c r="C126" s="7" t="s">
        <v>134</v>
      </c>
      <c r="D126" s="7" t="s">
        <v>138</v>
      </c>
      <c r="E126" s="7"/>
      <c r="F126" s="7"/>
      <c r="G126" s="7">
        <v>63</v>
      </c>
      <c r="H126" s="8">
        <v>90.8</v>
      </c>
      <c r="I126" s="87">
        <f t="shared" si="2"/>
        <v>9036.1</v>
      </c>
      <c r="J126" s="88"/>
      <c r="K126" s="9"/>
    </row>
    <row r="127" spans="2:11">
      <c r="B127" s="7">
        <f t="shared" si="3"/>
        <v>123</v>
      </c>
      <c r="C127" s="7" t="s">
        <v>138</v>
      </c>
      <c r="D127" s="7" t="s">
        <v>139</v>
      </c>
      <c r="E127" s="7"/>
      <c r="F127" s="7"/>
      <c r="G127" s="7">
        <v>63</v>
      </c>
      <c r="H127" s="8">
        <v>70</v>
      </c>
      <c r="I127" s="87">
        <f t="shared" si="2"/>
        <v>9106.1</v>
      </c>
      <c r="J127" s="88"/>
      <c r="K127" s="9"/>
    </row>
    <row r="128" spans="2:11">
      <c r="B128" s="7">
        <f t="shared" si="3"/>
        <v>124</v>
      </c>
      <c r="C128" s="7" t="s">
        <v>138</v>
      </c>
      <c r="D128" s="7" t="s">
        <v>140</v>
      </c>
      <c r="E128" s="7"/>
      <c r="F128" s="7"/>
      <c r="G128" s="7">
        <v>63</v>
      </c>
      <c r="H128" s="8">
        <v>61.6</v>
      </c>
      <c r="I128" s="87">
        <f t="shared" si="2"/>
        <v>9167.7000000000007</v>
      </c>
      <c r="J128" s="88"/>
      <c r="K128" s="9"/>
    </row>
    <row r="129" spans="2:11">
      <c r="B129" s="7">
        <f t="shared" si="3"/>
        <v>125</v>
      </c>
      <c r="C129" s="7" t="s">
        <v>140</v>
      </c>
      <c r="D129" s="7" t="s">
        <v>141</v>
      </c>
      <c r="E129" s="7"/>
      <c r="F129" s="7"/>
      <c r="G129" s="7">
        <v>63</v>
      </c>
      <c r="H129" s="8">
        <v>70</v>
      </c>
      <c r="I129" s="87">
        <f t="shared" si="2"/>
        <v>9237.7000000000007</v>
      </c>
      <c r="J129" s="88"/>
      <c r="K129" s="9"/>
    </row>
    <row r="130" spans="2:11">
      <c r="B130" s="7">
        <f t="shared" si="3"/>
        <v>126</v>
      </c>
      <c r="C130" s="7" t="s">
        <v>140</v>
      </c>
      <c r="D130" s="7" t="s">
        <v>142</v>
      </c>
      <c r="E130" s="7"/>
      <c r="F130" s="7"/>
      <c r="G130" s="7">
        <v>63</v>
      </c>
      <c r="H130" s="8">
        <v>29.6</v>
      </c>
      <c r="I130" s="87">
        <f t="shared" si="2"/>
        <v>9267.3000000000011</v>
      </c>
      <c r="J130" s="88"/>
      <c r="K130" s="9"/>
    </row>
    <row r="131" spans="2:11">
      <c r="B131" s="7">
        <f t="shared" si="3"/>
        <v>127</v>
      </c>
      <c r="C131" s="7" t="s">
        <v>143</v>
      </c>
      <c r="D131" s="7" t="s">
        <v>144</v>
      </c>
      <c r="E131" s="7"/>
      <c r="F131" s="7"/>
      <c r="G131" s="7">
        <v>63</v>
      </c>
      <c r="H131" s="8">
        <v>23.9</v>
      </c>
      <c r="I131" s="87">
        <f t="shared" si="2"/>
        <v>9291.2000000000007</v>
      </c>
      <c r="J131" s="88"/>
      <c r="K131" s="9"/>
    </row>
    <row r="132" spans="2:11">
      <c r="B132" s="7">
        <f t="shared" si="3"/>
        <v>128</v>
      </c>
      <c r="C132" s="7" t="s">
        <v>145</v>
      </c>
      <c r="D132" s="7" t="s">
        <v>146</v>
      </c>
      <c r="E132" s="7"/>
      <c r="F132" s="7"/>
      <c r="G132" s="7">
        <v>63</v>
      </c>
      <c r="H132" s="8">
        <v>48.6</v>
      </c>
      <c r="I132" s="87">
        <f t="shared" si="2"/>
        <v>9339.8000000000011</v>
      </c>
      <c r="J132" s="88"/>
      <c r="K132" s="9"/>
    </row>
    <row r="133" spans="2:11" ht="15" hidden="1" customHeight="1">
      <c r="B133" s="7">
        <f t="shared" si="3"/>
        <v>129</v>
      </c>
      <c r="C133" s="7"/>
      <c r="D133" s="7"/>
      <c r="E133" s="7"/>
      <c r="F133" s="7"/>
      <c r="G133" s="7"/>
      <c r="H133" s="8"/>
      <c r="I133" s="87">
        <f t="shared" si="2"/>
        <v>9339.8000000000011</v>
      </c>
      <c r="J133" s="88"/>
      <c r="K133" s="9"/>
    </row>
    <row r="134" spans="2:11">
      <c r="B134" s="7">
        <f t="shared" si="3"/>
        <v>130</v>
      </c>
      <c r="C134" s="7" t="s">
        <v>147</v>
      </c>
      <c r="D134" s="7" t="s">
        <v>148</v>
      </c>
      <c r="E134" s="7" t="s">
        <v>16</v>
      </c>
      <c r="F134" s="7"/>
      <c r="G134" s="7">
        <v>63</v>
      </c>
      <c r="H134" s="8">
        <v>190.8</v>
      </c>
      <c r="I134" s="87">
        <f t="shared" ref="I134:I197" si="4">+I133+H134</f>
        <v>9530.6</v>
      </c>
      <c r="J134" s="88"/>
      <c r="K134" s="9"/>
    </row>
    <row r="135" spans="2:11">
      <c r="B135" s="7">
        <f t="shared" ref="B135:B198" si="5">1+B134</f>
        <v>131</v>
      </c>
      <c r="C135" s="7" t="s">
        <v>147</v>
      </c>
      <c r="D135" s="7" t="s">
        <v>148</v>
      </c>
      <c r="E135" s="7"/>
      <c r="F135" s="7"/>
      <c r="G135" s="7">
        <v>63</v>
      </c>
      <c r="H135" s="8">
        <v>11</v>
      </c>
      <c r="I135" s="87">
        <f t="shared" si="4"/>
        <v>9541.6</v>
      </c>
      <c r="J135" s="88"/>
      <c r="K135" s="9"/>
    </row>
    <row r="136" spans="2:11">
      <c r="B136" s="7">
        <f t="shared" si="5"/>
        <v>132</v>
      </c>
      <c r="C136" s="7" t="s">
        <v>148</v>
      </c>
      <c r="D136" s="7" t="s">
        <v>149</v>
      </c>
      <c r="E136" s="7"/>
      <c r="F136" s="7"/>
      <c r="G136" s="7">
        <v>63</v>
      </c>
      <c r="H136" s="8">
        <v>11</v>
      </c>
      <c r="I136" s="87">
        <f t="shared" si="4"/>
        <v>9552.6</v>
      </c>
      <c r="J136" s="88"/>
      <c r="K136" s="9"/>
    </row>
    <row r="137" spans="2:11">
      <c r="B137" s="7">
        <f t="shared" si="5"/>
        <v>133</v>
      </c>
      <c r="C137" s="7" t="s">
        <v>149</v>
      </c>
      <c r="D137" s="7" t="s">
        <v>150</v>
      </c>
      <c r="E137" s="7"/>
      <c r="F137" s="7"/>
      <c r="G137" s="7">
        <v>63</v>
      </c>
      <c r="H137" s="8">
        <v>70</v>
      </c>
      <c r="I137" s="87">
        <f t="shared" si="4"/>
        <v>9622.6</v>
      </c>
      <c r="J137" s="88"/>
      <c r="K137" s="9"/>
    </row>
    <row r="138" spans="2:11">
      <c r="B138" s="7">
        <f t="shared" si="5"/>
        <v>134</v>
      </c>
      <c r="C138" s="7" t="s">
        <v>149</v>
      </c>
      <c r="D138" s="7" t="s">
        <v>151</v>
      </c>
      <c r="E138" s="7"/>
      <c r="F138" s="7"/>
      <c r="G138" s="7">
        <v>63</v>
      </c>
      <c r="H138" s="8">
        <v>133.30000000000001</v>
      </c>
      <c r="I138" s="87">
        <f t="shared" si="4"/>
        <v>9755.9</v>
      </c>
      <c r="J138" s="88"/>
      <c r="K138" s="9"/>
    </row>
    <row r="139" spans="2:11">
      <c r="B139" s="7">
        <f t="shared" si="5"/>
        <v>135</v>
      </c>
      <c r="C139" s="7" t="s">
        <v>151</v>
      </c>
      <c r="D139" s="7" t="s">
        <v>152</v>
      </c>
      <c r="E139" s="7"/>
      <c r="F139" s="7"/>
      <c r="G139" s="7">
        <v>63</v>
      </c>
      <c r="H139" s="8">
        <v>58</v>
      </c>
      <c r="I139" s="87">
        <f t="shared" si="4"/>
        <v>9813.9</v>
      </c>
      <c r="J139" s="88"/>
      <c r="K139" s="9"/>
    </row>
    <row r="140" spans="2:11">
      <c r="B140" s="7">
        <f t="shared" si="5"/>
        <v>136</v>
      </c>
      <c r="C140" s="7" t="s">
        <v>151</v>
      </c>
      <c r="D140" s="7" t="s">
        <v>153</v>
      </c>
      <c r="E140" s="7"/>
      <c r="F140" s="7"/>
      <c r="G140" s="7">
        <v>63</v>
      </c>
      <c r="H140" s="8">
        <v>113.8</v>
      </c>
      <c r="I140" s="87">
        <f t="shared" si="4"/>
        <v>9927.6999999999989</v>
      </c>
      <c r="J140" s="88"/>
      <c r="K140" s="9"/>
    </row>
    <row r="141" spans="2:11">
      <c r="B141" s="7">
        <f t="shared" si="5"/>
        <v>137</v>
      </c>
      <c r="C141" s="7" t="s">
        <v>148</v>
      </c>
      <c r="D141" s="7" t="s">
        <v>154</v>
      </c>
      <c r="E141" s="7"/>
      <c r="F141" s="7"/>
      <c r="G141" s="7">
        <v>63</v>
      </c>
      <c r="H141" s="8">
        <v>58.4</v>
      </c>
      <c r="I141" s="87">
        <f t="shared" si="4"/>
        <v>9986.0999999999985</v>
      </c>
      <c r="J141" s="88"/>
      <c r="K141" s="9"/>
    </row>
    <row r="142" spans="2:11" ht="15" hidden="1" customHeight="1">
      <c r="B142" s="7">
        <f t="shared" si="5"/>
        <v>138</v>
      </c>
      <c r="C142" s="7"/>
      <c r="D142" s="7"/>
      <c r="E142" s="7"/>
      <c r="F142" s="7"/>
      <c r="G142" s="7"/>
      <c r="H142" s="8"/>
      <c r="I142" s="87">
        <f t="shared" si="4"/>
        <v>9986.0999999999985</v>
      </c>
      <c r="J142" s="88"/>
      <c r="K142" s="9"/>
    </row>
    <row r="143" spans="2:11">
      <c r="B143" s="7">
        <f t="shared" si="5"/>
        <v>139</v>
      </c>
      <c r="C143" s="7" t="s">
        <v>146</v>
      </c>
      <c r="D143" s="7" t="s">
        <v>124</v>
      </c>
      <c r="E143" s="7"/>
      <c r="F143" s="7"/>
      <c r="G143" s="7">
        <v>63</v>
      </c>
      <c r="H143" s="8">
        <v>188</v>
      </c>
      <c r="I143" s="87">
        <f t="shared" si="4"/>
        <v>10174.099999999999</v>
      </c>
      <c r="J143" s="88"/>
      <c r="K143" s="9"/>
    </row>
    <row r="144" spans="2:11">
      <c r="B144" s="7">
        <f t="shared" si="5"/>
        <v>140</v>
      </c>
      <c r="C144" s="7" t="s">
        <v>124</v>
      </c>
      <c r="D144" s="7" t="s">
        <v>155</v>
      </c>
      <c r="E144" s="7"/>
      <c r="F144" s="7"/>
      <c r="G144" s="7">
        <v>63</v>
      </c>
      <c r="H144" s="8">
        <v>21</v>
      </c>
      <c r="I144" s="87">
        <f t="shared" si="4"/>
        <v>10195.099999999999</v>
      </c>
      <c r="J144" s="88"/>
      <c r="K144" s="9"/>
    </row>
    <row r="145" spans="2:11">
      <c r="B145" s="7">
        <f t="shared" si="5"/>
        <v>141</v>
      </c>
      <c r="C145" s="7" t="s">
        <v>124</v>
      </c>
      <c r="D145" s="7" t="s">
        <v>155</v>
      </c>
      <c r="E145" s="7"/>
      <c r="F145" s="7"/>
      <c r="G145" s="7">
        <v>63</v>
      </c>
      <c r="H145" s="8">
        <v>1.8</v>
      </c>
      <c r="I145" s="87">
        <f t="shared" si="4"/>
        <v>10196.899999999998</v>
      </c>
      <c r="J145" s="88"/>
      <c r="K145" s="9"/>
    </row>
    <row r="146" spans="2:11">
      <c r="B146" s="7">
        <f t="shared" si="5"/>
        <v>142</v>
      </c>
      <c r="C146" s="7" t="s">
        <v>156</v>
      </c>
      <c r="D146" s="7" t="s">
        <v>157</v>
      </c>
      <c r="E146" s="7"/>
      <c r="F146" s="7"/>
      <c r="G146" s="7">
        <v>63</v>
      </c>
      <c r="H146" s="8">
        <v>31</v>
      </c>
      <c r="I146" s="87">
        <f t="shared" si="4"/>
        <v>10227.899999999998</v>
      </c>
      <c r="J146" s="88"/>
      <c r="K146" s="9"/>
    </row>
    <row r="147" spans="2:11">
      <c r="B147" s="7">
        <f t="shared" si="5"/>
        <v>143</v>
      </c>
      <c r="C147" s="7" t="s">
        <v>18</v>
      </c>
      <c r="D147" s="7" t="s">
        <v>158</v>
      </c>
      <c r="E147" s="7"/>
      <c r="F147" s="7"/>
      <c r="G147" s="7">
        <v>63</v>
      </c>
      <c r="H147" s="8">
        <v>124</v>
      </c>
      <c r="I147" s="87">
        <f t="shared" si="4"/>
        <v>10351.899999999998</v>
      </c>
      <c r="J147" s="88"/>
      <c r="K147" s="9"/>
    </row>
    <row r="148" spans="2:11">
      <c r="B148" s="7">
        <f t="shared" si="5"/>
        <v>144</v>
      </c>
      <c r="C148" s="7" t="s">
        <v>86</v>
      </c>
      <c r="D148" s="7" t="s">
        <v>89</v>
      </c>
      <c r="E148" s="7"/>
      <c r="F148" s="7"/>
      <c r="G148" s="7">
        <v>75</v>
      </c>
      <c r="H148" s="8">
        <v>33.299999999999997</v>
      </c>
      <c r="I148" s="87">
        <f t="shared" si="4"/>
        <v>10385.199999999997</v>
      </c>
      <c r="J148" s="88"/>
      <c r="K148" s="9"/>
    </row>
    <row r="149" spans="2:11">
      <c r="B149" s="7">
        <f t="shared" si="5"/>
        <v>145</v>
      </c>
      <c r="C149" s="7" t="s">
        <v>159</v>
      </c>
      <c r="D149" s="7" t="s">
        <v>132</v>
      </c>
      <c r="E149" s="7"/>
      <c r="F149" s="7"/>
      <c r="G149" s="7">
        <v>75</v>
      </c>
      <c r="H149" s="8">
        <v>282.10000000000002</v>
      </c>
      <c r="I149" s="87">
        <f t="shared" si="4"/>
        <v>10667.299999999997</v>
      </c>
      <c r="J149" s="88"/>
      <c r="K149" s="9"/>
    </row>
    <row r="150" spans="2:11">
      <c r="B150" s="7">
        <f t="shared" si="5"/>
        <v>146</v>
      </c>
      <c r="C150" s="7" t="s">
        <v>119</v>
      </c>
      <c r="D150" s="7" t="s">
        <v>160</v>
      </c>
      <c r="E150" s="7"/>
      <c r="F150" s="7"/>
      <c r="G150" s="7">
        <v>75</v>
      </c>
      <c r="H150" s="8">
        <v>185</v>
      </c>
      <c r="I150" s="87">
        <f t="shared" si="4"/>
        <v>10852.299999999997</v>
      </c>
      <c r="J150" s="88"/>
      <c r="K150" s="9"/>
    </row>
    <row r="151" spans="2:11">
      <c r="B151" s="7">
        <f t="shared" si="5"/>
        <v>147</v>
      </c>
      <c r="C151" s="7" t="s">
        <v>160</v>
      </c>
      <c r="D151" s="7" t="s">
        <v>161</v>
      </c>
      <c r="E151" s="7"/>
      <c r="F151" s="7"/>
      <c r="G151" s="7">
        <v>75</v>
      </c>
      <c r="H151" s="8">
        <v>95.5</v>
      </c>
      <c r="I151" s="87">
        <f t="shared" si="4"/>
        <v>10947.799999999997</v>
      </c>
      <c r="J151" s="88"/>
      <c r="K151" s="9"/>
    </row>
    <row r="152" spans="2:11">
      <c r="B152" s="7">
        <f t="shared" si="5"/>
        <v>148</v>
      </c>
      <c r="C152" s="7" t="s">
        <v>160</v>
      </c>
      <c r="D152" s="7" t="s">
        <v>118</v>
      </c>
      <c r="E152" s="7"/>
      <c r="F152" s="7"/>
      <c r="G152" s="7">
        <v>75</v>
      </c>
      <c r="H152" s="8">
        <v>129</v>
      </c>
      <c r="I152" s="87">
        <f t="shared" si="4"/>
        <v>11076.799999999997</v>
      </c>
      <c r="J152" s="88"/>
      <c r="K152" s="9"/>
    </row>
    <row r="153" spans="2:11">
      <c r="B153" s="7">
        <f t="shared" si="5"/>
        <v>149</v>
      </c>
      <c r="C153" s="7" t="s">
        <v>118</v>
      </c>
      <c r="D153" s="7" t="s">
        <v>162</v>
      </c>
      <c r="E153" s="7"/>
      <c r="F153" s="7"/>
      <c r="G153" s="7">
        <v>75</v>
      </c>
      <c r="H153" s="8">
        <v>86.6</v>
      </c>
      <c r="I153" s="87">
        <f t="shared" si="4"/>
        <v>11163.399999999998</v>
      </c>
      <c r="J153" s="88"/>
      <c r="K153" s="9"/>
    </row>
    <row r="154" spans="2:11">
      <c r="B154" s="7">
        <f t="shared" si="5"/>
        <v>150</v>
      </c>
      <c r="C154" s="7" t="s">
        <v>163</v>
      </c>
      <c r="D154" s="7" t="s">
        <v>14</v>
      </c>
      <c r="E154" s="7" t="s">
        <v>16</v>
      </c>
      <c r="F154" s="7"/>
      <c r="G154" s="7">
        <v>75</v>
      </c>
      <c r="H154" s="8">
        <v>88</v>
      </c>
      <c r="I154" s="87">
        <f t="shared" si="4"/>
        <v>11251.399999999998</v>
      </c>
      <c r="J154" s="88"/>
      <c r="K154" s="9"/>
    </row>
    <row r="155" spans="2:11">
      <c r="B155" s="7">
        <f t="shared" si="5"/>
        <v>151</v>
      </c>
      <c r="C155" s="7" t="s">
        <v>163</v>
      </c>
      <c r="D155" s="7" t="s">
        <v>14</v>
      </c>
      <c r="E155" s="7"/>
      <c r="F155" s="7"/>
      <c r="G155" s="7">
        <v>75</v>
      </c>
      <c r="H155" s="8">
        <v>69</v>
      </c>
      <c r="I155" s="87">
        <f t="shared" si="4"/>
        <v>11320.399999999998</v>
      </c>
      <c r="J155" s="88"/>
      <c r="K155" s="9"/>
    </row>
    <row r="156" spans="2:11">
      <c r="B156" s="7">
        <f t="shared" si="5"/>
        <v>152</v>
      </c>
      <c r="C156" s="7" t="s">
        <v>14</v>
      </c>
      <c r="D156" s="7" t="s">
        <v>17</v>
      </c>
      <c r="E156" s="7"/>
      <c r="F156" s="7"/>
      <c r="G156" s="7">
        <v>75</v>
      </c>
      <c r="H156" s="8">
        <v>27.6</v>
      </c>
      <c r="I156" s="87">
        <f t="shared" si="4"/>
        <v>11347.999999999998</v>
      </c>
      <c r="J156" s="88"/>
      <c r="K156" s="9"/>
    </row>
    <row r="157" spans="2:11">
      <c r="B157" s="7">
        <f t="shared" si="5"/>
        <v>153</v>
      </c>
      <c r="C157" s="7" t="s">
        <v>17</v>
      </c>
      <c r="D157" s="7" t="s">
        <v>19</v>
      </c>
      <c r="E157" s="7"/>
      <c r="F157" s="7"/>
      <c r="G157" s="7">
        <v>75</v>
      </c>
      <c r="H157" s="8">
        <v>37.5</v>
      </c>
      <c r="I157" s="87">
        <f t="shared" si="4"/>
        <v>11385.499999999998</v>
      </c>
      <c r="J157" s="88"/>
      <c r="K157" s="9"/>
    </row>
    <row r="158" spans="2:11">
      <c r="B158" s="7">
        <f t="shared" si="5"/>
        <v>154</v>
      </c>
      <c r="C158" s="7" t="s">
        <v>19</v>
      </c>
      <c r="D158" s="7" t="s">
        <v>22</v>
      </c>
      <c r="E158" s="7"/>
      <c r="F158" s="7"/>
      <c r="G158" s="7">
        <v>75</v>
      </c>
      <c r="H158" s="8">
        <v>164.5</v>
      </c>
      <c r="I158" s="87">
        <f t="shared" si="4"/>
        <v>11549.999999999998</v>
      </c>
      <c r="J158" s="88"/>
      <c r="K158" s="9"/>
    </row>
    <row r="159" spans="2:11">
      <c r="B159" s="7">
        <f t="shared" si="5"/>
        <v>155</v>
      </c>
      <c r="C159" s="7" t="s">
        <v>22</v>
      </c>
      <c r="D159" s="7" t="s">
        <v>23</v>
      </c>
      <c r="E159" s="7"/>
      <c r="F159" s="7"/>
      <c r="G159" s="7">
        <v>75</v>
      </c>
      <c r="H159" s="8">
        <v>136.1</v>
      </c>
      <c r="I159" s="87">
        <f t="shared" si="4"/>
        <v>11686.099999999999</v>
      </c>
      <c r="J159" s="88"/>
      <c r="K159" s="9"/>
    </row>
    <row r="160" spans="2:11">
      <c r="B160" s="7">
        <f t="shared" si="5"/>
        <v>156</v>
      </c>
      <c r="C160" s="7" t="s">
        <v>23</v>
      </c>
      <c r="D160" s="7" t="s">
        <v>45</v>
      </c>
      <c r="E160" s="7"/>
      <c r="F160" s="7"/>
      <c r="G160" s="7">
        <v>75</v>
      </c>
      <c r="H160" s="8">
        <v>243</v>
      </c>
      <c r="I160" s="87">
        <f t="shared" si="4"/>
        <v>11929.099999999999</v>
      </c>
      <c r="J160" s="88"/>
      <c r="K160" s="9"/>
    </row>
    <row r="161" spans="2:11">
      <c r="B161" s="7">
        <f t="shared" si="5"/>
        <v>157</v>
      </c>
      <c r="C161" s="7" t="s">
        <v>81</v>
      </c>
      <c r="D161" s="7" t="s">
        <v>86</v>
      </c>
      <c r="E161" s="7" t="s">
        <v>16</v>
      </c>
      <c r="F161" s="7"/>
      <c r="G161" s="7">
        <v>75</v>
      </c>
      <c r="H161" s="8">
        <v>62.2</v>
      </c>
      <c r="I161" s="87">
        <f t="shared" si="4"/>
        <v>11991.3</v>
      </c>
      <c r="J161" s="88"/>
      <c r="K161" s="9"/>
    </row>
    <row r="162" spans="2:11">
      <c r="B162" s="7">
        <f t="shared" si="5"/>
        <v>158</v>
      </c>
      <c r="C162" s="7" t="s">
        <v>86</v>
      </c>
      <c r="D162" s="7" t="s">
        <v>164</v>
      </c>
      <c r="E162" s="7"/>
      <c r="F162" s="7"/>
      <c r="G162" s="7">
        <v>75</v>
      </c>
      <c r="H162" s="8">
        <v>151</v>
      </c>
      <c r="I162" s="87">
        <f t="shared" si="4"/>
        <v>12142.3</v>
      </c>
      <c r="J162" s="88"/>
      <c r="K162" s="9"/>
    </row>
    <row r="163" spans="2:11">
      <c r="B163" s="7">
        <f t="shared" si="5"/>
        <v>159</v>
      </c>
      <c r="C163" s="7" t="s">
        <v>165</v>
      </c>
      <c r="D163" s="7" t="s">
        <v>166</v>
      </c>
      <c r="E163" s="7"/>
      <c r="F163" s="7"/>
      <c r="G163" s="7">
        <v>75</v>
      </c>
      <c r="H163" s="8">
        <v>72</v>
      </c>
      <c r="I163" s="87">
        <f t="shared" si="4"/>
        <v>12214.3</v>
      </c>
      <c r="J163" s="88"/>
      <c r="K163" s="9"/>
    </row>
    <row r="164" spans="2:11">
      <c r="B164" s="7">
        <f t="shared" si="5"/>
        <v>160</v>
      </c>
      <c r="C164" s="7" t="s">
        <v>97</v>
      </c>
      <c r="D164" s="7" t="s">
        <v>99</v>
      </c>
      <c r="E164" s="7"/>
      <c r="F164" s="7"/>
      <c r="G164" s="7">
        <v>75</v>
      </c>
      <c r="H164" s="8">
        <v>30.2</v>
      </c>
      <c r="I164" s="87">
        <f t="shared" si="4"/>
        <v>12244.5</v>
      </c>
      <c r="J164" s="88"/>
      <c r="K164" s="9"/>
    </row>
    <row r="165" spans="2:11">
      <c r="B165" s="7">
        <f t="shared" si="5"/>
        <v>161</v>
      </c>
      <c r="C165" s="7" t="s">
        <v>99</v>
      </c>
      <c r="D165" s="7" t="s">
        <v>101</v>
      </c>
      <c r="E165" s="7"/>
      <c r="F165" s="7"/>
      <c r="G165" s="7">
        <v>75</v>
      </c>
      <c r="H165" s="8">
        <v>4</v>
      </c>
      <c r="I165" s="87">
        <f t="shared" si="4"/>
        <v>12248.5</v>
      </c>
      <c r="J165" s="88"/>
      <c r="K165" s="9"/>
    </row>
    <row r="166" spans="2:11">
      <c r="B166" s="7">
        <f t="shared" si="5"/>
        <v>162</v>
      </c>
      <c r="C166" s="7" t="s">
        <v>101</v>
      </c>
      <c r="D166" s="7" t="s">
        <v>100</v>
      </c>
      <c r="E166" s="7"/>
      <c r="F166" s="7"/>
      <c r="G166" s="7">
        <v>75</v>
      </c>
      <c r="H166" s="8">
        <v>55.8</v>
      </c>
      <c r="I166" s="87">
        <f t="shared" si="4"/>
        <v>12304.3</v>
      </c>
      <c r="J166" s="88"/>
      <c r="K166" s="9"/>
    </row>
    <row r="167" spans="2:11">
      <c r="B167" s="7">
        <f t="shared" si="5"/>
        <v>163</v>
      </c>
      <c r="C167" s="7" t="s">
        <v>100</v>
      </c>
      <c r="D167" s="7" t="s">
        <v>104</v>
      </c>
      <c r="E167" s="7"/>
      <c r="F167" s="7"/>
      <c r="G167" s="7">
        <v>75</v>
      </c>
      <c r="H167" s="8">
        <v>102</v>
      </c>
      <c r="I167" s="87">
        <f t="shared" si="4"/>
        <v>12406.3</v>
      </c>
      <c r="J167" s="88"/>
      <c r="K167" s="9"/>
    </row>
    <row r="168" spans="2:11">
      <c r="B168" s="7">
        <f t="shared" si="5"/>
        <v>164</v>
      </c>
      <c r="C168" s="7" t="s">
        <v>167</v>
      </c>
      <c r="D168" s="7" t="s">
        <v>168</v>
      </c>
      <c r="E168" s="7"/>
      <c r="F168" s="7"/>
      <c r="G168" s="7">
        <v>90</v>
      </c>
      <c r="H168" s="8">
        <v>42.5</v>
      </c>
      <c r="I168" s="87">
        <f t="shared" si="4"/>
        <v>12448.8</v>
      </c>
      <c r="J168" s="88"/>
      <c r="K168" s="9"/>
    </row>
    <row r="169" spans="2:11">
      <c r="B169" s="7">
        <f t="shared" si="5"/>
        <v>165</v>
      </c>
      <c r="C169" s="7" t="s">
        <v>169</v>
      </c>
      <c r="D169" s="7" t="s">
        <v>79</v>
      </c>
      <c r="E169" s="7"/>
      <c r="F169" s="7"/>
      <c r="G169" s="7">
        <v>90</v>
      </c>
      <c r="H169" s="8">
        <v>278.5</v>
      </c>
      <c r="I169" s="87">
        <f t="shared" si="4"/>
        <v>12727.3</v>
      </c>
      <c r="J169" s="88"/>
      <c r="K169" s="9"/>
    </row>
    <row r="170" spans="2:11">
      <c r="B170" s="7">
        <f t="shared" si="5"/>
        <v>166</v>
      </c>
      <c r="C170" s="7" t="s">
        <v>169</v>
      </c>
      <c r="D170" s="7" t="s">
        <v>164</v>
      </c>
      <c r="E170" s="7"/>
      <c r="F170" s="7"/>
      <c r="G170" s="7">
        <v>90</v>
      </c>
      <c r="H170" s="8">
        <v>48</v>
      </c>
      <c r="I170" s="87">
        <f t="shared" si="4"/>
        <v>12775.3</v>
      </c>
      <c r="J170" s="88"/>
      <c r="K170" s="9"/>
    </row>
    <row r="171" spans="2:11">
      <c r="B171" s="7">
        <f t="shared" si="5"/>
        <v>167</v>
      </c>
      <c r="C171" s="7" t="s">
        <v>164</v>
      </c>
      <c r="D171" s="7" t="s">
        <v>165</v>
      </c>
      <c r="E171" s="7"/>
      <c r="F171" s="7"/>
      <c r="G171" s="7">
        <v>90</v>
      </c>
      <c r="H171" s="8">
        <v>46.5</v>
      </c>
      <c r="I171" s="87">
        <f t="shared" si="4"/>
        <v>12821.8</v>
      </c>
      <c r="J171" s="88"/>
      <c r="K171" s="9"/>
    </row>
    <row r="172" spans="2:11">
      <c r="B172" s="7">
        <f t="shared" si="5"/>
        <v>168</v>
      </c>
      <c r="C172" s="7" t="s">
        <v>164</v>
      </c>
      <c r="D172" s="7" t="s">
        <v>165</v>
      </c>
      <c r="E172" s="7" t="s">
        <v>110</v>
      </c>
      <c r="F172" s="7"/>
      <c r="G172" s="7">
        <v>90</v>
      </c>
      <c r="H172" s="8">
        <v>5</v>
      </c>
      <c r="I172" s="87">
        <f t="shared" si="4"/>
        <v>12826.8</v>
      </c>
      <c r="J172" s="88"/>
      <c r="K172" s="9"/>
    </row>
    <row r="173" spans="2:11">
      <c r="B173" s="7">
        <f t="shared" si="5"/>
        <v>169</v>
      </c>
      <c r="C173" s="7" t="s">
        <v>165</v>
      </c>
      <c r="D173" s="7" t="s">
        <v>170</v>
      </c>
      <c r="E173" s="7"/>
      <c r="F173" s="7"/>
      <c r="G173" s="7">
        <v>90</v>
      </c>
      <c r="H173" s="8">
        <v>117</v>
      </c>
      <c r="I173" s="87">
        <f t="shared" si="4"/>
        <v>12943.8</v>
      </c>
      <c r="J173" s="88"/>
      <c r="K173" s="9"/>
    </row>
    <row r="174" spans="2:11">
      <c r="B174" s="7">
        <f t="shared" si="5"/>
        <v>170</v>
      </c>
      <c r="C174" s="7" t="s">
        <v>165</v>
      </c>
      <c r="D174" s="7" t="s">
        <v>170</v>
      </c>
      <c r="E174" s="7" t="s">
        <v>12</v>
      </c>
      <c r="F174" s="7"/>
      <c r="G174" s="7">
        <v>90</v>
      </c>
      <c r="H174" s="8">
        <v>5</v>
      </c>
      <c r="I174" s="87">
        <f t="shared" si="4"/>
        <v>12948.8</v>
      </c>
      <c r="J174" s="88"/>
      <c r="K174" s="9"/>
    </row>
    <row r="175" spans="2:11">
      <c r="B175" s="7">
        <f t="shared" si="5"/>
        <v>171</v>
      </c>
      <c r="C175" s="7" t="s">
        <v>170</v>
      </c>
      <c r="D175" s="7" t="s">
        <v>93</v>
      </c>
      <c r="E175" s="7"/>
      <c r="F175" s="7"/>
      <c r="G175" s="7">
        <v>90</v>
      </c>
      <c r="H175" s="8">
        <v>43</v>
      </c>
      <c r="I175" s="87">
        <f t="shared" si="4"/>
        <v>12991.8</v>
      </c>
      <c r="J175" s="88"/>
      <c r="K175" s="9"/>
    </row>
    <row r="176" spans="2:11">
      <c r="B176" s="7">
        <f t="shared" si="5"/>
        <v>172</v>
      </c>
      <c r="C176" s="7" t="s">
        <v>93</v>
      </c>
      <c r="D176" s="7" t="s">
        <v>97</v>
      </c>
      <c r="E176" s="7"/>
      <c r="F176" s="7"/>
      <c r="G176" s="7">
        <v>90</v>
      </c>
      <c r="H176" s="8">
        <v>38.299999999999997</v>
      </c>
      <c r="I176" s="87">
        <f t="shared" si="4"/>
        <v>13030.099999999999</v>
      </c>
      <c r="J176" s="88"/>
      <c r="K176" s="9"/>
    </row>
    <row r="177" spans="2:11">
      <c r="B177" s="7">
        <f t="shared" si="5"/>
        <v>173</v>
      </c>
      <c r="C177" s="7" t="s">
        <v>170</v>
      </c>
      <c r="D177" s="7" t="s">
        <v>171</v>
      </c>
      <c r="E177" s="7"/>
      <c r="F177" s="7"/>
      <c r="G177" s="7">
        <v>90</v>
      </c>
      <c r="H177" s="8">
        <v>113</v>
      </c>
      <c r="I177" s="87">
        <f t="shared" si="4"/>
        <v>13143.099999999999</v>
      </c>
      <c r="J177" s="88"/>
      <c r="K177" s="9"/>
    </row>
    <row r="178" spans="2:11">
      <c r="B178" s="7">
        <f t="shared" si="5"/>
        <v>174</v>
      </c>
      <c r="C178" s="7" t="s">
        <v>170</v>
      </c>
      <c r="D178" s="7" t="s">
        <v>171</v>
      </c>
      <c r="E178" s="7" t="s">
        <v>12</v>
      </c>
      <c r="F178" s="7"/>
      <c r="G178" s="7">
        <v>90</v>
      </c>
      <c r="H178" s="8">
        <v>3</v>
      </c>
      <c r="I178" s="87">
        <f t="shared" si="4"/>
        <v>13146.099999999999</v>
      </c>
      <c r="J178" s="88"/>
      <c r="K178" s="9"/>
    </row>
    <row r="179" spans="2:11">
      <c r="B179" s="7">
        <f t="shared" si="5"/>
        <v>175</v>
      </c>
      <c r="C179" s="7" t="s">
        <v>171</v>
      </c>
      <c r="D179" s="7" t="s">
        <v>161</v>
      </c>
      <c r="E179" s="7"/>
      <c r="F179" s="7"/>
      <c r="G179" s="7">
        <v>90</v>
      </c>
      <c r="H179" s="8">
        <v>663</v>
      </c>
      <c r="I179" s="87">
        <f t="shared" si="4"/>
        <v>13809.099999999999</v>
      </c>
      <c r="J179" s="88"/>
      <c r="K179" s="9"/>
    </row>
    <row r="180" spans="2:11">
      <c r="B180" s="7">
        <f t="shared" si="5"/>
        <v>176</v>
      </c>
      <c r="C180" s="6" t="s">
        <v>34</v>
      </c>
      <c r="D180" s="6" t="s">
        <v>35</v>
      </c>
      <c r="E180" s="6" t="s">
        <v>16</v>
      </c>
      <c r="F180" s="7"/>
      <c r="G180" s="6">
        <v>110</v>
      </c>
      <c r="H180" s="8">
        <v>50.9</v>
      </c>
      <c r="I180" s="87">
        <f t="shared" si="4"/>
        <v>13859.999999999998</v>
      </c>
      <c r="J180" s="88"/>
      <c r="K180" s="9"/>
    </row>
    <row r="181" spans="2:11">
      <c r="B181" s="7">
        <f t="shared" si="5"/>
        <v>177</v>
      </c>
      <c r="C181" s="6" t="s">
        <v>35</v>
      </c>
      <c r="D181" s="6" t="s">
        <v>37</v>
      </c>
      <c r="E181" s="6"/>
      <c r="F181" s="7"/>
      <c r="G181" s="6">
        <v>110</v>
      </c>
      <c r="H181" s="8">
        <v>9</v>
      </c>
      <c r="I181" s="87">
        <f t="shared" si="4"/>
        <v>13868.999999999998</v>
      </c>
      <c r="J181" s="88"/>
      <c r="K181" s="9"/>
    </row>
    <row r="182" spans="2:11">
      <c r="B182" s="7">
        <f t="shared" si="5"/>
        <v>178</v>
      </c>
      <c r="C182" s="6" t="s">
        <v>35</v>
      </c>
      <c r="D182" s="6" t="s">
        <v>37</v>
      </c>
      <c r="E182" s="6" t="s">
        <v>16</v>
      </c>
      <c r="F182" s="7"/>
      <c r="G182" s="6">
        <v>110</v>
      </c>
      <c r="H182" s="8">
        <v>16.7</v>
      </c>
      <c r="I182" s="87">
        <f t="shared" si="4"/>
        <v>13885.699999999999</v>
      </c>
      <c r="J182" s="88"/>
      <c r="K182" s="9"/>
    </row>
    <row r="183" spans="2:11">
      <c r="B183" s="7">
        <f t="shared" si="5"/>
        <v>179</v>
      </c>
      <c r="C183" s="7" t="s">
        <v>37</v>
      </c>
      <c r="D183" s="7" t="s">
        <v>47</v>
      </c>
      <c r="E183" s="7"/>
      <c r="F183" s="7"/>
      <c r="G183" s="7">
        <v>110</v>
      </c>
      <c r="H183" s="8">
        <v>151.6</v>
      </c>
      <c r="I183" s="87">
        <f t="shared" si="4"/>
        <v>14037.3</v>
      </c>
      <c r="J183" s="88"/>
      <c r="K183" s="9"/>
    </row>
    <row r="184" spans="2:11">
      <c r="B184" s="7">
        <f t="shared" si="5"/>
        <v>180</v>
      </c>
      <c r="C184" s="7" t="s">
        <v>47</v>
      </c>
      <c r="D184" s="7" t="s">
        <v>39</v>
      </c>
      <c r="E184" s="6" t="s">
        <v>16</v>
      </c>
      <c r="F184" s="7"/>
      <c r="G184" s="7">
        <v>110</v>
      </c>
      <c r="H184" s="8">
        <v>20</v>
      </c>
      <c r="I184" s="87">
        <f t="shared" si="4"/>
        <v>14057.3</v>
      </c>
      <c r="J184" s="88"/>
      <c r="K184" s="9"/>
    </row>
    <row r="185" spans="2:11">
      <c r="B185" s="7">
        <f t="shared" si="5"/>
        <v>181</v>
      </c>
      <c r="C185" s="7" t="s">
        <v>39</v>
      </c>
      <c r="D185" s="7" t="s">
        <v>48</v>
      </c>
      <c r="E185" s="6" t="s">
        <v>57</v>
      </c>
      <c r="F185" s="7"/>
      <c r="G185" s="7">
        <v>110</v>
      </c>
      <c r="H185" s="8">
        <v>5</v>
      </c>
      <c r="I185" s="87">
        <f t="shared" si="4"/>
        <v>14062.3</v>
      </c>
      <c r="J185" s="88"/>
      <c r="K185" s="9" t="s">
        <v>57</v>
      </c>
    </row>
    <row r="186" spans="2:11">
      <c r="B186" s="7">
        <f t="shared" si="5"/>
        <v>182</v>
      </c>
      <c r="C186" s="7" t="s">
        <v>39</v>
      </c>
      <c r="D186" s="7" t="s">
        <v>48</v>
      </c>
      <c r="E186" s="7" t="s">
        <v>12</v>
      </c>
      <c r="F186" s="7"/>
      <c r="G186" s="7">
        <v>110</v>
      </c>
      <c r="H186" s="8">
        <v>3</v>
      </c>
      <c r="I186" s="87">
        <f t="shared" si="4"/>
        <v>14065.3</v>
      </c>
      <c r="J186" s="88"/>
      <c r="K186" s="9"/>
    </row>
    <row r="187" spans="2:11">
      <c r="B187" s="7">
        <f t="shared" si="5"/>
        <v>183</v>
      </c>
      <c r="C187" s="7" t="s">
        <v>39</v>
      </c>
      <c r="D187" s="7" t="s">
        <v>48</v>
      </c>
      <c r="E187" s="6" t="s">
        <v>16</v>
      </c>
      <c r="F187" s="7"/>
      <c r="G187" s="7">
        <v>110</v>
      </c>
      <c r="H187" s="8">
        <v>10</v>
      </c>
      <c r="I187" s="87">
        <f t="shared" si="4"/>
        <v>14075.3</v>
      </c>
      <c r="J187" s="88"/>
      <c r="K187" s="9"/>
    </row>
    <row r="188" spans="2:11">
      <c r="B188" s="7">
        <f t="shared" si="5"/>
        <v>184</v>
      </c>
      <c r="C188" s="7" t="s">
        <v>58</v>
      </c>
      <c r="D188" s="7" t="s">
        <v>56</v>
      </c>
      <c r="E188" s="7"/>
      <c r="F188" s="7"/>
      <c r="G188" s="7">
        <v>110</v>
      </c>
      <c r="H188" s="8">
        <v>42</v>
      </c>
      <c r="I188" s="87">
        <f t="shared" si="4"/>
        <v>14117.3</v>
      </c>
      <c r="J188" s="88"/>
      <c r="K188" s="9"/>
    </row>
    <row r="189" spans="2:11">
      <c r="B189" s="7">
        <f t="shared" si="5"/>
        <v>185</v>
      </c>
      <c r="C189" s="7" t="s">
        <v>56</v>
      </c>
      <c r="D189" s="7" t="s">
        <v>64</v>
      </c>
      <c r="E189" s="7"/>
      <c r="F189" s="7"/>
      <c r="G189" s="7">
        <v>110</v>
      </c>
      <c r="H189" s="8">
        <v>154.19999999999999</v>
      </c>
      <c r="I189" s="87">
        <f t="shared" si="4"/>
        <v>14271.5</v>
      </c>
      <c r="J189" s="88"/>
      <c r="K189" s="9"/>
    </row>
    <row r="190" spans="2:11">
      <c r="B190" s="7">
        <f t="shared" si="5"/>
        <v>186</v>
      </c>
      <c r="C190" s="7" t="s">
        <v>64</v>
      </c>
      <c r="D190" s="7" t="s">
        <v>66</v>
      </c>
      <c r="E190" s="7"/>
      <c r="F190" s="7"/>
      <c r="G190" s="7">
        <v>110</v>
      </c>
      <c r="H190" s="8">
        <v>350</v>
      </c>
      <c r="I190" s="87">
        <f t="shared" si="4"/>
        <v>14621.5</v>
      </c>
      <c r="J190" s="88"/>
      <c r="K190" s="9"/>
    </row>
    <row r="191" spans="2:11">
      <c r="B191" s="7">
        <f t="shared" si="5"/>
        <v>187</v>
      </c>
      <c r="C191" s="7" t="s">
        <v>64</v>
      </c>
      <c r="D191" s="7" t="s">
        <v>66</v>
      </c>
      <c r="E191" s="7" t="s">
        <v>12</v>
      </c>
      <c r="F191" s="7"/>
      <c r="G191" s="7">
        <v>110</v>
      </c>
      <c r="H191" s="8">
        <v>6</v>
      </c>
      <c r="I191" s="87">
        <f t="shared" si="4"/>
        <v>14627.5</v>
      </c>
      <c r="J191" s="88"/>
      <c r="K191" s="9"/>
    </row>
    <row r="192" spans="2:11">
      <c r="B192" s="7">
        <f t="shared" si="5"/>
        <v>188</v>
      </c>
      <c r="C192" s="7" t="s">
        <v>66</v>
      </c>
      <c r="D192" s="7" t="s">
        <v>48</v>
      </c>
      <c r="E192" s="7"/>
      <c r="F192" s="7"/>
      <c r="G192" s="7">
        <v>110</v>
      </c>
      <c r="H192" s="8">
        <v>28.7</v>
      </c>
      <c r="I192" s="87">
        <f t="shared" si="4"/>
        <v>14656.2</v>
      </c>
      <c r="J192" s="88"/>
      <c r="K192" s="9"/>
    </row>
    <row r="193" spans="2:11">
      <c r="B193" s="7">
        <f t="shared" si="5"/>
        <v>189</v>
      </c>
      <c r="C193" s="7" t="s">
        <v>58</v>
      </c>
      <c r="D193" s="7" t="s">
        <v>77</v>
      </c>
      <c r="E193" s="7"/>
      <c r="F193" s="7"/>
      <c r="G193" s="7">
        <v>110</v>
      </c>
      <c r="H193" s="8">
        <v>182.8</v>
      </c>
      <c r="I193" s="87">
        <f t="shared" si="4"/>
        <v>14839</v>
      </c>
      <c r="J193" s="88"/>
      <c r="K193" s="9"/>
    </row>
    <row r="194" spans="2:11">
      <c r="B194" s="7">
        <f t="shared" si="5"/>
        <v>190</v>
      </c>
      <c r="C194" s="7" t="s">
        <v>77</v>
      </c>
      <c r="D194" s="7" t="s">
        <v>167</v>
      </c>
      <c r="E194" s="7"/>
      <c r="F194" s="7"/>
      <c r="G194" s="7">
        <v>110</v>
      </c>
      <c r="H194" s="8">
        <v>152.69999999999999</v>
      </c>
      <c r="I194" s="87">
        <f t="shared" si="4"/>
        <v>14991.7</v>
      </c>
      <c r="J194" s="88"/>
      <c r="K194" s="9"/>
    </row>
    <row r="195" spans="2:11">
      <c r="B195" s="7">
        <f t="shared" si="5"/>
        <v>191</v>
      </c>
      <c r="C195" s="7" t="s">
        <v>167</v>
      </c>
      <c r="D195" s="7" t="s">
        <v>169</v>
      </c>
      <c r="E195" s="7" t="s">
        <v>12</v>
      </c>
      <c r="F195" s="7"/>
      <c r="G195" s="7">
        <v>110</v>
      </c>
      <c r="H195" s="8">
        <v>8</v>
      </c>
      <c r="I195" s="87">
        <f t="shared" si="4"/>
        <v>14999.7</v>
      </c>
      <c r="J195" s="88"/>
      <c r="K195" s="9"/>
    </row>
    <row r="196" spans="2:11">
      <c r="B196" s="7">
        <f t="shared" si="5"/>
        <v>192</v>
      </c>
      <c r="C196" s="7" t="s">
        <v>167</v>
      </c>
      <c r="D196" s="7" t="s">
        <v>169</v>
      </c>
      <c r="E196" s="7"/>
      <c r="F196" s="7"/>
      <c r="G196" s="7">
        <v>110</v>
      </c>
      <c r="H196" s="8">
        <v>177</v>
      </c>
      <c r="I196" s="87">
        <f t="shared" si="4"/>
        <v>15176.7</v>
      </c>
      <c r="J196" s="88"/>
      <c r="K196" s="9"/>
    </row>
    <row r="197" spans="2:11">
      <c r="B197" s="7">
        <f t="shared" si="5"/>
        <v>193</v>
      </c>
      <c r="C197" s="7" t="s">
        <v>172</v>
      </c>
      <c r="D197" s="7" t="s">
        <v>173</v>
      </c>
      <c r="E197" s="7"/>
      <c r="F197" s="7"/>
      <c r="G197" s="7">
        <v>110</v>
      </c>
      <c r="H197" s="8">
        <v>144</v>
      </c>
      <c r="I197" s="87">
        <f t="shared" si="4"/>
        <v>15320.7</v>
      </c>
      <c r="J197" s="88"/>
      <c r="K197" s="9"/>
    </row>
    <row r="198" spans="2:11">
      <c r="B198" s="7">
        <f t="shared" si="5"/>
        <v>194</v>
      </c>
      <c r="C198" s="7" t="s">
        <v>173</v>
      </c>
      <c r="D198" s="7" t="s">
        <v>28</v>
      </c>
      <c r="E198" s="7"/>
      <c r="F198" s="7"/>
      <c r="G198" s="7">
        <v>110</v>
      </c>
      <c r="H198" s="8">
        <v>141</v>
      </c>
      <c r="I198" s="87">
        <f t="shared" ref="I198:I221" si="6">+I197+H198</f>
        <v>15461.7</v>
      </c>
      <c r="J198" s="88"/>
      <c r="K198" s="9"/>
    </row>
    <row r="199" spans="2:11">
      <c r="B199" s="7">
        <f t="shared" ref="B199:B249" si="7">1+B198</f>
        <v>195</v>
      </c>
      <c r="C199" s="7" t="s">
        <v>130</v>
      </c>
      <c r="D199" s="7" t="s">
        <v>174</v>
      </c>
      <c r="E199" s="7" t="s">
        <v>16</v>
      </c>
      <c r="F199" s="7"/>
      <c r="G199" s="7">
        <v>110</v>
      </c>
      <c r="H199" s="8">
        <v>31</v>
      </c>
      <c r="I199" s="87">
        <f t="shared" si="6"/>
        <v>15492.7</v>
      </c>
      <c r="J199" s="88"/>
      <c r="K199" s="9"/>
    </row>
    <row r="200" spans="2:11">
      <c r="B200" s="7">
        <f t="shared" si="7"/>
        <v>196</v>
      </c>
      <c r="C200" s="7" t="s">
        <v>130</v>
      </c>
      <c r="D200" s="7" t="s">
        <v>174</v>
      </c>
      <c r="E200" s="7" t="s">
        <v>57</v>
      </c>
      <c r="F200" s="7"/>
      <c r="G200" s="7">
        <v>110</v>
      </c>
      <c r="H200" s="8">
        <v>8</v>
      </c>
      <c r="I200" s="87">
        <f t="shared" si="6"/>
        <v>15500.7</v>
      </c>
      <c r="J200" s="88"/>
      <c r="K200" s="9" t="s">
        <v>57</v>
      </c>
    </row>
    <row r="201" spans="2:11">
      <c r="B201" s="7">
        <f t="shared" si="7"/>
        <v>197</v>
      </c>
      <c r="C201" s="7" t="s">
        <v>130</v>
      </c>
      <c r="D201" s="7" t="s">
        <v>174</v>
      </c>
      <c r="E201" s="7"/>
      <c r="F201" s="7"/>
      <c r="G201" s="7">
        <v>110</v>
      </c>
      <c r="H201" s="8">
        <v>40</v>
      </c>
      <c r="I201" s="87">
        <f t="shared" si="6"/>
        <v>15540.7</v>
      </c>
      <c r="J201" s="88"/>
      <c r="K201" s="9"/>
    </row>
    <row r="202" spans="2:11" ht="15" hidden="1" customHeight="1">
      <c r="B202" s="7">
        <f t="shared" si="7"/>
        <v>198</v>
      </c>
      <c r="C202" s="7"/>
      <c r="D202" s="7"/>
      <c r="E202" s="7"/>
      <c r="F202" s="7"/>
      <c r="G202" s="7"/>
      <c r="H202" s="8"/>
      <c r="I202" s="87">
        <f t="shared" si="6"/>
        <v>15540.7</v>
      </c>
      <c r="J202" s="88"/>
      <c r="K202" s="9"/>
    </row>
    <row r="203" spans="2:11" ht="15" hidden="1" customHeight="1">
      <c r="B203" s="7">
        <f t="shared" si="7"/>
        <v>199</v>
      </c>
      <c r="C203" s="7"/>
      <c r="D203" s="7"/>
      <c r="E203" s="7"/>
      <c r="F203" s="7"/>
      <c r="G203" s="7"/>
      <c r="H203" s="8"/>
      <c r="I203" s="87">
        <f t="shared" si="6"/>
        <v>15540.7</v>
      </c>
      <c r="J203" s="88"/>
      <c r="K203" s="9"/>
    </row>
    <row r="204" spans="2:11" ht="15" hidden="1" customHeight="1">
      <c r="B204" s="7">
        <f t="shared" si="7"/>
        <v>200</v>
      </c>
      <c r="C204" s="7"/>
      <c r="D204" s="7"/>
      <c r="E204" s="7"/>
      <c r="F204" s="7"/>
      <c r="G204" s="7"/>
      <c r="H204" s="8"/>
      <c r="I204" s="87">
        <f t="shared" si="6"/>
        <v>15540.7</v>
      </c>
      <c r="J204" s="88"/>
      <c r="K204" s="9"/>
    </row>
    <row r="205" spans="2:11" ht="15" hidden="1" customHeight="1">
      <c r="B205" s="7">
        <f t="shared" si="7"/>
        <v>201</v>
      </c>
      <c r="C205" s="7"/>
      <c r="D205" s="7"/>
      <c r="E205" s="7"/>
      <c r="F205" s="7"/>
      <c r="G205" s="7"/>
      <c r="H205" s="8"/>
      <c r="I205" s="87">
        <f t="shared" si="6"/>
        <v>15540.7</v>
      </c>
      <c r="J205" s="88"/>
      <c r="K205" s="9"/>
    </row>
    <row r="206" spans="2:11" ht="15" hidden="1" customHeight="1">
      <c r="B206" s="7">
        <f t="shared" si="7"/>
        <v>202</v>
      </c>
      <c r="C206" s="7" t="s">
        <v>175</v>
      </c>
      <c r="D206" s="7" t="s">
        <v>176</v>
      </c>
      <c r="E206" s="7"/>
      <c r="F206" s="7"/>
      <c r="G206" s="7">
        <v>110</v>
      </c>
      <c r="H206" s="8">
        <v>19</v>
      </c>
      <c r="I206" s="87">
        <f t="shared" si="6"/>
        <v>15559.7</v>
      </c>
      <c r="J206" s="88"/>
      <c r="K206" s="9"/>
    </row>
    <row r="207" spans="2:11">
      <c r="B207" s="7">
        <f t="shared" si="7"/>
        <v>203</v>
      </c>
      <c r="C207" s="7" t="s">
        <v>176</v>
      </c>
      <c r="D207" s="7" t="s">
        <v>34</v>
      </c>
      <c r="E207" s="7"/>
      <c r="F207" s="7"/>
      <c r="G207" s="7">
        <v>110</v>
      </c>
      <c r="H207" s="8">
        <v>69</v>
      </c>
      <c r="I207" s="87">
        <f t="shared" si="6"/>
        <v>15628.7</v>
      </c>
      <c r="J207" s="88"/>
      <c r="K207" s="9"/>
    </row>
    <row r="208" spans="2:11">
      <c r="B208" s="7">
        <f t="shared" si="7"/>
        <v>204</v>
      </c>
      <c r="C208" s="7" t="s">
        <v>155</v>
      </c>
      <c r="D208" s="7" t="s">
        <v>143</v>
      </c>
      <c r="E208" s="7"/>
      <c r="F208" s="7"/>
      <c r="G208" s="7">
        <v>125</v>
      </c>
      <c r="H208" s="8">
        <v>65.099999999999994</v>
      </c>
      <c r="I208" s="87">
        <f t="shared" si="6"/>
        <v>15693.800000000001</v>
      </c>
      <c r="J208" s="88"/>
      <c r="K208" s="9"/>
    </row>
    <row r="209" spans="2:14">
      <c r="B209" s="7">
        <f t="shared" si="7"/>
        <v>205</v>
      </c>
      <c r="C209" s="7" t="s">
        <v>145</v>
      </c>
      <c r="D209" s="7" t="s">
        <v>147</v>
      </c>
      <c r="E209" s="7"/>
      <c r="F209" s="7"/>
      <c r="G209" s="7">
        <v>125</v>
      </c>
      <c r="H209" s="8">
        <v>48</v>
      </c>
      <c r="I209" s="87">
        <f t="shared" si="6"/>
        <v>15741.800000000001</v>
      </c>
      <c r="J209" s="88"/>
      <c r="K209" s="9"/>
    </row>
    <row r="210" spans="2:14">
      <c r="B210" s="7">
        <f t="shared" si="7"/>
        <v>206</v>
      </c>
      <c r="C210" s="7" t="s">
        <v>147</v>
      </c>
      <c r="D210" s="7" t="s">
        <v>75</v>
      </c>
      <c r="E210" s="7"/>
      <c r="F210" s="7"/>
      <c r="G210" s="7">
        <v>125</v>
      </c>
      <c r="H210" s="8">
        <v>327</v>
      </c>
      <c r="I210" s="87">
        <f t="shared" si="6"/>
        <v>16068.800000000001</v>
      </c>
      <c r="J210" s="88"/>
      <c r="K210" s="9"/>
    </row>
    <row r="211" spans="2:14">
      <c r="B211" s="7">
        <f t="shared" si="7"/>
        <v>207</v>
      </c>
      <c r="C211" s="7" t="s">
        <v>155</v>
      </c>
      <c r="D211" s="7" t="s">
        <v>130</v>
      </c>
      <c r="E211" s="7" t="s">
        <v>16</v>
      </c>
      <c r="F211" s="7"/>
      <c r="G211" s="7">
        <v>125</v>
      </c>
      <c r="H211" s="8">
        <v>87.9</v>
      </c>
      <c r="I211" s="87">
        <f t="shared" si="6"/>
        <v>16156.7</v>
      </c>
      <c r="J211" s="88"/>
      <c r="K211" s="9"/>
    </row>
    <row r="212" spans="2:14">
      <c r="B212" s="7">
        <f t="shared" si="7"/>
        <v>208</v>
      </c>
      <c r="C212" s="7" t="s">
        <v>177</v>
      </c>
      <c r="D212" s="7" t="s">
        <v>123</v>
      </c>
      <c r="E212" s="7"/>
      <c r="F212" s="7"/>
      <c r="G212" s="7">
        <v>140</v>
      </c>
      <c r="H212" s="8">
        <v>172.5</v>
      </c>
      <c r="I212" s="87">
        <f t="shared" si="6"/>
        <v>16329.2</v>
      </c>
      <c r="J212" s="88"/>
      <c r="K212" s="9"/>
    </row>
    <row r="213" spans="2:14">
      <c r="B213" s="7">
        <f t="shared" si="7"/>
        <v>209</v>
      </c>
      <c r="C213" s="7" t="s">
        <v>123</v>
      </c>
      <c r="D213" s="7" t="s">
        <v>172</v>
      </c>
      <c r="E213" s="7"/>
      <c r="F213" s="7"/>
      <c r="G213" s="7">
        <v>140</v>
      </c>
      <c r="H213" s="8">
        <v>80</v>
      </c>
      <c r="I213" s="87">
        <f t="shared" si="6"/>
        <v>16409.2</v>
      </c>
      <c r="J213" s="88"/>
      <c r="K213" s="9"/>
    </row>
    <row r="214" spans="2:14">
      <c r="B214" s="7">
        <f t="shared" si="7"/>
        <v>210</v>
      </c>
      <c r="C214" s="7" t="s">
        <v>123</v>
      </c>
      <c r="D214" s="7" t="s">
        <v>10</v>
      </c>
      <c r="E214" s="7"/>
      <c r="F214" s="7"/>
      <c r="G214" s="7">
        <v>140</v>
      </c>
      <c r="H214" s="8">
        <v>19.8</v>
      </c>
      <c r="I214" s="87">
        <f t="shared" si="6"/>
        <v>16429</v>
      </c>
      <c r="J214" s="88"/>
      <c r="K214" s="9"/>
    </row>
    <row r="215" spans="2:14">
      <c r="B215" s="7">
        <f t="shared" si="7"/>
        <v>211</v>
      </c>
      <c r="C215" s="7" t="s">
        <v>10</v>
      </c>
      <c r="D215" s="7" t="s">
        <v>163</v>
      </c>
      <c r="E215" s="7"/>
      <c r="F215" s="7"/>
      <c r="G215" s="7">
        <v>140</v>
      </c>
      <c r="H215" s="8">
        <v>29.2</v>
      </c>
      <c r="I215" s="87">
        <f t="shared" si="6"/>
        <v>16458.2</v>
      </c>
      <c r="J215" s="88"/>
      <c r="K215" s="9"/>
    </row>
    <row r="216" spans="2:14">
      <c r="B216" s="7">
        <f t="shared" si="7"/>
        <v>212</v>
      </c>
      <c r="C216" s="7" t="s">
        <v>10</v>
      </c>
      <c r="D216" s="7" t="s">
        <v>163</v>
      </c>
      <c r="E216" s="7" t="s">
        <v>12</v>
      </c>
      <c r="F216" s="7"/>
      <c r="G216" s="7">
        <v>140</v>
      </c>
      <c r="H216" s="8">
        <v>3</v>
      </c>
      <c r="I216" s="87">
        <f t="shared" si="6"/>
        <v>16461.2</v>
      </c>
      <c r="J216" s="88"/>
      <c r="K216" s="9"/>
    </row>
    <row r="217" spans="2:14">
      <c r="B217" s="7">
        <f t="shared" si="7"/>
        <v>213</v>
      </c>
      <c r="C217" s="7" t="s">
        <v>163</v>
      </c>
      <c r="D217" s="7" t="s">
        <v>76</v>
      </c>
      <c r="E217" s="7" t="s">
        <v>57</v>
      </c>
      <c r="F217" s="7"/>
      <c r="G217" s="7">
        <v>140</v>
      </c>
      <c r="H217" s="8">
        <v>3</v>
      </c>
      <c r="I217" s="87">
        <f t="shared" si="6"/>
        <v>16464.2</v>
      </c>
      <c r="J217" s="88"/>
      <c r="K217" s="9" t="s">
        <v>57</v>
      </c>
    </row>
    <row r="218" spans="2:14">
      <c r="B218" s="7">
        <f t="shared" si="7"/>
        <v>214</v>
      </c>
      <c r="C218" s="7" t="s">
        <v>163</v>
      </c>
      <c r="D218" s="7" t="s">
        <v>76</v>
      </c>
      <c r="E218" s="7"/>
      <c r="F218" s="7"/>
      <c r="G218" s="7">
        <v>140</v>
      </c>
      <c r="H218" s="8">
        <v>403</v>
      </c>
      <c r="I218" s="87">
        <f t="shared" si="6"/>
        <v>16867.2</v>
      </c>
      <c r="J218" s="88"/>
      <c r="K218" s="9"/>
    </row>
    <row r="219" spans="2:14">
      <c r="B219" s="7">
        <f t="shared" si="7"/>
        <v>215</v>
      </c>
      <c r="C219" s="7" t="s">
        <v>76</v>
      </c>
      <c r="D219" s="7" t="s">
        <v>68</v>
      </c>
      <c r="E219" s="7"/>
      <c r="F219" s="7"/>
      <c r="G219" s="7">
        <v>140</v>
      </c>
      <c r="H219" s="8">
        <v>121</v>
      </c>
      <c r="I219" s="87">
        <f t="shared" si="6"/>
        <v>16988.2</v>
      </c>
      <c r="J219" s="88"/>
      <c r="K219" s="9"/>
    </row>
    <row r="220" spans="2:14">
      <c r="B220" s="7">
        <f t="shared" si="7"/>
        <v>216</v>
      </c>
      <c r="C220" s="7" t="s">
        <v>68</v>
      </c>
      <c r="D220" s="7" t="s">
        <v>73</v>
      </c>
      <c r="E220" s="7"/>
      <c r="F220" s="7"/>
      <c r="G220" s="7">
        <v>140</v>
      </c>
      <c r="H220" s="8">
        <v>29</v>
      </c>
      <c r="I220" s="87">
        <f t="shared" si="6"/>
        <v>17017.2</v>
      </c>
      <c r="J220" s="88"/>
      <c r="K220" s="9"/>
    </row>
    <row r="221" spans="2:14">
      <c r="B221" s="7">
        <f t="shared" si="7"/>
        <v>217</v>
      </c>
      <c r="C221" s="7" t="s">
        <v>73</v>
      </c>
      <c r="D221" s="7" t="s">
        <v>75</v>
      </c>
      <c r="E221" s="7"/>
      <c r="F221" s="7"/>
      <c r="G221" s="7">
        <v>140</v>
      </c>
      <c r="H221" s="8">
        <v>121.5</v>
      </c>
      <c r="I221" s="87">
        <f t="shared" si="6"/>
        <v>17138.7</v>
      </c>
      <c r="J221" s="88"/>
      <c r="K221" s="9"/>
      <c r="N221" s="1">
        <f>1244.5-982</f>
        <v>262.5</v>
      </c>
    </row>
    <row r="222" spans="2:14">
      <c r="B222" s="7">
        <f t="shared" si="7"/>
        <v>218</v>
      </c>
      <c r="C222" s="7" t="s">
        <v>122</v>
      </c>
      <c r="D222" s="7" t="s">
        <v>177</v>
      </c>
      <c r="E222" s="7"/>
      <c r="F222" s="7"/>
      <c r="G222" s="7">
        <v>160</v>
      </c>
      <c r="H222" s="8">
        <v>228</v>
      </c>
      <c r="I222" s="87"/>
      <c r="J222" s="88"/>
      <c r="K222" s="9"/>
      <c r="N222" s="1">
        <f>+N221/12</f>
        <v>21.875</v>
      </c>
    </row>
    <row r="223" spans="2:14" ht="15" hidden="1" customHeight="1">
      <c r="B223" s="7">
        <f t="shared" si="7"/>
        <v>219</v>
      </c>
      <c r="C223" s="7"/>
      <c r="D223" s="7"/>
      <c r="E223" s="7"/>
      <c r="F223" s="7"/>
      <c r="G223" s="7"/>
      <c r="H223" s="10"/>
      <c r="I223" s="7"/>
      <c r="J223" s="11"/>
      <c r="K223" s="9"/>
    </row>
    <row r="224" spans="2:14" ht="76.5" hidden="1" customHeight="1">
      <c r="B224" s="7">
        <f t="shared" si="7"/>
        <v>220</v>
      </c>
      <c r="C224" s="7"/>
      <c r="D224" s="7"/>
      <c r="E224" s="7"/>
      <c r="F224" s="7"/>
      <c r="G224" s="7"/>
      <c r="H224" s="10"/>
      <c r="I224" s="7"/>
      <c r="J224" s="11"/>
      <c r="K224" s="9"/>
    </row>
    <row r="225" spans="2:13" ht="15" hidden="1" customHeight="1">
      <c r="B225" s="7">
        <f t="shared" si="7"/>
        <v>221</v>
      </c>
      <c r="C225" s="7"/>
      <c r="D225" s="7"/>
      <c r="E225" s="7"/>
      <c r="F225" s="7"/>
      <c r="G225" s="7"/>
      <c r="H225" s="10"/>
      <c r="I225" s="7"/>
      <c r="J225" s="11"/>
      <c r="K225" s="9"/>
    </row>
    <row r="226" spans="2:13" ht="15" hidden="1" customHeight="1">
      <c r="B226" s="7">
        <f t="shared" si="7"/>
        <v>222</v>
      </c>
      <c r="C226" s="7"/>
      <c r="D226" s="7"/>
      <c r="E226" s="7"/>
      <c r="F226" s="7"/>
      <c r="G226" s="7"/>
      <c r="H226" s="10"/>
      <c r="I226" s="7"/>
      <c r="J226" s="11"/>
      <c r="K226" s="9"/>
    </row>
    <row r="227" spans="2:13" ht="15" hidden="1" customHeight="1">
      <c r="B227" s="7">
        <f t="shared" si="7"/>
        <v>223</v>
      </c>
      <c r="C227" s="7"/>
      <c r="D227" s="7"/>
      <c r="E227" s="7"/>
      <c r="F227" s="7"/>
      <c r="G227" s="7"/>
      <c r="H227" s="10"/>
      <c r="I227" s="7"/>
      <c r="J227" s="11"/>
      <c r="K227" s="9"/>
    </row>
    <row r="228" spans="2:13" ht="15" hidden="1" customHeight="1">
      <c r="B228" s="7">
        <f t="shared" si="7"/>
        <v>224</v>
      </c>
      <c r="C228" s="7"/>
      <c r="D228" s="7"/>
      <c r="E228" s="7"/>
      <c r="F228" s="7"/>
      <c r="G228" s="7"/>
      <c r="H228" s="10"/>
      <c r="I228" s="7"/>
      <c r="J228" s="11"/>
      <c r="K228" s="9"/>
    </row>
    <row r="229" spans="2:13" ht="15" hidden="1" customHeight="1">
      <c r="B229" s="7">
        <f t="shared" si="7"/>
        <v>225</v>
      </c>
      <c r="C229" s="7"/>
      <c r="D229" s="7"/>
      <c r="E229" s="7"/>
      <c r="F229" s="7"/>
      <c r="G229" s="7"/>
      <c r="H229" s="10"/>
      <c r="I229" s="7"/>
      <c r="J229" s="11"/>
      <c r="K229" s="9"/>
    </row>
    <row r="230" spans="2:13" ht="15" hidden="1" customHeight="1">
      <c r="B230" s="7">
        <f t="shared" si="7"/>
        <v>226</v>
      </c>
      <c r="C230" s="7"/>
      <c r="D230" s="7"/>
      <c r="E230" s="7"/>
      <c r="F230" s="7"/>
      <c r="G230" s="7"/>
      <c r="H230" s="10"/>
      <c r="I230" s="7"/>
      <c r="J230" s="11"/>
      <c r="K230" s="9"/>
    </row>
    <row r="231" spans="2:13" ht="15" hidden="1" customHeight="1">
      <c r="B231" s="7">
        <f t="shared" si="7"/>
        <v>227</v>
      </c>
      <c r="C231" s="7"/>
      <c r="D231" s="7"/>
      <c r="E231" s="7"/>
      <c r="F231" s="7"/>
      <c r="G231" s="7"/>
      <c r="H231" s="10"/>
      <c r="I231" s="7"/>
      <c r="J231" s="11"/>
      <c r="K231" s="9"/>
    </row>
    <row r="232" spans="2:13" ht="15" hidden="1" customHeight="1">
      <c r="B232" s="7">
        <f t="shared" si="7"/>
        <v>228</v>
      </c>
      <c r="C232" s="7"/>
      <c r="D232" s="7"/>
      <c r="E232" s="7"/>
      <c r="F232" s="7"/>
      <c r="G232" s="7"/>
      <c r="H232" s="10"/>
      <c r="I232" s="7"/>
      <c r="J232" s="11"/>
      <c r="K232" s="9"/>
    </row>
    <row r="233" spans="2:13" ht="15" hidden="1" customHeight="1">
      <c r="B233" s="7">
        <f t="shared" si="7"/>
        <v>229</v>
      </c>
      <c r="C233" s="7"/>
      <c r="D233" s="7"/>
      <c r="E233" s="7"/>
      <c r="F233" s="7"/>
      <c r="G233" s="7"/>
      <c r="H233" s="10"/>
      <c r="I233" s="7"/>
      <c r="J233" s="11"/>
      <c r="K233" s="9"/>
    </row>
    <row r="234" spans="2:13" hidden="1">
      <c r="B234" s="7">
        <f t="shared" si="7"/>
        <v>230</v>
      </c>
      <c r="I234" s="7"/>
      <c r="J234" s="11"/>
      <c r="K234" s="9"/>
    </row>
    <row r="235" spans="2:13" ht="15" hidden="1" customHeight="1">
      <c r="B235" s="7">
        <f t="shared" si="7"/>
        <v>231</v>
      </c>
      <c r="C235" s="7"/>
      <c r="D235" s="7"/>
      <c r="E235" s="7"/>
      <c r="F235" s="7"/>
      <c r="G235" s="7"/>
      <c r="H235" s="10"/>
      <c r="I235" s="7"/>
      <c r="J235" s="11"/>
      <c r="K235" s="9"/>
    </row>
    <row r="236" spans="2:13">
      <c r="B236" s="7">
        <f t="shared" si="7"/>
        <v>232</v>
      </c>
      <c r="C236" s="7" t="s">
        <v>321</v>
      </c>
      <c r="D236" s="7" t="s">
        <v>322</v>
      </c>
      <c r="E236" s="9"/>
      <c r="F236" s="9"/>
      <c r="G236" s="7">
        <v>63</v>
      </c>
      <c r="H236" s="12">
        <v>93</v>
      </c>
      <c r="I236" s="87"/>
      <c r="J236" s="88"/>
      <c r="K236" s="9"/>
    </row>
    <row r="237" spans="2:13">
      <c r="B237" s="7">
        <f t="shared" si="7"/>
        <v>233</v>
      </c>
      <c r="C237" s="7" t="s">
        <v>322</v>
      </c>
      <c r="D237" s="7" t="s">
        <v>323</v>
      </c>
      <c r="E237" s="9"/>
      <c r="F237" s="9"/>
      <c r="G237" s="12">
        <v>63</v>
      </c>
      <c r="H237" s="12">
        <v>150</v>
      </c>
      <c r="I237" s="87"/>
      <c r="J237" s="88"/>
      <c r="K237" s="9"/>
    </row>
    <row r="238" spans="2:13">
      <c r="B238" s="7">
        <f t="shared" si="7"/>
        <v>234</v>
      </c>
      <c r="C238" s="7" t="s">
        <v>324</v>
      </c>
      <c r="D238" s="7" t="s">
        <v>325</v>
      </c>
      <c r="E238" s="9"/>
      <c r="F238" s="9"/>
      <c r="G238" s="12">
        <v>90</v>
      </c>
      <c r="H238" s="12">
        <v>43</v>
      </c>
      <c r="I238" s="87"/>
      <c r="J238" s="88"/>
      <c r="K238" s="9"/>
    </row>
    <row r="239" spans="2:13">
      <c r="B239" s="7">
        <f t="shared" si="7"/>
        <v>235</v>
      </c>
      <c r="C239" s="7" t="s">
        <v>325</v>
      </c>
      <c r="D239" s="7" t="s">
        <v>326</v>
      </c>
      <c r="E239" s="9"/>
      <c r="F239" s="9"/>
      <c r="G239" s="12">
        <v>75</v>
      </c>
      <c r="H239" s="12">
        <v>300</v>
      </c>
      <c r="I239" s="87"/>
      <c r="J239" s="88"/>
      <c r="K239" s="9"/>
      <c r="M239" s="1">
        <f>243+135</f>
        <v>378</v>
      </c>
    </row>
    <row r="240" spans="2:13">
      <c r="B240" s="7">
        <f t="shared" si="7"/>
        <v>236</v>
      </c>
      <c r="C240" s="7" t="s">
        <v>327</v>
      </c>
      <c r="D240" s="7" t="s">
        <v>328</v>
      </c>
      <c r="E240" s="9"/>
      <c r="F240" s="9"/>
      <c r="G240" s="12">
        <v>63</v>
      </c>
      <c r="H240" s="12">
        <v>135</v>
      </c>
      <c r="I240" s="87"/>
      <c r="J240" s="88"/>
      <c r="K240" s="9"/>
    </row>
    <row r="241" spans="2:19">
      <c r="B241" s="7">
        <f t="shared" si="7"/>
        <v>237</v>
      </c>
      <c r="C241" s="7" t="s">
        <v>326</v>
      </c>
      <c r="D241" s="7" t="s">
        <v>329</v>
      </c>
      <c r="E241" s="9"/>
      <c r="F241" s="9"/>
      <c r="G241" s="12">
        <v>63</v>
      </c>
      <c r="H241" s="12">
        <v>77</v>
      </c>
      <c r="I241" s="87"/>
      <c r="J241" s="88"/>
      <c r="K241" s="9"/>
    </row>
    <row r="242" spans="2:19">
      <c r="B242" s="7">
        <f t="shared" si="7"/>
        <v>238</v>
      </c>
      <c r="C242" s="7" t="s">
        <v>329</v>
      </c>
      <c r="D242" s="7" t="s">
        <v>330</v>
      </c>
      <c r="E242" s="9"/>
      <c r="F242" s="9"/>
      <c r="G242" s="12">
        <v>63</v>
      </c>
      <c r="H242" s="12">
        <v>29</v>
      </c>
      <c r="I242" s="87"/>
      <c r="J242" s="88"/>
      <c r="K242" s="9"/>
    </row>
    <row r="243" spans="2:19">
      <c r="B243" s="7">
        <f t="shared" si="7"/>
        <v>239</v>
      </c>
      <c r="C243" s="7" t="s">
        <v>329</v>
      </c>
      <c r="D243" s="7" t="s">
        <v>331</v>
      </c>
      <c r="E243" s="9"/>
      <c r="F243" s="9"/>
      <c r="G243" s="12">
        <v>63</v>
      </c>
      <c r="H243" s="12">
        <v>43</v>
      </c>
      <c r="I243" s="87"/>
      <c r="J243" s="88"/>
      <c r="K243" s="9"/>
    </row>
    <row r="244" spans="2:19">
      <c r="B244" s="7">
        <f t="shared" si="7"/>
        <v>240</v>
      </c>
      <c r="C244" s="7" t="s">
        <v>331</v>
      </c>
      <c r="D244" s="7" t="s">
        <v>332</v>
      </c>
      <c r="E244" s="9"/>
      <c r="F244" s="9"/>
      <c r="G244" s="12">
        <v>63</v>
      </c>
      <c r="H244" s="12">
        <v>38</v>
      </c>
      <c r="I244" s="87"/>
      <c r="J244" s="88"/>
      <c r="K244" s="9"/>
    </row>
    <row r="245" spans="2:19">
      <c r="B245" s="7">
        <f t="shared" si="7"/>
        <v>241</v>
      </c>
      <c r="C245" s="7" t="s">
        <v>331</v>
      </c>
      <c r="D245" s="7" t="s">
        <v>333</v>
      </c>
      <c r="E245" s="9"/>
      <c r="F245" s="9"/>
      <c r="G245" s="12">
        <v>63</v>
      </c>
      <c r="H245" s="12">
        <v>22</v>
      </c>
      <c r="I245" s="87"/>
      <c r="J245" s="88"/>
      <c r="K245" s="9"/>
    </row>
    <row r="246" spans="2:19">
      <c r="B246" s="7">
        <f t="shared" si="7"/>
        <v>242</v>
      </c>
      <c r="C246" s="7" t="s">
        <v>333</v>
      </c>
      <c r="D246" s="7" t="s">
        <v>334</v>
      </c>
      <c r="E246" s="9"/>
      <c r="F246" s="9"/>
      <c r="G246" s="12">
        <v>63</v>
      </c>
      <c r="H246" s="12">
        <v>58</v>
      </c>
      <c r="I246" s="87"/>
      <c r="J246" s="88"/>
      <c r="K246" s="9"/>
    </row>
    <row r="247" spans="2:19">
      <c r="B247" s="7">
        <f t="shared" si="7"/>
        <v>243</v>
      </c>
      <c r="C247" s="7" t="s">
        <v>333</v>
      </c>
      <c r="D247" s="7" t="s">
        <v>335</v>
      </c>
      <c r="E247" s="9"/>
      <c r="F247" s="9"/>
      <c r="G247" s="12">
        <v>63</v>
      </c>
      <c r="H247" s="12">
        <v>118</v>
      </c>
      <c r="I247" s="87"/>
      <c r="J247" s="88"/>
      <c r="K247" s="9"/>
    </row>
    <row r="248" spans="2:19">
      <c r="B248" s="7">
        <f t="shared" si="7"/>
        <v>244</v>
      </c>
      <c r="C248" s="7" t="s">
        <v>335</v>
      </c>
      <c r="D248" s="7" t="s">
        <v>336</v>
      </c>
      <c r="E248" s="9"/>
      <c r="F248" s="9"/>
      <c r="G248" s="12">
        <v>63</v>
      </c>
      <c r="H248" s="12">
        <f>81+48</f>
        <v>129</v>
      </c>
      <c r="I248" s="87"/>
      <c r="J248" s="88"/>
      <c r="K248" s="9"/>
    </row>
    <row r="249" spans="2:19">
      <c r="B249" s="7">
        <f t="shared" si="7"/>
        <v>245</v>
      </c>
      <c r="C249" s="7" t="s">
        <v>337</v>
      </c>
      <c r="D249" s="7" t="s">
        <v>338</v>
      </c>
      <c r="E249" s="9"/>
      <c r="F249" s="9"/>
      <c r="G249" s="12">
        <v>63</v>
      </c>
      <c r="H249" s="12">
        <v>40</v>
      </c>
      <c r="I249" s="87"/>
      <c r="J249" s="88"/>
      <c r="K249" s="9"/>
    </row>
    <row r="250" spans="2:19">
      <c r="B250" s="9"/>
      <c r="C250" s="9"/>
      <c r="D250" s="9"/>
      <c r="E250" s="9"/>
      <c r="F250" s="9"/>
      <c r="G250" s="13"/>
      <c r="H250" s="12"/>
      <c r="I250" s="87"/>
      <c r="J250" s="88"/>
      <c r="K250" s="9"/>
    </row>
    <row r="251" spans="2:19">
      <c r="B251" s="9"/>
      <c r="C251" s="7">
        <v>63</v>
      </c>
      <c r="D251" s="7">
        <v>75</v>
      </c>
      <c r="E251" s="7">
        <v>90</v>
      </c>
      <c r="F251" s="7">
        <v>110</v>
      </c>
      <c r="G251" s="13">
        <v>125</v>
      </c>
      <c r="H251" s="7">
        <v>140</v>
      </c>
      <c r="I251" s="88">
        <v>160</v>
      </c>
      <c r="J251" s="89"/>
      <c r="K251" s="9"/>
    </row>
    <row r="252" spans="2:19">
      <c r="B252" s="9"/>
      <c r="C252" s="7">
        <f>+SUMIF($G$5:$G$249,C251,$H$5:$H$249)</f>
        <v>11283.899999999998</v>
      </c>
      <c r="D252" s="7">
        <f t="shared" ref="D252:H252" si="8">+SUMIF($G$5:$G$249,D251,$H$5:$H$249)</f>
        <v>2354.4</v>
      </c>
      <c r="E252" s="7">
        <f t="shared" si="8"/>
        <v>1445.8</v>
      </c>
      <c r="F252" s="7">
        <f t="shared" si="8"/>
        <v>1819.6000000000001</v>
      </c>
      <c r="G252" s="7">
        <f t="shared" si="8"/>
        <v>528</v>
      </c>
      <c r="H252" s="7">
        <f t="shared" si="8"/>
        <v>982</v>
      </c>
      <c r="I252" s="88">
        <f t="shared" ref="I252" si="9">+SUMIF($G$5:$G$249,I251,$H$5:$H$249)</f>
        <v>228</v>
      </c>
      <c r="J252" s="89"/>
      <c r="K252" s="9">
        <f>+SUM(C252+D252+E252+F252+G252+H252+I252)</f>
        <v>18641.699999999997</v>
      </c>
    </row>
    <row r="254" spans="2:19" ht="23.25" thickBot="1">
      <c r="B254" s="100" t="s">
        <v>339</v>
      </c>
      <c r="C254" s="101"/>
      <c r="D254" s="101"/>
      <c r="E254" s="102"/>
      <c r="F254" s="102"/>
      <c r="G254" s="102"/>
      <c r="H254" s="102"/>
      <c r="I254" s="102"/>
      <c r="J254" s="102"/>
      <c r="K254" s="102"/>
      <c r="L254" s="102"/>
      <c r="M254" s="102"/>
      <c r="N254" s="102"/>
      <c r="O254" s="102"/>
      <c r="P254" s="102"/>
      <c r="Q254" s="102"/>
      <c r="R254" s="103"/>
      <c r="S254" s="57"/>
    </row>
    <row r="255" spans="2:19" ht="16.5" thickBot="1">
      <c r="B255" s="104">
        <v>1</v>
      </c>
      <c r="C255" s="106" t="s">
        <v>340</v>
      </c>
      <c r="D255" s="108" t="s">
        <v>341</v>
      </c>
      <c r="E255" s="110" t="s">
        <v>342</v>
      </c>
      <c r="F255" s="111"/>
      <c r="G255" s="111"/>
      <c r="H255" s="112"/>
      <c r="I255" s="113" t="s">
        <v>343</v>
      </c>
      <c r="J255" s="114"/>
      <c r="K255" s="114"/>
      <c r="L255" s="115"/>
      <c r="M255" s="113" t="s">
        <v>344</v>
      </c>
      <c r="N255" s="114"/>
      <c r="O255" s="114"/>
      <c r="P255" s="115"/>
      <c r="Q255" s="110" t="s">
        <v>345</v>
      </c>
      <c r="R255" s="111"/>
      <c r="S255" s="112"/>
    </row>
    <row r="256" spans="2:19" ht="90.75" thickBot="1">
      <c r="B256" s="105"/>
      <c r="C256" s="107"/>
      <c r="D256" s="109"/>
      <c r="E256" s="59" t="s">
        <v>346</v>
      </c>
      <c r="F256" s="60" t="s">
        <v>347</v>
      </c>
      <c r="G256" s="60" t="s">
        <v>348</v>
      </c>
      <c r="H256" s="61" t="s">
        <v>349</v>
      </c>
      <c r="I256" s="62" t="s">
        <v>341</v>
      </c>
      <c r="J256" s="59" t="s">
        <v>350</v>
      </c>
      <c r="K256" s="60" t="s">
        <v>351</v>
      </c>
      <c r="L256" s="61" t="s">
        <v>352</v>
      </c>
      <c r="M256" s="62" t="s">
        <v>341</v>
      </c>
      <c r="N256" s="59" t="s">
        <v>353</v>
      </c>
      <c r="O256" s="60" t="s">
        <v>354</v>
      </c>
      <c r="P256" s="61" t="s">
        <v>355</v>
      </c>
      <c r="Q256" s="59" t="s">
        <v>356</v>
      </c>
      <c r="R256" s="60" t="s">
        <v>357</v>
      </c>
      <c r="S256" s="61" t="s">
        <v>358</v>
      </c>
    </row>
    <row r="257" spans="2:19" ht="15.75">
      <c r="B257" s="63">
        <v>1.1000000000000001</v>
      </c>
      <c r="C257" s="64" t="s">
        <v>359</v>
      </c>
      <c r="D257" s="65"/>
      <c r="E257" s="65">
        <f>+C252</f>
        <v>11283.899999999998</v>
      </c>
      <c r="F257" s="65">
        <f>+E257</f>
        <v>11283.899999999998</v>
      </c>
      <c r="G257" s="66">
        <v>10411</v>
      </c>
      <c r="H257" s="69">
        <f>+F257-G257</f>
        <v>872.89999999999782</v>
      </c>
      <c r="I257" s="65"/>
      <c r="J257" s="67"/>
      <c r="K257" s="68"/>
      <c r="L257" s="69"/>
      <c r="M257" s="65"/>
      <c r="N257" s="70"/>
      <c r="O257" s="67"/>
      <c r="P257" s="69"/>
      <c r="Q257" s="67"/>
      <c r="R257" s="71"/>
      <c r="S257" s="69"/>
    </row>
    <row r="258" spans="2:19" ht="15.75">
      <c r="B258" s="63">
        <v>1.2</v>
      </c>
      <c r="C258" s="64" t="s">
        <v>360</v>
      </c>
      <c r="D258" s="65"/>
      <c r="E258" s="65">
        <f>+D252</f>
        <v>2354.4</v>
      </c>
      <c r="F258" s="65">
        <f t="shared" ref="F258:F263" si="10">+E258</f>
        <v>2354.4</v>
      </c>
      <c r="G258" s="66">
        <v>2054</v>
      </c>
      <c r="H258" s="69">
        <f t="shared" ref="H258:H263" si="11">+F258-G258</f>
        <v>300.40000000000009</v>
      </c>
      <c r="I258" s="65"/>
      <c r="J258" s="72"/>
      <c r="K258" s="73"/>
      <c r="L258" s="69"/>
      <c r="M258" s="65"/>
      <c r="N258" s="74"/>
      <c r="O258" s="72"/>
      <c r="P258" s="69"/>
      <c r="Q258" s="72"/>
      <c r="R258" s="75"/>
      <c r="S258" s="76"/>
    </row>
    <row r="259" spans="2:19" ht="15.75">
      <c r="B259" s="63">
        <v>1.3</v>
      </c>
      <c r="C259" s="64" t="s">
        <v>361</v>
      </c>
      <c r="D259" s="65"/>
      <c r="E259" s="65">
        <f>+E252</f>
        <v>1445.8</v>
      </c>
      <c r="F259" s="65">
        <f t="shared" si="10"/>
        <v>1445.8</v>
      </c>
      <c r="G259" s="66">
        <v>1402</v>
      </c>
      <c r="H259" s="69">
        <f t="shared" si="11"/>
        <v>43.799999999999955</v>
      </c>
      <c r="I259" s="65"/>
      <c r="J259" s="72"/>
      <c r="K259" s="73"/>
      <c r="L259" s="69"/>
      <c r="M259" s="65"/>
      <c r="N259" s="74"/>
      <c r="O259" s="72"/>
      <c r="P259" s="69"/>
      <c r="Q259" s="72"/>
      <c r="R259" s="75"/>
      <c r="S259" s="76"/>
    </row>
    <row r="260" spans="2:19" ht="15.75">
      <c r="B260" s="63">
        <v>1.4</v>
      </c>
      <c r="C260" s="64" t="s">
        <v>362</v>
      </c>
      <c r="D260" s="65"/>
      <c r="E260" s="65">
        <f>+F252</f>
        <v>1819.6000000000001</v>
      </c>
      <c r="F260" s="65">
        <f t="shared" si="10"/>
        <v>1819.6000000000001</v>
      </c>
      <c r="G260" s="66">
        <v>1819</v>
      </c>
      <c r="H260" s="69">
        <f t="shared" si="11"/>
        <v>0.60000000000013642</v>
      </c>
      <c r="I260" s="65"/>
      <c r="J260" s="72"/>
      <c r="K260" s="73"/>
      <c r="L260" s="69"/>
      <c r="M260" s="65"/>
      <c r="N260" s="74"/>
      <c r="O260" s="72"/>
      <c r="P260" s="69"/>
      <c r="Q260" s="72"/>
      <c r="R260" s="75"/>
      <c r="S260" s="76"/>
    </row>
    <row r="261" spans="2:19" ht="15.75">
      <c r="B261" s="63">
        <v>1.5</v>
      </c>
      <c r="C261" s="64" t="s">
        <v>363</v>
      </c>
      <c r="D261" s="65"/>
      <c r="E261" s="57">
        <f>+G252</f>
        <v>528</v>
      </c>
      <c r="F261" s="65">
        <f t="shared" si="10"/>
        <v>528</v>
      </c>
      <c r="G261" s="58">
        <v>528</v>
      </c>
      <c r="H261" s="69">
        <f t="shared" si="11"/>
        <v>0</v>
      </c>
      <c r="I261" s="65"/>
      <c r="J261" s="72"/>
      <c r="K261" s="73"/>
      <c r="L261" s="69"/>
      <c r="M261" s="65"/>
      <c r="N261" s="74"/>
      <c r="O261" s="72"/>
      <c r="P261" s="69"/>
      <c r="Q261" s="72"/>
      <c r="R261" s="75"/>
      <c r="S261" s="76"/>
    </row>
    <row r="262" spans="2:19" ht="15.75">
      <c r="B262" s="63">
        <v>1.6</v>
      </c>
      <c r="C262" s="64" t="s">
        <v>364</v>
      </c>
      <c r="D262" s="65"/>
      <c r="E262" s="65">
        <f>+H252</f>
        <v>982</v>
      </c>
      <c r="F262" s="65">
        <f t="shared" si="10"/>
        <v>982</v>
      </c>
      <c r="G262" s="66">
        <v>982</v>
      </c>
      <c r="H262" s="69">
        <f t="shared" si="11"/>
        <v>0</v>
      </c>
      <c r="I262" s="65"/>
      <c r="J262" s="72"/>
      <c r="K262" s="73"/>
      <c r="L262" s="69"/>
      <c r="M262" s="65"/>
      <c r="N262" s="74"/>
      <c r="O262" s="72"/>
      <c r="P262" s="69"/>
      <c r="Q262" s="72"/>
      <c r="R262" s="75"/>
      <c r="S262" s="76"/>
    </row>
    <row r="263" spans="2:19" ht="15.75">
      <c r="B263" s="63">
        <v>1.7</v>
      </c>
      <c r="C263" s="64" t="s">
        <v>365</v>
      </c>
      <c r="D263" s="65"/>
      <c r="E263" s="57">
        <f>+I252</f>
        <v>228</v>
      </c>
      <c r="F263" s="65">
        <f t="shared" si="10"/>
        <v>228</v>
      </c>
      <c r="G263" s="58">
        <v>228</v>
      </c>
      <c r="H263" s="69">
        <f t="shared" si="11"/>
        <v>0</v>
      </c>
      <c r="I263" s="65"/>
      <c r="J263" s="72"/>
      <c r="K263" s="73"/>
      <c r="L263" s="69"/>
      <c r="M263" s="65"/>
      <c r="N263" s="74"/>
      <c r="O263" s="72"/>
      <c r="P263" s="69"/>
      <c r="Q263" s="72"/>
      <c r="R263" s="75"/>
      <c r="S263" s="76"/>
    </row>
    <row r="264" spans="2:19" ht="15.75">
      <c r="B264" s="63">
        <v>1.8</v>
      </c>
      <c r="C264" s="64" t="s">
        <v>366</v>
      </c>
      <c r="D264" s="65"/>
      <c r="E264" s="65"/>
      <c r="F264" s="65"/>
      <c r="G264" s="66"/>
      <c r="H264" s="69"/>
      <c r="I264" s="77"/>
      <c r="J264" s="72"/>
      <c r="K264" s="75"/>
      <c r="L264" s="76"/>
      <c r="M264" s="77"/>
      <c r="N264" s="77"/>
      <c r="O264" s="75"/>
      <c r="P264" s="69"/>
      <c r="Q264" s="72"/>
      <c r="R264" s="75"/>
      <c r="S264" s="76"/>
    </row>
    <row r="265" spans="2:19" ht="15.75">
      <c r="B265" s="63">
        <v>1.9</v>
      </c>
      <c r="C265" s="64" t="s">
        <v>367</v>
      </c>
      <c r="D265" s="78"/>
      <c r="E265" s="65"/>
      <c r="F265" s="65"/>
      <c r="G265" s="66"/>
      <c r="H265" s="69"/>
      <c r="I265" s="77"/>
      <c r="J265" s="72"/>
      <c r="K265" s="75"/>
      <c r="L265" s="76"/>
      <c r="M265" s="77"/>
      <c r="N265" s="77"/>
      <c r="O265" s="75"/>
      <c r="P265" s="69"/>
      <c r="Q265" s="72"/>
      <c r="R265" s="75"/>
      <c r="S265" s="76"/>
    </row>
    <row r="266" spans="2:19" ht="19.5" thickBot="1">
      <c r="B266" s="97" t="s">
        <v>368</v>
      </c>
      <c r="C266" s="98"/>
      <c r="D266" s="79"/>
      <c r="E266" s="80">
        <f>SUM(E257:E265)</f>
        <v>18641.699999999997</v>
      </c>
      <c r="F266" s="80">
        <v>19987</v>
      </c>
      <c r="G266" s="80">
        <v>13010</v>
      </c>
      <c r="H266" s="80">
        <f>+SUM(H257:H265)</f>
        <v>1217.699999999998</v>
      </c>
      <c r="I266" s="81"/>
      <c r="J266" s="82"/>
      <c r="K266" s="83"/>
      <c r="L266" s="84"/>
      <c r="M266" s="81"/>
      <c r="N266" s="81"/>
      <c r="O266" s="83"/>
      <c r="P266" s="84"/>
      <c r="Q266" s="82"/>
      <c r="R266" s="83"/>
      <c r="S266" s="84"/>
    </row>
    <row r="267" spans="2:19">
      <c r="B267" s="85"/>
      <c r="C267" s="85"/>
      <c r="D267" s="86"/>
      <c r="E267" s="86"/>
      <c r="F267" s="86"/>
      <c r="G267" s="86"/>
      <c r="H267" s="86"/>
      <c r="I267" s="86"/>
      <c r="J267" s="86"/>
      <c r="K267" s="86"/>
      <c r="L267" s="86"/>
      <c r="M267" s="86"/>
      <c r="N267" s="86"/>
      <c r="O267" s="86"/>
      <c r="P267" s="86"/>
      <c r="Q267" s="86"/>
      <c r="R267" s="86"/>
      <c r="S267" s="57"/>
    </row>
    <row r="268" spans="2:19">
      <c r="B268" s="85"/>
      <c r="C268" s="85"/>
      <c r="D268" s="86"/>
      <c r="E268" s="86"/>
      <c r="F268" s="86"/>
      <c r="G268" s="86"/>
      <c r="H268" s="86" t="s">
        <v>369</v>
      </c>
      <c r="I268" s="86"/>
      <c r="J268" s="86"/>
      <c r="K268" s="86"/>
      <c r="L268" s="86"/>
      <c r="M268" s="86"/>
      <c r="N268" s="86"/>
      <c r="O268" s="86"/>
      <c r="P268" s="86"/>
      <c r="Q268" s="86"/>
      <c r="R268" s="86"/>
      <c r="S268" s="57"/>
    </row>
    <row r="269" spans="2:19">
      <c r="B269" s="99" t="s">
        <v>370</v>
      </c>
      <c r="C269" s="99"/>
      <c r="D269" s="99"/>
      <c r="E269" s="99"/>
      <c r="F269" s="99"/>
      <c r="G269" s="99"/>
      <c r="H269" s="99"/>
      <c r="I269" s="99"/>
      <c r="J269" s="99"/>
      <c r="K269" s="99"/>
      <c r="L269" s="99"/>
      <c r="M269" s="99"/>
      <c r="N269" s="99"/>
      <c r="O269" s="99"/>
      <c r="P269" s="99"/>
      <c r="Q269" s="99"/>
      <c r="R269" s="99"/>
      <c r="S269" s="57"/>
    </row>
  </sheetData>
  <mergeCells count="248">
    <mergeCell ref="B266:C266"/>
    <mergeCell ref="B269:R269"/>
    <mergeCell ref="B254:R254"/>
    <mergeCell ref="B255:B256"/>
    <mergeCell ref="C255:C256"/>
    <mergeCell ref="D255:D256"/>
    <mergeCell ref="E255:H255"/>
    <mergeCell ref="I255:L255"/>
    <mergeCell ref="M255:P255"/>
    <mergeCell ref="Q255:S255"/>
    <mergeCell ref="I7:J7"/>
    <mergeCell ref="I8:J8"/>
    <mergeCell ref="I9:J9"/>
    <mergeCell ref="B3:H3"/>
    <mergeCell ref="I3:J4"/>
    <mergeCell ref="K3:K4"/>
    <mergeCell ref="I5:J5"/>
    <mergeCell ref="I6:J6"/>
    <mergeCell ref="I16:J16"/>
    <mergeCell ref="I17:J17"/>
    <mergeCell ref="I18:J18"/>
    <mergeCell ref="I13:J13"/>
    <mergeCell ref="I14:J14"/>
    <mergeCell ref="I15:J15"/>
    <mergeCell ref="I10:J10"/>
    <mergeCell ref="I11:J11"/>
    <mergeCell ref="I12:J12"/>
    <mergeCell ref="I25:J25"/>
    <mergeCell ref="I26:J26"/>
    <mergeCell ref="I27:J27"/>
    <mergeCell ref="I22:J22"/>
    <mergeCell ref="I23:J23"/>
    <mergeCell ref="I24:J24"/>
    <mergeCell ref="I19:J19"/>
    <mergeCell ref="I20:J20"/>
    <mergeCell ref="I21:J21"/>
    <mergeCell ref="I34:J34"/>
    <mergeCell ref="I35:J35"/>
    <mergeCell ref="I36:J36"/>
    <mergeCell ref="I31:J31"/>
    <mergeCell ref="I32:J32"/>
    <mergeCell ref="I33:J33"/>
    <mergeCell ref="I28:J28"/>
    <mergeCell ref="I29:J29"/>
    <mergeCell ref="I30:J30"/>
    <mergeCell ref="I43:J43"/>
    <mergeCell ref="I44:J44"/>
    <mergeCell ref="I45:J45"/>
    <mergeCell ref="I40:J40"/>
    <mergeCell ref="I41:J41"/>
    <mergeCell ref="I42:J42"/>
    <mergeCell ref="I37:J37"/>
    <mergeCell ref="I38:J38"/>
    <mergeCell ref="I39:J39"/>
    <mergeCell ref="I54:J54"/>
    <mergeCell ref="I55:J55"/>
    <mergeCell ref="I56:J56"/>
    <mergeCell ref="I51:J51"/>
    <mergeCell ref="I52:J52"/>
    <mergeCell ref="I53:J53"/>
    <mergeCell ref="I46:J46"/>
    <mergeCell ref="I47:J47"/>
    <mergeCell ref="I48:J48"/>
    <mergeCell ref="I49:J49"/>
    <mergeCell ref="I50:J50"/>
    <mergeCell ref="I65:J65"/>
    <mergeCell ref="I66:J66"/>
    <mergeCell ref="I67:J67"/>
    <mergeCell ref="I61:J61"/>
    <mergeCell ref="I62:J62"/>
    <mergeCell ref="I63:J63"/>
    <mergeCell ref="I64:J64"/>
    <mergeCell ref="I57:J57"/>
    <mergeCell ref="I58:J58"/>
    <mergeCell ref="I59:J59"/>
    <mergeCell ref="I60:J60"/>
    <mergeCell ref="I74:J74"/>
    <mergeCell ref="I75:J75"/>
    <mergeCell ref="I76:J76"/>
    <mergeCell ref="I71:J71"/>
    <mergeCell ref="I72:J72"/>
    <mergeCell ref="I73:J73"/>
    <mergeCell ref="I68:J68"/>
    <mergeCell ref="I69:J69"/>
    <mergeCell ref="I70:J70"/>
    <mergeCell ref="I83:J83"/>
    <mergeCell ref="I84:J84"/>
    <mergeCell ref="I85:J85"/>
    <mergeCell ref="I86:J86"/>
    <mergeCell ref="I80:J80"/>
    <mergeCell ref="I81:J81"/>
    <mergeCell ref="I82:J82"/>
    <mergeCell ref="I77:J77"/>
    <mergeCell ref="I78:J78"/>
    <mergeCell ref="I79:J79"/>
    <mergeCell ref="I93:J93"/>
    <mergeCell ref="I94:J94"/>
    <mergeCell ref="I95:J95"/>
    <mergeCell ref="I90:J90"/>
    <mergeCell ref="I91:J91"/>
    <mergeCell ref="I92:J92"/>
    <mergeCell ref="I87:J87"/>
    <mergeCell ref="I88:J88"/>
    <mergeCell ref="I89:J89"/>
    <mergeCell ref="I103:J103"/>
    <mergeCell ref="I104:J104"/>
    <mergeCell ref="I105:J105"/>
    <mergeCell ref="I100:J100"/>
    <mergeCell ref="I101:J101"/>
    <mergeCell ref="I102:J102"/>
    <mergeCell ref="I96:J96"/>
    <mergeCell ref="I97:J97"/>
    <mergeCell ref="I98:J98"/>
    <mergeCell ref="I99:J99"/>
    <mergeCell ref="I112:J112"/>
    <mergeCell ref="I113:J113"/>
    <mergeCell ref="I114:J114"/>
    <mergeCell ref="I109:J109"/>
    <mergeCell ref="I110:J110"/>
    <mergeCell ref="I111:J111"/>
    <mergeCell ref="I106:J106"/>
    <mergeCell ref="I107:J107"/>
    <mergeCell ref="I108:J108"/>
    <mergeCell ref="I121:J121"/>
    <mergeCell ref="I122:J122"/>
    <mergeCell ref="I123:J123"/>
    <mergeCell ref="I124:J124"/>
    <mergeCell ref="I118:J118"/>
    <mergeCell ref="I119:J119"/>
    <mergeCell ref="I120:J120"/>
    <mergeCell ref="I115:J115"/>
    <mergeCell ref="I116:J116"/>
    <mergeCell ref="I117:J117"/>
    <mergeCell ref="I131:J131"/>
    <mergeCell ref="I132:J132"/>
    <mergeCell ref="I133:J133"/>
    <mergeCell ref="I134:J134"/>
    <mergeCell ref="I135:J135"/>
    <mergeCell ref="I128:J128"/>
    <mergeCell ref="I129:J129"/>
    <mergeCell ref="I130:J130"/>
    <mergeCell ref="I125:J125"/>
    <mergeCell ref="I126:J126"/>
    <mergeCell ref="I127:J127"/>
    <mergeCell ref="I142:J142"/>
    <mergeCell ref="I143:J143"/>
    <mergeCell ref="I144:J144"/>
    <mergeCell ref="I145:J145"/>
    <mergeCell ref="I146:J146"/>
    <mergeCell ref="I136:J136"/>
    <mergeCell ref="I137:J137"/>
    <mergeCell ref="I138:J138"/>
    <mergeCell ref="I139:J139"/>
    <mergeCell ref="I140:J140"/>
    <mergeCell ref="I141:J141"/>
    <mergeCell ref="I156:J156"/>
    <mergeCell ref="I157:J157"/>
    <mergeCell ref="I158:J158"/>
    <mergeCell ref="I151:J151"/>
    <mergeCell ref="I152:J152"/>
    <mergeCell ref="I153:J153"/>
    <mergeCell ref="I154:J154"/>
    <mergeCell ref="I155:J155"/>
    <mergeCell ref="I147:J147"/>
    <mergeCell ref="I148:J148"/>
    <mergeCell ref="I149:J149"/>
    <mergeCell ref="I150:J150"/>
    <mergeCell ref="I165:J165"/>
    <mergeCell ref="I166:J166"/>
    <mergeCell ref="I167:J167"/>
    <mergeCell ref="I162:J162"/>
    <mergeCell ref="I163:J163"/>
    <mergeCell ref="I164:J164"/>
    <mergeCell ref="I159:J159"/>
    <mergeCell ref="I160:J160"/>
    <mergeCell ref="I161:J161"/>
    <mergeCell ref="I175:J175"/>
    <mergeCell ref="I176:J176"/>
    <mergeCell ref="I177:J177"/>
    <mergeCell ref="I178:J178"/>
    <mergeCell ref="I171:J171"/>
    <mergeCell ref="I172:J172"/>
    <mergeCell ref="I173:J173"/>
    <mergeCell ref="I174:J174"/>
    <mergeCell ref="I168:J168"/>
    <mergeCell ref="I169:J169"/>
    <mergeCell ref="I170:J170"/>
    <mergeCell ref="I183:J183"/>
    <mergeCell ref="I184:J184"/>
    <mergeCell ref="I185:J185"/>
    <mergeCell ref="I186:J186"/>
    <mergeCell ref="I187:J187"/>
    <mergeCell ref="I179:J179"/>
    <mergeCell ref="I180:J180"/>
    <mergeCell ref="I181:J181"/>
    <mergeCell ref="I182:J182"/>
    <mergeCell ref="I195:J195"/>
    <mergeCell ref="I196:J196"/>
    <mergeCell ref="I197:J197"/>
    <mergeCell ref="I192:J192"/>
    <mergeCell ref="I193:J193"/>
    <mergeCell ref="I194:J194"/>
    <mergeCell ref="I188:J188"/>
    <mergeCell ref="I189:J189"/>
    <mergeCell ref="I190:J190"/>
    <mergeCell ref="I191:J191"/>
    <mergeCell ref="I203:J203"/>
    <mergeCell ref="I204:J204"/>
    <mergeCell ref="I205:J205"/>
    <mergeCell ref="I206:J206"/>
    <mergeCell ref="I207:J207"/>
    <mergeCell ref="I208:J208"/>
    <mergeCell ref="I198:J198"/>
    <mergeCell ref="I199:J199"/>
    <mergeCell ref="I200:J200"/>
    <mergeCell ref="I201:J201"/>
    <mergeCell ref="I202:J202"/>
    <mergeCell ref="I215:J215"/>
    <mergeCell ref="I216:J216"/>
    <mergeCell ref="I217:J217"/>
    <mergeCell ref="I218:J218"/>
    <mergeCell ref="I212:J212"/>
    <mergeCell ref="I213:J213"/>
    <mergeCell ref="I214:J214"/>
    <mergeCell ref="I209:J209"/>
    <mergeCell ref="I210:J210"/>
    <mergeCell ref="I211:J211"/>
    <mergeCell ref="I222:J222"/>
    <mergeCell ref="I236:J236"/>
    <mergeCell ref="I252:J252"/>
    <mergeCell ref="I243:J243"/>
    <mergeCell ref="I244:J244"/>
    <mergeCell ref="I245:J245"/>
    <mergeCell ref="I246:J246"/>
    <mergeCell ref="I219:J219"/>
    <mergeCell ref="I220:J220"/>
    <mergeCell ref="I221:J221"/>
    <mergeCell ref="I247:J247"/>
    <mergeCell ref="I248:J248"/>
    <mergeCell ref="I251:J251"/>
    <mergeCell ref="I237:J237"/>
    <mergeCell ref="I238:J238"/>
    <mergeCell ref="I239:J239"/>
    <mergeCell ref="I240:J240"/>
    <mergeCell ref="I241:J241"/>
    <mergeCell ref="I242:J242"/>
    <mergeCell ref="I249:J249"/>
    <mergeCell ref="I250:J25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203"/>
  <sheetViews>
    <sheetView tabSelected="1" workbookViewId="0">
      <selection activeCell="B2" sqref="B2:G2"/>
    </sheetView>
  </sheetViews>
  <sheetFormatPr defaultRowHeight="15"/>
  <cols>
    <col min="3" max="3" width="11.28515625" customWidth="1"/>
    <col min="11" max="11" width="8.7109375" customWidth="1"/>
    <col min="12" max="12" width="10.42578125" customWidth="1"/>
    <col min="13" max="13" width="17.28515625" customWidth="1"/>
    <col min="14" max="14" width="12.5703125" customWidth="1"/>
    <col min="15" max="15" width="11.42578125" customWidth="1"/>
    <col min="16" max="16" width="11" customWidth="1"/>
    <col min="22" max="22" width="13" customWidth="1"/>
  </cols>
  <sheetData>
    <row r="3" spans="2:26" ht="15.75">
      <c r="B3" s="14" t="s">
        <v>178</v>
      </c>
      <c r="C3" s="14"/>
      <c r="D3" s="15" t="s">
        <v>179</v>
      </c>
      <c r="E3" s="16"/>
      <c r="F3" s="16"/>
      <c r="G3" s="17"/>
    </row>
    <row r="4" spans="2:26" ht="15.75">
      <c r="B4" s="14" t="s">
        <v>180</v>
      </c>
      <c r="C4" s="14"/>
      <c r="D4" s="18" t="s">
        <v>181</v>
      </c>
      <c r="E4" s="19"/>
      <c r="F4" s="19"/>
      <c r="G4" s="20"/>
    </row>
    <row r="5" spans="2:26" ht="15.75" customHeight="1">
      <c r="B5" s="21" t="s">
        <v>182</v>
      </c>
      <c r="C5" s="21"/>
      <c r="D5" s="22" t="s">
        <v>183</v>
      </c>
      <c r="E5" s="22"/>
      <c r="F5" s="22"/>
      <c r="G5" s="22"/>
    </row>
    <row r="6" spans="2:26" ht="18.75">
      <c r="B6" s="23" t="s">
        <v>184</v>
      </c>
      <c r="C6" s="24"/>
      <c r="D6" s="24"/>
      <c r="E6" s="24"/>
      <c r="F6" s="24"/>
      <c r="G6" s="25"/>
    </row>
    <row r="7" spans="2:26" ht="60">
      <c r="B7" s="26" t="s">
        <v>3</v>
      </c>
      <c r="C7" s="26" t="s">
        <v>185</v>
      </c>
      <c r="D7" s="26" t="s">
        <v>186</v>
      </c>
      <c r="E7" s="27" t="s">
        <v>187</v>
      </c>
      <c r="F7" s="27" t="s">
        <v>188</v>
      </c>
      <c r="G7" s="26" t="s">
        <v>189</v>
      </c>
      <c r="K7" s="122"/>
      <c r="L7" s="122"/>
      <c r="M7" s="28"/>
      <c r="N7" s="28"/>
      <c r="O7" s="28"/>
      <c r="P7" s="28"/>
      <c r="Q7" s="28"/>
      <c r="U7" s="29" t="s">
        <v>190</v>
      </c>
      <c r="V7" s="26" t="s">
        <v>191</v>
      </c>
      <c r="W7" s="26" t="s">
        <v>186</v>
      </c>
      <c r="X7" s="27" t="s">
        <v>187</v>
      </c>
      <c r="Y7" s="27" t="s">
        <v>188</v>
      </c>
      <c r="Z7" s="26" t="s">
        <v>371</v>
      </c>
    </row>
    <row r="8" spans="2:26" ht="45">
      <c r="B8" s="30">
        <v>1</v>
      </c>
      <c r="C8" s="31">
        <v>45043</v>
      </c>
      <c r="D8" s="32">
        <v>1950</v>
      </c>
      <c r="E8" s="32"/>
      <c r="F8" s="32"/>
      <c r="G8" s="32">
        <v>2239</v>
      </c>
      <c r="K8" s="123" t="s">
        <v>192</v>
      </c>
      <c r="L8" s="123"/>
      <c r="M8" s="14" t="s">
        <v>193</v>
      </c>
      <c r="N8" s="33" t="s">
        <v>194</v>
      </c>
      <c r="O8" s="33" t="s">
        <v>195</v>
      </c>
      <c r="P8" s="33" t="s">
        <v>196</v>
      </c>
      <c r="Q8" s="33" t="s">
        <v>197</v>
      </c>
      <c r="U8" s="32">
        <v>63</v>
      </c>
      <c r="V8" s="32">
        <v>14448</v>
      </c>
      <c r="W8" s="32">
        <f>+D18</f>
        <v>11700</v>
      </c>
      <c r="X8" s="32">
        <f>+Barasarai!C252</f>
        <v>11283.899999999998</v>
      </c>
      <c r="Y8" s="32">
        <f>+W8-X8</f>
        <v>416.10000000000218</v>
      </c>
      <c r="Z8" s="34"/>
    </row>
    <row r="9" spans="2:26">
      <c r="B9" s="35">
        <f>+B8+1</f>
        <v>2</v>
      </c>
      <c r="C9" s="36">
        <v>45066</v>
      </c>
      <c r="D9" s="35">
        <v>2450</v>
      </c>
      <c r="E9" s="35"/>
      <c r="F9" s="35"/>
      <c r="G9" s="30">
        <v>503</v>
      </c>
      <c r="K9" s="116" t="s">
        <v>198</v>
      </c>
      <c r="L9" s="116"/>
      <c r="M9" s="37" t="s">
        <v>199</v>
      </c>
      <c r="N9" s="32">
        <v>20</v>
      </c>
      <c r="O9" s="34"/>
      <c r="P9" s="34"/>
      <c r="Q9" s="34"/>
      <c r="U9" s="32">
        <v>75</v>
      </c>
      <c r="V9" s="32">
        <v>2831</v>
      </c>
      <c r="W9" s="32">
        <f>+D32</f>
        <v>2400</v>
      </c>
      <c r="X9" s="32">
        <f>+Barasarai!D252</f>
        <v>2354.4</v>
      </c>
      <c r="Y9" s="32">
        <f t="shared" ref="Y9:Y14" si="0">+W9-X9</f>
        <v>45.599999999999909</v>
      </c>
      <c r="Z9" s="34"/>
    </row>
    <row r="10" spans="2:26">
      <c r="B10" s="30">
        <f>1+B9</f>
        <v>3</v>
      </c>
      <c r="C10" s="38">
        <v>45075</v>
      </c>
      <c r="D10" s="39">
        <v>400</v>
      </c>
      <c r="E10" s="39"/>
      <c r="F10" s="39"/>
      <c r="G10" s="39">
        <v>4341</v>
      </c>
      <c r="K10" s="116"/>
      <c r="L10" s="116"/>
      <c r="M10" s="37" t="s">
        <v>200</v>
      </c>
      <c r="N10" s="39">
        <v>2</v>
      </c>
      <c r="O10" s="34"/>
      <c r="P10" s="34"/>
      <c r="Q10" s="34"/>
      <c r="U10" s="32">
        <v>90</v>
      </c>
      <c r="V10" s="32">
        <v>1614</v>
      </c>
      <c r="W10" s="32">
        <f>+D45</f>
        <v>1000</v>
      </c>
      <c r="X10" s="32">
        <f>+Barasarai!E252</f>
        <v>1445.8</v>
      </c>
      <c r="Y10" s="32">
        <f t="shared" si="0"/>
        <v>-445.79999999999995</v>
      </c>
      <c r="Z10" s="34"/>
    </row>
    <row r="11" spans="2:26">
      <c r="B11" s="30">
        <f>1+B10</f>
        <v>4</v>
      </c>
      <c r="C11" s="38">
        <v>45081</v>
      </c>
      <c r="D11" s="39">
        <v>2700</v>
      </c>
      <c r="E11" s="39"/>
      <c r="F11" s="39"/>
      <c r="G11" s="39">
        <v>20452</v>
      </c>
      <c r="K11" s="116"/>
      <c r="L11" s="116"/>
      <c r="M11" s="37" t="s">
        <v>201</v>
      </c>
      <c r="N11" s="32"/>
      <c r="O11" s="34"/>
      <c r="P11" s="34"/>
      <c r="Q11" s="34"/>
      <c r="U11" s="32">
        <v>110</v>
      </c>
      <c r="V11" s="32">
        <v>2095</v>
      </c>
      <c r="W11" s="32">
        <f>+D57</f>
        <v>1875</v>
      </c>
      <c r="X11" s="32">
        <f>+Barasarai!F252</f>
        <v>1819.6000000000001</v>
      </c>
      <c r="Y11" s="32">
        <f t="shared" si="0"/>
        <v>55.399999999999864</v>
      </c>
      <c r="Z11" s="34"/>
    </row>
    <row r="12" spans="2:26">
      <c r="B12" s="30">
        <f>1+B11</f>
        <v>5</v>
      </c>
      <c r="C12" s="40">
        <v>45094</v>
      </c>
      <c r="D12" s="30">
        <v>3000</v>
      </c>
      <c r="E12" s="30"/>
      <c r="F12" s="30"/>
      <c r="G12" s="30">
        <v>4342</v>
      </c>
      <c r="K12" s="116"/>
      <c r="L12" s="116"/>
      <c r="M12" s="37" t="s">
        <v>202</v>
      </c>
      <c r="N12" s="34"/>
      <c r="O12" s="34"/>
      <c r="P12" s="34"/>
      <c r="Q12" s="34"/>
      <c r="U12" s="32">
        <v>125</v>
      </c>
      <c r="V12" s="32">
        <v>751</v>
      </c>
      <c r="W12" s="32">
        <f>+D68</f>
        <v>744</v>
      </c>
      <c r="X12" s="32">
        <f>+Barasarai!G252</f>
        <v>528</v>
      </c>
      <c r="Y12" s="32">
        <f t="shared" si="0"/>
        <v>216</v>
      </c>
      <c r="Z12" s="34"/>
    </row>
    <row r="13" spans="2:26">
      <c r="B13" s="30">
        <f>1+B12</f>
        <v>6</v>
      </c>
      <c r="C13" s="40"/>
      <c r="D13" s="30">
        <v>900</v>
      </c>
      <c r="E13" s="30"/>
      <c r="F13" s="30"/>
      <c r="G13" s="30">
        <v>14619</v>
      </c>
      <c r="K13" s="116"/>
      <c r="L13" s="116"/>
      <c r="M13" s="37" t="s">
        <v>203</v>
      </c>
      <c r="N13" s="34"/>
      <c r="O13" s="34"/>
      <c r="P13" s="34"/>
      <c r="Q13" s="34"/>
      <c r="U13" s="32">
        <v>140</v>
      </c>
      <c r="V13" s="32">
        <v>1022</v>
      </c>
      <c r="W13" s="32">
        <f>+D79</f>
        <v>1092</v>
      </c>
      <c r="X13" s="32">
        <f>+Barasarai!H252</f>
        <v>982</v>
      </c>
      <c r="Y13" s="32">
        <f t="shared" si="0"/>
        <v>110</v>
      </c>
      <c r="Z13" s="34">
        <v>110</v>
      </c>
    </row>
    <row r="14" spans="2:26">
      <c r="B14" s="30">
        <f>1+B13</f>
        <v>7</v>
      </c>
      <c r="C14" s="40"/>
      <c r="D14" s="30">
        <v>300</v>
      </c>
      <c r="E14" s="30"/>
      <c r="F14" s="30"/>
      <c r="G14" s="41">
        <v>14618</v>
      </c>
      <c r="K14" s="116"/>
      <c r="L14" s="116"/>
      <c r="M14" s="37" t="s">
        <v>204</v>
      </c>
      <c r="N14" s="34"/>
      <c r="O14" s="34"/>
      <c r="P14" s="34"/>
      <c r="Q14" s="34"/>
      <c r="U14" s="32">
        <v>160</v>
      </c>
      <c r="V14" s="32">
        <v>287</v>
      </c>
      <c r="W14" s="32">
        <f>+D90</f>
        <v>288</v>
      </c>
      <c r="X14" s="32">
        <f>+Barasarai!I252</f>
        <v>228</v>
      </c>
      <c r="Y14" s="32">
        <f t="shared" si="0"/>
        <v>60</v>
      </c>
      <c r="Z14" s="34"/>
    </row>
    <row r="15" spans="2:26">
      <c r="B15" s="30"/>
      <c r="C15" s="40"/>
      <c r="D15" s="30"/>
      <c r="E15" s="30"/>
      <c r="F15" s="30"/>
      <c r="G15" s="41"/>
      <c r="K15" s="116"/>
      <c r="L15" s="116"/>
      <c r="M15" s="37" t="s">
        <v>205</v>
      </c>
      <c r="N15" s="34"/>
      <c r="O15" s="34"/>
      <c r="P15" s="34"/>
      <c r="Q15" s="34"/>
      <c r="W15" s="42">
        <f>+SUM(W8:W14)</f>
        <v>19099</v>
      </c>
    </row>
    <row r="16" spans="2:26">
      <c r="B16" s="30"/>
      <c r="C16" s="40"/>
      <c r="D16" s="30"/>
      <c r="E16" s="30"/>
      <c r="F16" s="30"/>
      <c r="G16" s="41"/>
      <c r="K16" s="116"/>
      <c r="L16" s="116"/>
      <c r="M16" s="37" t="s">
        <v>206</v>
      </c>
      <c r="N16" s="34"/>
      <c r="O16" s="34"/>
      <c r="P16" s="34"/>
      <c r="Q16" s="34"/>
    </row>
    <row r="17" spans="2:26">
      <c r="B17" s="30"/>
      <c r="C17" s="40"/>
      <c r="D17" s="30"/>
      <c r="E17" s="30"/>
      <c r="F17" s="30"/>
      <c r="G17" s="41"/>
      <c r="K17" s="116"/>
      <c r="L17" s="116"/>
      <c r="M17" s="37" t="s">
        <v>207</v>
      </c>
      <c r="N17" s="34"/>
      <c r="O17" s="34"/>
      <c r="P17" s="34"/>
      <c r="Q17" s="34"/>
    </row>
    <row r="18" spans="2:26">
      <c r="B18" s="30"/>
      <c r="C18" s="40" t="s">
        <v>208</v>
      </c>
      <c r="D18" s="30">
        <f>SUM(D8:D17)</f>
        <v>11700</v>
      </c>
      <c r="E18" s="30"/>
      <c r="F18" s="30"/>
      <c r="G18" s="41"/>
      <c r="K18" s="116" t="s">
        <v>209</v>
      </c>
      <c r="L18" s="116"/>
      <c r="M18" s="37" t="s">
        <v>210</v>
      </c>
      <c r="N18" s="34"/>
      <c r="O18" s="34"/>
      <c r="P18" s="34"/>
      <c r="Q18" s="34"/>
      <c r="V18" s="43"/>
      <c r="W18" s="44"/>
      <c r="X18" s="44"/>
      <c r="Y18" s="45"/>
      <c r="Z18" s="45"/>
    </row>
    <row r="19" spans="2:26" ht="18.75">
      <c r="B19" s="23" t="s">
        <v>211</v>
      </c>
      <c r="C19" s="24"/>
      <c r="D19" s="24"/>
      <c r="E19" s="24"/>
      <c r="F19" s="24"/>
      <c r="G19" s="25"/>
      <c r="K19" s="116"/>
      <c r="L19" s="116"/>
      <c r="M19" s="37" t="s">
        <v>212</v>
      </c>
      <c r="N19" s="34"/>
      <c r="O19" s="34"/>
      <c r="P19" s="34"/>
      <c r="Q19" s="34"/>
      <c r="V19" s="46"/>
      <c r="W19" s="46"/>
      <c r="X19" s="46"/>
      <c r="Y19" s="46"/>
      <c r="Z19" s="46"/>
    </row>
    <row r="20" spans="2:26" ht="60">
      <c r="B20" s="26" t="s">
        <v>3</v>
      </c>
      <c r="C20" s="26" t="s">
        <v>185</v>
      </c>
      <c r="D20" s="26" t="s">
        <v>186</v>
      </c>
      <c r="E20" s="27" t="s">
        <v>187</v>
      </c>
      <c r="F20" s="27" t="s">
        <v>188</v>
      </c>
      <c r="G20" s="26" t="s">
        <v>197</v>
      </c>
      <c r="K20" s="116"/>
      <c r="L20" s="116"/>
      <c r="M20" s="37" t="s">
        <v>213</v>
      </c>
      <c r="N20" s="34"/>
      <c r="O20" s="34"/>
      <c r="P20" s="34"/>
      <c r="Q20" s="34"/>
      <c r="V20" s="46"/>
      <c r="W20" s="46"/>
      <c r="X20" s="46"/>
      <c r="Y20" s="46"/>
      <c r="Z20" s="46"/>
    </row>
    <row r="21" spans="2:26">
      <c r="B21" s="30">
        <v>1</v>
      </c>
      <c r="C21" s="31">
        <v>45053</v>
      </c>
      <c r="D21" s="32">
        <v>800</v>
      </c>
      <c r="E21" s="32"/>
      <c r="F21" s="32"/>
      <c r="G21" s="39">
        <v>4339</v>
      </c>
      <c r="K21" s="116"/>
      <c r="L21" s="116"/>
      <c r="M21" s="37" t="s">
        <v>214</v>
      </c>
      <c r="N21" s="34"/>
      <c r="O21" s="34"/>
      <c r="P21" s="34"/>
      <c r="Q21" s="34"/>
      <c r="V21" s="46"/>
      <c r="W21" s="46"/>
      <c r="X21" s="46"/>
      <c r="Y21" s="46"/>
      <c r="Z21" s="46"/>
    </row>
    <row r="22" spans="2:26">
      <c r="B22" s="35">
        <f>+B21+1</f>
        <v>2</v>
      </c>
      <c r="C22" s="36">
        <v>45066</v>
      </c>
      <c r="D22" s="35">
        <v>1200</v>
      </c>
      <c r="E22" s="35"/>
      <c r="F22" s="35"/>
      <c r="G22" s="30">
        <v>503</v>
      </c>
      <c r="K22" s="116"/>
      <c r="L22" s="116"/>
      <c r="M22" s="37" t="s">
        <v>215</v>
      </c>
      <c r="N22" s="34"/>
      <c r="O22" s="34"/>
      <c r="P22" s="34"/>
      <c r="Q22" s="34"/>
      <c r="V22" s="46"/>
      <c r="W22" s="46"/>
      <c r="X22" s="46"/>
      <c r="Y22" s="46"/>
      <c r="Z22" s="46"/>
    </row>
    <row r="23" spans="2:26">
      <c r="B23" s="30">
        <v>3</v>
      </c>
      <c r="C23" s="34"/>
      <c r="D23" s="39">
        <v>400</v>
      </c>
      <c r="E23" s="34"/>
      <c r="F23" s="34"/>
      <c r="G23" s="34">
        <v>14618</v>
      </c>
      <c r="K23" s="116"/>
      <c r="L23" s="116"/>
      <c r="M23" s="37" t="s">
        <v>216</v>
      </c>
      <c r="N23" s="34"/>
      <c r="O23" s="34"/>
      <c r="P23" s="34"/>
      <c r="Q23" s="34"/>
      <c r="V23" s="46"/>
      <c r="W23" s="46"/>
      <c r="X23" s="46"/>
      <c r="Y23" s="46"/>
      <c r="Z23" s="46"/>
    </row>
    <row r="24" spans="2:26">
      <c r="B24" s="30">
        <v>3</v>
      </c>
      <c r="C24" s="40"/>
      <c r="D24" s="30"/>
      <c r="E24" s="30"/>
      <c r="F24" s="30"/>
      <c r="G24" s="30"/>
      <c r="K24" s="116"/>
      <c r="L24" s="116"/>
      <c r="M24" s="37" t="s">
        <v>217</v>
      </c>
      <c r="N24" s="34"/>
      <c r="O24" s="34"/>
      <c r="P24" s="34"/>
      <c r="Q24" s="34"/>
      <c r="V24" s="46"/>
      <c r="W24" s="46"/>
      <c r="X24" s="46"/>
      <c r="Y24" s="46"/>
      <c r="Z24" s="46"/>
    </row>
    <row r="25" spans="2:26">
      <c r="B25" s="30"/>
      <c r="C25" s="40"/>
      <c r="D25" s="30"/>
      <c r="E25" s="30"/>
      <c r="F25" s="30"/>
      <c r="G25" s="30"/>
      <c r="K25" s="116"/>
      <c r="L25" s="116"/>
      <c r="M25" s="37" t="s">
        <v>218</v>
      </c>
      <c r="N25" s="32"/>
      <c r="O25" s="32">
        <v>6</v>
      </c>
      <c r="P25" s="32"/>
      <c r="Q25" s="32"/>
      <c r="R25">
        <v>503</v>
      </c>
      <c r="V25" s="46"/>
      <c r="W25" s="46"/>
      <c r="X25" s="46"/>
      <c r="Y25" s="46"/>
      <c r="Z25" s="46"/>
    </row>
    <row r="26" spans="2:26">
      <c r="B26" s="30"/>
      <c r="C26" s="40"/>
      <c r="D26" s="30"/>
      <c r="E26" s="30"/>
      <c r="F26" s="30"/>
      <c r="G26" s="30"/>
      <c r="K26" s="116"/>
      <c r="L26" s="116"/>
      <c r="M26" s="37" t="s">
        <v>219</v>
      </c>
      <c r="N26" s="34"/>
      <c r="O26" s="34"/>
      <c r="P26" s="34"/>
      <c r="Q26" s="34"/>
    </row>
    <row r="27" spans="2:26">
      <c r="B27" s="30"/>
      <c r="C27" s="40"/>
      <c r="D27" s="30"/>
      <c r="E27" s="30"/>
      <c r="F27" s="30"/>
      <c r="G27" s="30"/>
      <c r="K27" s="116"/>
      <c r="L27" s="116"/>
      <c r="M27" s="37" t="s">
        <v>220</v>
      </c>
      <c r="N27" s="34"/>
      <c r="O27" s="34"/>
      <c r="P27" s="34"/>
      <c r="Q27" s="34"/>
    </row>
    <row r="28" spans="2:26">
      <c r="B28" s="30"/>
      <c r="C28" s="40"/>
      <c r="D28" s="30"/>
      <c r="E28" s="30"/>
      <c r="F28" s="30"/>
      <c r="G28" s="30"/>
      <c r="K28" s="116"/>
      <c r="L28" s="116"/>
      <c r="M28" s="37" t="s">
        <v>221</v>
      </c>
      <c r="N28" s="34"/>
      <c r="O28" s="34"/>
      <c r="P28" s="34"/>
      <c r="Q28" s="34"/>
    </row>
    <row r="29" spans="2:26">
      <c r="B29" s="30"/>
      <c r="C29" s="40"/>
      <c r="D29" s="30"/>
      <c r="E29" s="30"/>
      <c r="F29" s="30"/>
      <c r="G29" s="30"/>
      <c r="K29" s="116"/>
      <c r="L29" s="116"/>
      <c r="M29" s="37" t="s">
        <v>222</v>
      </c>
      <c r="N29" s="39"/>
      <c r="O29" s="34"/>
      <c r="P29" s="34"/>
      <c r="Q29" s="34"/>
    </row>
    <row r="30" spans="2:26">
      <c r="B30" s="30"/>
      <c r="C30" s="40"/>
      <c r="D30" s="30"/>
      <c r="E30" s="30"/>
      <c r="F30" s="30"/>
      <c r="G30" s="30"/>
      <c r="K30" s="116"/>
      <c r="L30" s="116"/>
      <c r="M30" s="37" t="s">
        <v>223</v>
      </c>
      <c r="N30" s="34"/>
      <c r="O30" s="34"/>
      <c r="P30" s="34"/>
      <c r="Q30" s="34"/>
    </row>
    <row r="31" spans="2:26">
      <c r="B31" s="30"/>
      <c r="C31" s="40"/>
      <c r="D31" s="30"/>
      <c r="E31" s="30"/>
      <c r="F31" s="30"/>
      <c r="G31" s="41"/>
      <c r="K31" s="116"/>
      <c r="L31" s="116"/>
      <c r="M31" s="37" t="s">
        <v>224</v>
      </c>
      <c r="N31" s="34"/>
      <c r="O31" s="34"/>
      <c r="P31" s="34"/>
      <c r="Q31" s="34"/>
    </row>
    <row r="32" spans="2:26">
      <c r="B32" s="30"/>
      <c r="C32" s="40" t="s">
        <v>208</v>
      </c>
      <c r="D32" s="30">
        <f>SUM(D21:D31)</f>
        <v>2400</v>
      </c>
      <c r="E32" s="30"/>
      <c r="F32" s="30"/>
      <c r="G32" s="41"/>
      <c r="K32" s="116"/>
      <c r="L32" s="116"/>
      <c r="M32" s="37" t="s">
        <v>225</v>
      </c>
      <c r="N32" s="34"/>
      <c r="O32" s="34"/>
      <c r="P32" s="34"/>
      <c r="Q32" s="34"/>
    </row>
    <row r="33" spans="2:17" ht="18.75">
      <c r="B33" s="23" t="s">
        <v>226</v>
      </c>
      <c r="C33" s="24"/>
      <c r="D33" s="24"/>
      <c r="E33" s="24"/>
      <c r="F33" s="24"/>
      <c r="G33" s="25"/>
      <c r="K33" s="116"/>
      <c r="L33" s="116"/>
      <c r="M33" s="37" t="s">
        <v>227</v>
      </c>
      <c r="N33" s="34"/>
      <c r="O33" s="34"/>
      <c r="P33" s="34"/>
      <c r="Q33" s="34"/>
    </row>
    <row r="34" spans="2:17" ht="60">
      <c r="B34" s="26" t="s">
        <v>3</v>
      </c>
      <c r="C34" s="26" t="s">
        <v>185</v>
      </c>
      <c r="D34" s="26" t="s">
        <v>186</v>
      </c>
      <c r="E34" s="27" t="s">
        <v>187</v>
      </c>
      <c r="F34" s="27" t="s">
        <v>188</v>
      </c>
      <c r="G34" s="26" t="s">
        <v>197</v>
      </c>
      <c r="K34" s="116"/>
      <c r="L34" s="116"/>
      <c r="M34" s="37" t="s">
        <v>228</v>
      </c>
      <c r="N34" s="34"/>
      <c r="O34" s="34"/>
      <c r="P34" s="34"/>
      <c r="Q34" s="34"/>
    </row>
    <row r="35" spans="2:17">
      <c r="B35" s="35">
        <v>1</v>
      </c>
      <c r="C35" s="31">
        <v>45043</v>
      </c>
      <c r="D35" s="32">
        <v>400</v>
      </c>
      <c r="E35" s="32"/>
      <c r="F35" s="32"/>
      <c r="G35" s="39">
        <v>2239</v>
      </c>
      <c r="K35" s="116"/>
      <c r="L35" s="116"/>
      <c r="M35" s="37" t="s">
        <v>229</v>
      </c>
      <c r="N35" s="34"/>
      <c r="O35" s="34"/>
      <c r="P35" s="34"/>
      <c r="Q35" s="34"/>
    </row>
    <row r="36" spans="2:17">
      <c r="B36" s="35">
        <f>+B35+1</f>
        <v>2</v>
      </c>
      <c r="C36" s="36">
        <v>45094</v>
      </c>
      <c r="D36" s="35">
        <v>600</v>
      </c>
      <c r="E36" s="35"/>
      <c r="F36" s="35"/>
      <c r="G36" s="30">
        <v>4342</v>
      </c>
      <c r="K36" s="116"/>
      <c r="L36" s="116"/>
      <c r="M36" s="37" t="s">
        <v>230</v>
      </c>
      <c r="N36" s="34"/>
      <c r="O36" s="34"/>
      <c r="P36" s="34"/>
      <c r="Q36" s="34"/>
    </row>
    <row r="37" spans="2:17">
      <c r="B37" s="30"/>
      <c r="C37" s="40"/>
      <c r="D37" s="30"/>
      <c r="E37" s="30"/>
      <c r="F37" s="30"/>
      <c r="G37" s="30"/>
      <c r="K37" s="116"/>
      <c r="L37" s="116"/>
      <c r="M37" s="37" t="s">
        <v>231</v>
      </c>
      <c r="N37" s="39"/>
      <c r="O37" s="34"/>
      <c r="P37" s="34"/>
      <c r="Q37" s="34"/>
    </row>
    <row r="38" spans="2:17">
      <c r="B38" s="30"/>
      <c r="C38" s="40"/>
      <c r="D38" s="30"/>
      <c r="E38" s="30"/>
      <c r="F38" s="30"/>
      <c r="G38" s="30"/>
      <c r="K38" s="116"/>
      <c r="L38" s="116"/>
      <c r="M38" s="37" t="s">
        <v>232</v>
      </c>
      <c r="N38" s="34"/>
      <c r="O38" s="34"/>
      <c r="P38" s="34"/>
      <c r="Q38" s="34"/>
    </row>
    <row r="39" spans="2:17">
      <c r="B39" s="30"/>
      <c r="C39" s="40"/>
      <c r="D39" s="30"/>
      <c r="E39" s="30"/>
      <c r="F39" s="30"/>
      <c r="G39" s="30"/>
      <c r="K39" s="116"/>
      <c r="L39" s="116"/>
      <c r="M39" s="37" t="s">
        <v>233</v>
      </c>
      <c r="N39" s="34"/>
      <c r="O39" s="34"/>
      <c r="P39" s="34"/>
      <c r="Q39" s="34"/>
    </row>
    <row r="40" spans="2:17">
      <c r="B40" s="35"/>
      <c r="C40" s="36"/>
      <c r="D40" s="35"/>
      <c r="E40" s="35"/>
      <c r="F40" s="35"/>
      <c r="G40" s="30"/>
      <c r="K40" s="116"/>
      <c r="L40" s="116"/>
      <c r="M40" s="37" t="s">
        <v>234</v>
      </c>
      <c r="N40" s="34"/>
      <c r="O40" s="34"/>
      <c r="P40" s="34"/>
      <c r="Q40" s="34"/>
    </row>
    <row r="41" spans="2:17">
      <c r="B41" s="35"/>
      <c r="C41" s="36"/>
      <c r="D41" s="47"/>
      <c r="E41" s="35"/>
      <c r="F41" s="35"/>
      <c r="G41" s="30"/>
      <c r="K41" s="116"/>
      <c r="L41" s="116"/>
      <c r="M41" s="37" t="s">
        <v>235</v>
      </c>
      <c r="N41" s="34"/>
      <c r="O41" s="34"/>
      <c r="P41" s="34"/>
      <c r="Q41" s="34"/>
    </row>
    <row r="42" spans="2:17">
      <c r="B42" s="35"/>
      <c r="C42" s="36"/>
      <c r="D42" s="47"/>
      <c r="E42" s="35"/>
      <c r="F42" s="35"/>
      <c r="G42" s="30"/>
      <c r="K42" s="116"/>
      <c r="L42" s="116"/>
      <c r="M42" s="37" t="s">
        <v>236</v>
      </c>
      <c r="N42" s="34"/>
      <c r="O42" s="34"/>
      <c r="P42" s="34"/>
      <c r="Q42" s="34"/>
    </row>
    <row r="43" spans="2:17">
      <c r="B43" s="35"/>
      <c r="C43" s="36"/>
      <c r="D43" s="47"/>
      <c r="E43" s="35"/>
      <c r="F43" s="35"/>
      <c r="G43" s="41"/>
      <c r="K43" s="116"/>
      <c r="L43" s="116"/>
      <c r="M43" s="37" t="s">
        <v>237</v>
      </c>
      <c r="N43" s="34"/>
      <c r="O43" s="34"/>
      <c r="P43" s="34"/>
      <c r="Q43" s="34"/>
    </row>
    <row r="44" spans="2:17">
      <c r="B44" s="35"/>
      <c r="C44" s="36"/>
      <c r="D44" s="47"/>
      <c r="E44" s="35"/>
      <c r="F44" s="35"/>
      <c r="G44" s="41"/>
      <c r="K44" s="116"/>
      <c r="L44" s="116"/>
      <c r="M44" s="37" t="s">
        <v>238</v>
      </c>
      <c r="N44" s="34"/>
      <c r="O44" s="34"/>
      <c r="P44" s="34"/>
      <c r="Q44" s="34"/>
    </row>
    <row r="45" spans="2:17">
      <c r="B45" s="35"/>
      <c r="C45" s="40" t="s">
        <v>208</v>
      </c>
      <c r="D45" s="30">
        <f>SUM(D35:D44)</f>
        <v>1000</v>
      </c>
      <c r="E45" s="35"/>
      <c r="F45" s="35"/>
      <c r="G45" s="41"/>
      <c r="K45" s="116"/>
      <c r="L45" s="116"/>
      <c r="M45" s="37" t="s">
        <v>239</v>
      </c>
      <c r="N45" s="34"/>
      <c r="O45" s="34"/>
      <c r="P45" s="34"/>
      <c r="Q45" s="34"/>
    </row>
    <row r="46" spans="2:17" ht="18.75">
      <c r="B46" s="23" t="s">
        <v>240</v>
      </c>
      <c r="C46" s="24"/>
      <c r="D46" s="24"/>
      <c r="E46" s="24"/>
      <c r="F46" s="24"/>
      <c r="G46" s="25"/>
      <c r="K46" s="116"/>
      <c r="L46" s="116"/>
      <c r="M46" s="37" t="s">
        <v>241</v>
      </c>
      <c r="N46" s="34"/>
      <c r="O46" s="34"/>
      <c r="P46" s="34"/>
      <c r="Q46" s="34"/>
    </row>
    <row r="47" spans="2:17" ht="60">
      <c r="B47" s="26" t="s">
        <v>3</v>
      </c>
      <c r="C47" s="26" t="s">
        <v>185</v>
      </c>
      <c r="D47" s="26" t="s">
        <v>186</v>
      </c>
      <c r="E47" s="27" t="s">
        <v>187</v>
      </c>
      <c r="F47" s="27" t="s">
        <v>188</v>
      </c>
      <c r="G47" s="26" t="s">
        <v>197</v>
      </c>
      <c r="K47" s="116"/>
      <c r="L47" s="116"/>
      <c r="M47" s="37" t="s">
        <v>242</v>
      </c>
      <c r="N47" s="34"/>
      <c r="O47" s="34"/>
      <c r="P47" s="34"/>
      <c r="Q47" s="34"/>
    </row>
    <row r="48" spans="2:17">
      <c r="B48" s="30"/>
      <c r="C48" s="31"/>
      <c r="D48" s="32"/>
      <c r="E48" s="32"/>
      <c r="F48" s="32"/>
      <c r="G48" s="39"/>
      <c r="K48" s="116"/>
      <c r="L48" s="116"/>
      <c r="M48" s="37" t="s">
        <v>243</v>
      </c>
      <c r="N48" s="34"/>
      <c r="O48" s="34"/>
      <c r="P48" s="34"/>
      <c r="Q48" s="34"/>
    </row>
    <row r="49" spans="2:17">
      <c r="B49" s="30">
        <v>2</v>
      </c>
      <c r="C49" s="38">
        <v>45106</v>
      </c>
      <c r="D49" s="39">
        <v>875</v>
      </c>
      <c r="E49" s="39"/>
      <c r="F49" s="39"/>
      <c r="G49" s="39">
        <v>4341</v>
      </c>
      <c r="K49" s="116"/>
      <c r="L49" s="116"/>
      <c r="M49" s="37" t="s">
        <v>244</v>
      </c>
      <c r="N49" s="34"/>
      <c r="O49" s="34"/>
      <c r="P49" s="34"/>
      <c r="Q49" s="34"/>
    </row>
    <row r="50" spans="2:17">
      <c r="B50" s="30">
        <v>3</v>
      </c>
      <c r="C50" s="40">
        <v>45117</v>
      </c>
      <c r="D50" s="30">
        <v>1000</v>
      </c>
      <c r="E50" s="30"/>
      <c r="F50" s="30"/>
      <c r="G50" s="30">
        <v>20460</v>
      </c>
      <c r="K50" s="116"/>
      <c r="L50" s="116"/>
      <c r="M50" s="37" t="s">
        <v>245</v>
      </c>
      <c r="N50" s="34"/>
      <c r="O50" s="34"/>
      <c r="P50" s="34"/>
      <c r="Q50" s="34"/>
    </row>
    <row r="51" spans="2:17">
      <c r="B51" s="30">
        <v>4</v>
      </c>
      <c r="C51" s="48"/>
      <c r="D51" s="30"/>
      <c r="E51" s="30"/>
      <c r="F51" s="30"/>
      <c r="G51" s="30"/>
      <c r="K51" s="116"/>
      <c r="L51" s="116"/>
      <c r="M51" s="37" t="s">
        <v>246</v>
      </c>
      <c r="N51" s="34"/>
      <c r="O51" s="34"/>
      <c r="P51" s="34"/>
      <c r="Q51" s="34"/>
    </row>
    <row r="52" spans="2:17">
      <c r="B52" s="30">
        <v>5</v>
      </c>
      <c r="C52" s="40"/>
      <c r="D52" s="30"/>
      <c r="E52" s="30"/>
      <c r="F52" s="30"/>
      <c r="G52" s="30"/>
      <c r="K52" s="116"/>
      <c r="L52" s="116"/>
      <c r="M52" s="37" t="s">
        <v>247</v>
      </c>
      <c r="N52" s="34"/>
      <c r="O52" s="34"/>
      <c r="P52" s="34"/>
      <c r="Q52" s="34"/>
    </row>
    <row r="53" spans="2:17">
      <c r="B53" s="30">
        <v>6</v>
      </c>
      <c r="C53" s="40"/>
      <c r="D53" s="30"/>
      <c r="E53" s="30"/>
      <c r="F53" s="30"/>
      <c r="G53" s="30"/>
      <c r="K53" s="116"/>
      <c r="L53" s="116"/>
      <c r="M53" s="37" t="s">
        <v>248</v>
      </c>
      <c r="N53" s="34"/>
      <c r="O53" s="34"/>
      <c r="P53" s="34"/>
      <c r="Q53" s="34"/>
    </row>
    <row r="54" spans="2:17">
      <c r="B54" s="30">
        <v>7</v>
      </c>
      <c r="C54" s="40"/>
      <c r="D54" s="30"/>
      <c r="E54" s="30"/>
      <c r="F54" s="30"/>
      <c r="G54" s="30"/>
      <c r="K54" s="116"/>
      <c r="L54" s="116"/>
      <c r="M54" s="37" t="s">
        <v>249</v>
      </c>
      <c r="N54" s="34"/>
      <c r="O54" s="34"/>
      <c r="P54" s="34"/>
      <c r="Q54" s="34"/>
    </row>
    <row r="55" spans="2:17">
      <c r="B55" s="30">
        <f>+B54+1</f>
        <v>8</v>
      </c>
      <c r="C55" s="40"/>
      <c r="D55" s="30"/>
      <c r="E55" s="30"/>
      <c r="F55" s="30"/>
      <c r="G55" s="41"/>
      <c r="K55" s="116"/>
      <c r="L55" s="116"/>
      <c r="M55" s="37" t="s">
        <v>250</v>
      </c>
      <c r="N55" s="34"/>
      <c r="O55" s="34"/>
      <c r="P55" s="34"/>
      <c r="Q55" s="34"/>
    </row>
    <row r="56" spans="2:17">
      <c r="B56" s="30"/>
      <c r="C56" s="40"/>
      <c r="D56" s="30"/>
      <c r="E56" s="30"/>
      <c r="F56" s="30"/>
      <c r="G56" s="41"/>
      <c r="K56" s="116"/>
      <c r="L56" s="116"/>
      <c r="M56" s="37" t="s">
        <v>251</v>
      </c>
      <c r="N56" s="34"/>
      <c r="O56" s="34"/>
      <c r="P56" s="34"/>
      <c r="Q56" s="34"/>
    </row>
    <row r="57" spans="2:17">
      <c r="B57" s="30"/>
      <c r="C57" s="40" t="s">
        <v>208</v>
      </c>
      <c r="D57" s="30">
        <f>SUM(D47:D56)</f>
        <v>1875</v>
      </c>
      <c r="E57" s="30"/>
      <c r="F57" s="30"/>
      <c r="G57" s="41"/>
      <c r="K57" s="116"/>
      <c r="L57" s="116"/>
      <c r="M57" s="37" t="s">
        <v>252</v>
      </c>
      <c r="N57" s="34"/>
      <c r="O57" s="34"/>
      <c r="P57" s="34"/>
      <c r="Q57" s="34"/>
    </row>
    <row r="58" spans="2:17">
      <c r="B58" s="49"/>
      <c r="C58" s="50"/>
      <c r="D58" s="51"/>
      <c r="E58" s="51"/>
      <c r="F58" s="51"/>
      <c r="G58" s="41"/>
      <c r="K58" s="116"/>
      <c r="L58" s="116"/>
      <c r="M58" s="37" t="s">
        <v>253</v>
      </c>
      <c r="N58" s="34"/>
      <c r="O58" s="34"/>
      <c r="P58" s="34"/>
      <c r="Q58" s="34"/>
    </row>
    <row r="59" spans="2:17" ht="18.75">
      <c r="B59" s="23" t="s">
        <v>254</v>
      </c>
      <c r="C59" s="24"/>
      <c r="D59" s="24"/>
      <c r="E59" s="24"/>
      <c r="F59" s="24"/>
      <c r="G59" s="25"/>
      <c r="K59" s="116" t="s">
        <v>255</v>
      </c>
      <c r="L59" s="116"/>
      <c r="M59" s="37" t="s">
        <v>199</v>
      </c>
      <c r="N59" s="34"/>
      <c r="O59" s="34"/>
      <c r="P59" s="34"/>
      <c r="Q59" s="34"/>
    </row>
    <row r="60" spans="2:17" ht="60">
      <c r="B60" s="26" t="s">
        <v>3</v>
      </c>
      <c r="C60" s="26" t="s">
        <v>185</v>
      </c>
      <c r="D60" s="26" t="s">
        <v>186</v>
      </c>
      <c r="E60" s="27" t="s">
        <v>187</v>
      </c>
      <c r="F60" s="27" t="s">
        <v>188</v>
      </c>
      <c r="G60" s="26" t="s">
        <v>197</v>
      </c>
      <c r="K60" s="116"/>
      <c r="L60" s="116"/>
      <c r="M60" s="37" t="s">
        <v>200</v>
      </c>
      <c r="N60" s="34"/>
      <c r="O60" s="34"/>
      <c r="P60" s="34"/>
      <c r="Q60" s="34"/>
    </row>
    <row r="61" spans="2:17">
      <c r="B61" s="30">
        <v>1</v>
      </c>
      <c r="C61" s="40">
        <v>45135</v>
      </c>
      <c r="D61" s="30">
        <v>744</v>
      </c>
      <c r="E61" s="30"/>
      <c r="F61" s="30"/>
      <c r="G61" s="30">
        <v>20461</v>
      </c>
      <c r="K61" s="116"/>
      <c r="L61" s="116"/>
      <c r="M61" s="37" t="s">
        <v>201</v>
      </c>
      <c r="N61" s="34"/>
      <c r="O61" s="34"/>
      <c r="P61" s="34"/>
      <c r="Q61" s="34"/>
    </row>
    <row r="62" spans="2:17">
      <c r="B62" s="30"/>
      <c r="C62" s="40"/>
      <c r="D62" s="30"/>
      <c r="E62" s="30"/>
      <c r="F62" s="30"/>
      <c r="G62" s="30"/>
      <c r="K62" s="116"/>
      <c r="L62" s="116"/>
      <c r="M62" s="37" t="s">
        <v>202</v>
      </c>
      <c r="N62" s="34"/>
      <c r="O62" s="34"/>
      <c r="P62" s="34"/>
      <c r="Q62" s="34"/>
    </row>
    <row r="63" spans="2:17">
      <c r="B63" s="30"/>
      <c r="C63" s="40"/>
      <c r="D63" s="30"/>
      <c r="E63" s="30"/>
      <c r="F63" s="30"/>
      <c r="G63" s="30"/>
      <c r="K63" s="116"/>
      <c r="L63" s="116"/>
      <c r="M63" s="37" t="s">
        <v>203</v>
      </c>
      <c r="N63" s="34"/>
      <c r="O63" s="34"/>
      <c r="P63" s="34"/>
      <c r="Q63" s="34"/>
    </row>
    <row r="64" spans="2:17">
      <c r="B64" s="30"/>
      <c r="C64" s="40"/>
      <c r="D64" s="30"/>
      <c r="E64" s="30"/>
      <c r="F64" s="30"/>
      <c r="G64" s="30"/>
      <c r="K64" s="116"/>
      <c r="L64" s="116"/>
      <c r="M64" s="37" t="s">
        <v>204</v>
      </c>
      <c r="N64" s="39"/>
      <c r="O64" s="34"/>
      <c r="P64" s="34"/>
      <c r="Q64" s="34"/>
    </row>
    <row r="65" spans="2:18">
      <c r="B65" s="30"/>
      <c r="C65" s="40"/>
      <c r="D65" s="30"/>
      <c r="E65" s="30"/>
      <c r="F65" s="30"/>
      <c r="G65" s="30"/>
      <c r="K65" s="116"/>
      <c r="L65" s="116"/>
      <c r="M65" s="37" t="s">
        <v>205</v>
      </c>
      <c r="N65" s="39"/>
      <c r="O65" s="34"/>
      <c r="P65" s="34"/>
      <c r="Q65" s="34"/>
    </row>
    <row r="66" spans="2:18">
      <c r="B66" s="30"/>
      <c r="C66" s="40"/>
      <c r="D66" s="30"/>
      <c r="E66" s="30"/>
      <c r="F66" s="30"/>
      <c r="G66" s="30"/>
      <c r="K66" s="116"/>
      <c r="L66" s="116"/>
      <c r="M66" s="37" t="s">
        <v>206</v>
      </c>
      <c r="N66" s="34"/>
      <c r="O66" s="34"/>
      <c r="P66" s="34"/>
      <c r="Q66" s="34"/>
    </row>
    <row r="67" spans="2:18">
      <c r="B67" s="30"/>
      <c r="C67" s="40"/>
      <c r="D67" s="30"/>
      <c r="E67" s="30"/>
      <c r="F67" s="30"/>
      <c r="G67" s="30"/>
      <c r="K67" s="116"/>
      <c r="L67" s="116"/>
      <c r="M67" s="37" t="s">
        <v>207</v>
      </c>
      <c r="N67" s="34"/>
      <c r="O67" s="34"/>
      <c r="P67" s="34"/>
      <c r="Q67" s="34"/>
    </row>
    <row r="68" spans="2:18">
      <c r="B68" s="30"/>
      <c r="C68" s="40" t="s">
        <v>208</v>
      </c>
      <c r="D68" s="30">
        <f>+SUM(D61:D67)</f>
        <v>744</v>
      </c>
      <c r="E68" s="30"/>
      <c r="F68" s="30"/>
      <c r="G68" s="30"/>
      <c r="K68" s="116" t="s">
        <v>256</v>
      </c>
      <c r="L68" s="116"/>
      <c r="M68" s="37" t="s">
        <v>257</v>
      </c>
      <c r="N68" s="32"/>
      <c r="O68" s="32">
        <v>5</v>
      </c>
      <c r="P68" s="34"/>
      <c r="Q68" s="34"/>
    </row>
    <row r="69" spans="2:18">
      <c r="K69" s="116"/>
      <c r="L69" s="116"/>
      <c r="M69" s="37" t="s">
        <v>258</v>
      </c>
      <c r="N69" s="39"/>
      <c r="O69" s="32">
        <v>2</v>
      </c>
      <c r="P69" s="34"/>
      <c r="Q69" s="34"/>
      <c r="R69">
        <v>20459</v>
      </c>
    </row>
    <row r="70" spans="2:18" ht="18.75">
      <c r="B70" s="23" t="s">
        <v>259</v>
      </c>
      <c r="C70" s="24"/>
      <c r="D70" s="24"/>
      <c r="E70" s="24"/>
      <c r="F70" s="24"/>
      <c r="G70" s="25"/>
      <c r="K70" s="116"/>
      <c r="L70" s="116"/>
      <c r="M70" s="37" t="s">
        <v>260</v>
      </c>
      <c r="N70" s="39"/>
      <c r="O70" s="32">
        <v>2</v>
      </c>
      <c r="P70" s="34"/>
      <c r="Q70" s="34"/>
      <c r="R70">
        <v>20459</v>
      </c>
    </row>
    <row r="71" spans="2:18" ht="60">
      <c r="B71" s="26" t="s">
        <v>3</v>
      </c>
      <c r="C71" s="26" t="s">
        <v>185</v>
      </c>
      <c r="D71" s="26" t="s">
        <v>186</v>
      </c>
      <c r="E71" s="27" t="s">
        <v>187</v>
      </c>
      <c r="F71" s="27" t="s">
        <v>188</v>
      </c>
      <c r="G71" s="26" t="s">
        <v>197</v>
      </c>
      <c r="K71" s="116"/>
      <c r="L71" s="116"/>
      <c r="M71" s="37" t="s">
        <v>261</v>
      </c>
      <c r="N71" s="39"/>
      <c r="O71" s="32">
        <f>1+7</f>
        <v>8</v>
      </c>
      <c r="P71" s="34"/>
      <c r="Q71" s="34"/>
      <c r="R71">
        <v>20459</v>
      </c>
    </row>
    <row r="72" spans="2:18">
      <c r="B72" s="30">
        <v>1</v>
      </c>
      <c r="C72" s="40">
        <v>45135</v>
      </c>
      <c r="D72" s="30">
        <v>1092</v>
      </c>
      <c r="E72" s="30"/>
      <c r="F72" s="30"/>
      <c r="G72" s="30">
        <v>20461</v>
      </c>
      <c r="K72" s="116"/>
      <c r="L72" s="116"/>
      <c r="M72" s="37" t="s">
        <v>262</v>
      </c>
      <c r="N72" s="39"/>
      <c r="O72" s="32">
        <v>2</v>
      </c>
      <c r="P72" s="34"/>
      <c r="Q72" s="34"/>
      <c r="R72">
        <v>20459</v>
      </c>
    </row>
    <row r="73" spans="2:18">
      <c r="B73" s="30"/>
      <c r="C73" s="40"/>
      <c r="D73" s="30"/>
      <c r="E73" s="30"/>
      <c r="F73" s="30"/>
      <c r="G73" s="30"/>
      <c r="K73" s="116"/>
      <c r="L73" s="116"/>
      <c r="M73" s="37" t="s">
        <v>263</v>
      </c>
      <c r="N73" s="39"/>
      <c r="O73" s="34"/>
      <c r="P73" s="34"/>
      <c r="Q73" s="34"/>
    </row>
    <row r="74" spans="2:18">
      <c r="B74" s="30"/>
      <c r="C74" s="40"/>
      <c r="D74" s="30"/>
      <c r="E74" s="30"/>
      <c r="F74" s="30"/>
      <c r="G74" s="30"/>
      <c r="K74" s="116"/>
      <c r="L74" s="116"/>
      <c r="M74" s="37" t="s">
        <v>264</v>
      </c>
      <c r="N74" s="34"/>
      <c r="O74" s="34"/>
      <c r="P74" s="34"/>
      <c r="Q74" s="34"/>
    </row>
    <row r="75" spans="2:18">
      <c r="B75" s="30"/>
      <c r="C75" s="40"/>
      <c r="D75" s="30"/>
      <c r="E75" s="30"/>
      <c r="F75" s="30"/>
      <c r="G75" s="30"/>
      <c r="K75" s="116"/>
      <c r="L75" s="116"/>
      <c r="M75" s="37" t="s">
        <v>265</v>
      </c>
      <c r="N75" s="34"/>
      <c r="O75" s="34"/>
      <c r="P75" s="34"/>
      <c r="Q75" s="34"/>
    </row>
    <row r="76" spans="2:18">
      <c r="B76" s="30"/>
      <c r="C76" s="40"/>
      <c r="D76" s="30"/>
      <c r="E76" s="30"/>
      <c r="F76" s="30"/>
      <c r="G76" s="30"/>
      <c r="K76" s="116"/>
      <c r="L76" s="116"/>
      <c r="M76" s="37" t="s">
        <v>266</v>
      </c>
      <c r="N76" s="34"/>
      <c r="O76" s="34"/>
      <c r="P76" s="34"/>
      <c r="Q76" s="34"/>
    </row>
    <row r="77" spans="2:18">
      <c r="B77" s="30"/>
      <c r="C77" s="40"/>
      <c r="D77" s="30"/>
      <c r="E77" s="30"/>
      <c r="F77" s="30"/>
      <c r="G77" s="30"/>
      <c r="K77" s="116"/>
      <c r="L77" s="116"/>
      <c r="M77" s="37" t="s">
        <v>267</v>
      </c>
      <c r="N77" s="34"/>
      <c r="O77" s="34"/>
      <c r="P77" s="34"/>
      <c r="Q77" s="34"/>
    </row>
    <row r="78" spans="2:18">
      <c r="B78" s="30"/>
      <c r="C78" s="40"/>
      <c r="D78" s="30"/>
      <c r="E78" s="30"/>
      <c r="F78" s="30"/>
      <c r="G78" s="30"/>
      <c r="K78" s="116"/>
      <c r="L78" s="116"/>
      <c r="M78" s="37" t="s">
        <v>229</v>
      </c>
      <c r="N78" s="34"/>
      <c r="O78" s="34"/>
      <c r="P78" s="34"/>
      <c r="Q78" s="34"/>
    </row>
    <row r="79" spans="2:18">
      <c r="B79" s="30"/>
      <c r="C79" s="40" t="s">
        <v>208</v>
      </c>
      <c r="D79" s="30">
        <f>+SUM(D72:D78)</f>
        <v>1092</v>
      </c>
      <c r="E79" s="30"/>
      <c r="F79" s="30"/>
      <c r="G79" s="30"/>
      <c r="K79" s="116"/>
      <c r="L79" s="116"/>
      <c r="M79" s="37" t="s">
        <v>230</v>
      </c>
      <c r="N79" s="34"/>
      <c r="O79" s="34"/>
      <c r="P79" s="34"/>
      <c r="Q79" s="34"/>
    </row>
    <row r="80" spans="2:18">
      <c r="K80" s="116"/>
      <c r="L80" s="116"/>
      <c r="M80" s="37" t="s">
        <v>231</v>
      </c>
      <c r="N80" s="34"/>
      <c r="O80" s="34"/>
      <c r="P80" s="34"/>
      <c r="Q80" s="34"/>
    </row>
    <row r="81" spans="2:17" ht="18.75">
      <c r="B81" s="23" t="s">
        <v>268</v>
      </c>
      <c r="C81" s="24"/>
      <c r="D81" s="24"/>
      <c r="E81" s="24"/>
      <c r="F81" s="24"/>
      <c r="G81" s="25"/>
      <c r="K81" s="116"/>
      <c r="L81" s="116"/>
      <c r="M81" s="37" t="s">
        <v>232</v>
      </c>
      <c r="N81" s="34"/>
      <c r="O81" s="34"/>
      <c r="P81" s="34"/>
      <c r="Q81" s="34"/>
    </row>
    <row r="82" spans="2:17" ht="60">
      <c r="B82" s="26" t="s">
        <v>3</v>
      </c>
      <c r="C82" s="26" t="s">
        <v>185</v>
      </c>
      <c r="D82" s="26" t="s">
        <v>186</v>
      </c>
      <c r="E82" s="27" t="s">
        <v>187</v>
      </c>
      <c r="F82" s="27" t="s">
        <v>188</v>
      </c>
      <c r="G82" s="26" t="s">
        <v>197</v>
      </c>
      <c r="K82" s="116"/>
      <c r="L82" s="116"/>
      <c r="M82" s="37" t="s">
        <v>269</v>
      </c>
      <c r="N82" s="34"/>
      <c r="O82" s="34"/>
      <c r="P82" s="34"/>
      <c r="Q82" s="34"/>
    </row>
    <row r="83" spans="2:17">
      <c r="B83" s="30">
        <v>1</v>
      </c>
      <c r="C83" s="40">
        <v>45135</v>
      </c>
      <c r="D83" s="30">
        <v>288</v>
      </c>
      <c r="E83" s="30"/>
      <c r="F83" s="30"/>
      <c r="G83" s="30">
        <v>20461</v>
      </c>
      <c r="K83" s="116"/>
      <c r="L83" s="116"/>
      <c r="M83" s="37" t="s">
        <v>234</v>
      </c>
      <c r="N83" s="34"/>
      <c r="O83" s="34"/>
      <c r="P83" s="34"/>
      <c r="Q83" s="34"/>
    </row>
    <row r="84" spans="2:17">
      <c r="B84" s="30"/>
      <c r="C84" s="40"/>
      <c r="D84" s="30"/>
      <c r="E84" s="30"/>
      <c r="F84" s="30"/>
      <c r="G84" s="30"/>
      <c r="K84" s="116"/>
      <c r="L84" s="116"/>
      <c r="M84" s="37" t="s">
        <v>235</v>
      </c>
      <c r="N84" s="34"/>
      <c r="O84" s="34"/>
      <c r="P84" s="34"/>
      <c r="Q84" s="34"/>
    </row>
    <row r="85" spans="2:17">
      <c r="B85" s="30"/>
      <c r="C85" s="40"/>
      <c r="D85" s="30"/>
      <c r="E85" s="30"/>
      <c r="F85" s="30"/>
      <c r="G85" s="30"/>
      <c r="K85" s="116"/>
      <c r="L85" s="116"/>
      <c r="M85" s="37" t="s">
        <v>236</v>
      </c>
      <c r="N85" s="34"/>
      <c r="O85" s="34"/>
      <c r="P85" s="34"/>
      <c r="Q85" s="34"/>
    </row>
    <row r="86" spans="2:17">
      <c r="B86" s="30"/>
      <c r="C86" s="40"/>
      <c r="D86" s="30"/>
      <c r="E86" s="30"/>
      <c r="F86" s="30"/>
      <c r="G86" s="30"/>
      <c r="K86" s="116"/>
      <c r="L86" s="116"/>
      <c r="M86" s="37" t="s">
        <v>270</v>
      </c>
      <c r="N86" s="34"/>
      <c r="O86" s="34"/>
      <c r="P86" s="34"/>
      <c r="Q86" s="34"/>
    </row>
    <row r="87" spans="2:17">
      <c r="B87" s="30"/>
      <c r="C87" s="40"/>
      <c r="D87" s="30"/>
      <c r="E87" s="30"/>
      <c r="F87" s="30"/>
      <c r="G87" s="30"/>
      <c r="K87" s="116"/>
      <c r="L87" s="116"/>
      <c r="M87" s="37" t="s">
        <v>271</v>
      </c>
      <c r="N87" s="34"/>
      <c r="O87" s="34"/>
      <c r="P87" s="34"/>
      <c r="Q87" s="34"/>
    </row>
    <row r="88" spans="2:17">
      <c r="B88" s="30"/>
      <c r="C88" s="40"/>
      <c r="D88" s="30"/>
      <c r="E88" s="30"/>
      <c r="F88" s="30"/>
      <c r="G88" s="30"/>
      <c r="K88" s="116"/>
      <c r="L88" s="116"/>
      <c r="M88" s="37" t="s">
        <v>272</v>
      </c>
      <c r="N88" s="34"/>
      <c r="O88" s="34"/>
      <c r="P88" s="34"/>
      <c r="Q88" s="34"/>
    </row>
    <row r="89" spans="2:17">
      <c r="B89" s="30"/>
      <c r="C89" s="40"/>
      <c r="D89" s="30"/>
      <c r="E89" s="30"/>
      <c r="F89" s="30"/>
      <c r="G89" s="30"/>
      <c r="K89" s="116"/>
      <c r="L89" s="116"/>
      <c r="M89" s="37" t="s">
        <v>273</v>
      </c>
      <c r="N89" s="34"/>
      <c r="O89" s="34"/>
      <c r="P89" s="34"/>
      <c r="Q89" s="34"/>
    </row>
    <row r="90" spans="2:17">
      <c r="B90" s="30"/>
      <c r="C90" s="40" t="s">
        <v>208</v>
      </c>
      <c r="D90" s="30">
        <f>+SUM(D83:D89)</f>
        <v>288</v>
      </c>
      <c r="E90" s="30"/>
      <c r="F90" s="30"/>
      <c r="G90" s="30"/>
      <c r="K90" s="116"/>
      <c r="L90" s="116"/>
      <c r="M90" s="37" t="s">
        <v>274</v>
      </c>
      <c r="N90" s="34"/>
      <c r="O90" s="34"/>
      <c r="P90" s="34"/>
      <c r="Q90" s="34"/>
    </row>
    <row r="91" spans="2:17">
      <c r="K91" s="116"/>
      <c r="L91" s="116"/>
      <c r="M91" s="37" t="s">
        <v>275</v>
      </c>
      <c r="N91" s="34"/>
      <c r="O91" s="34"/>
      <c r="P91" s="34"/>
      <c r="Q91" s="34"/>
    </row>
    <row r="92" spans="2:17">
      <c r="K92" s="116"/>
      <c r="L92" s="116"/>
      <c r="M92" s="37" t="s">
        <v>276</v>
      </c>
      <c r="N92" s="34"/>
      <c r="O92" s="34"/>
      <c r="P92" s="34"/>
      <c r="Q92" s="34"/>
    </row>
    <row r="93" spans="2:17">
      <c r="K93" s="116"/>
      <c r="L93" s="116"/>
      <c r="M93" s="37" t="s">
        <v>277</v>
      </c>
      <c r="N93" s="34"/>
      <c r="O93" s="34"/>
      <c r="P93" s="34"/>
      <c r="Q93" s="34"/>
    </row>
    <row r="94" spans="2:17">
      <c r="K94" s="116"/>
      <c r="L94" s="116"/>
      <c r="M94" s="37" t="s">
        <v>278</v>
      </c>
      <c r="N94" s="34"/>
      <c r="O94" s="34"/>
      <c r="P94" s="34"/>
      <c r="Q94" s="34"/>
    </row>
    <row r="95" spans="2:17">
      <c r="K95" s="116"/>
      <c r="L95" s="116"/>
      <c r="M95" s="37" t="s">
        <v>279</v>
      </c>
      <c r="N95" s="34"/>
      <c r="O95" s="34"/>
      <c r="P95" s="34"/>
      <c r="Q95" s="34"/>
    </row>
    <row r="96" spans="2:17">
      <c r="K96" s="116"/>
      <c r="L96" s="116"/>
      <c r="M96" s="37" t="s">
        <v>280</v>
      </c>
      <c r="N96" s="34"/>
      <c r="O96" s="34"/>
      <c r="P96" s="34"/>
      <c r="Q96" s="34"/>
    </row>
    <row r="97" spans="11:17">
      <c r="K97" s="116"/>
      <c r="L97" s="116"/>
      <c r="M97" s="37" t="s">
        <v>281</v>
      </c>
      <c r="N97" s="34"/>
      <c r="O97" s="34"/>
      <c r="P97" s="34"/>
      <c r="Q97" s="34"/>
    </row>
    <row r="98" spans="11:17">
      <c r="K98" s="116"/>
      <c r="L98" s="116"/>
      <c r="M98" s="37" t="s">
        <v>282</v>
      </c>
      <c r="N98" s="34"/>
      <c r="O98" s="34"/>
      <c r="P98" s="34"/>
      <c r="Q98" s="34"/>
    </row>
    <row r="99" spans="11:17">
      <c r="K99" s="116"/>
      <c r="L99" s="116"/>
      <c r="M99" s="37" t="s">
        <v>283</v>
      </c>
      <c r="N99" s="34"/>
      <c r="O99" s="34"/>
      <c r="P99" s="34"/>
      <c r="Q99" s="34"/>
    </row>
    <row r="100" spans="11:17">
      <c r="K100" s="116"/>
      <c r="L100" s="116"/>
      <c r="M100" s="37" t="s">
        <v>284</v>
      </c>
      <c r="N100" s="34"/>
      <c r="O100" s="34"/>
      <c r="P100" s="34"/>
      <c r="Q100" s="34"/>
    </row>
    <row r="101" spans="11:17">
      <c r="K101" s="116"/>
      <c r="L101" s="116"/>
      <c r="M101" s="37" t="s">
        <v>285</v>
      </c>
      <c r="N101" s="34"/>
      <c r="O101" s="34"/>
      <c r="P101" s="34"/>
      <c r="Q101" s="34"/>
    </row>
    <row r="102" spans="11:17">
      <c r="K102" s="116" t="s">
        <v>286</v>
      </c>
      <c r="L102" s="116"/>
      <c r="M102" s="37" t="s">
        <v>199</v>
      </c>
      <c r="N102" s="34">
        <v>20</v>
      </c>
      <c r="O102" s="34"/>
      <c r="P102" s="34"/>
      <c r="Q102" s="34"/>
    </row>
    <row r="103" spans="11:17">
      <c r="K103" s="116"/>
      <c r="L103" s="116"/>
      <c r="M103" s="37" t="s">
        <v>200</v>
      </c>
      <c r="N103" s="34"/>
      <c r="O103" s="34"/>
      <c r="P103" s="34"/>
      <c r="Q103" s="34"/>
    </row>
    <row r="104" spans="11:17">
      <c r="K104" s="116"/>
      <c r="L104" s="116"/>
      <c r="M104" s="37" t="s">
        <v>201</v>
      </c>
      <c r="N104" s="34"/>
      <c r="O104" s="34"/>
      <c r="P104" s="34"/>
      <c r="Q104" s="34"/>
    </row>
    <row r="105" spans="11:17">
      <c r="K105" s="116"/>
      <c r="L105" s="116"/>
      <c r="M105" s="37" t="s">
        <v>202</v>
      </c>
      <c r="N105" s="34"/>
      <c r="O105" s="34"/>
      <c r="P105" s="34"/>
      <c r="Q105" s="34"/>
    </row>
    <row r="106" spans="11:17">
      <c r="K106" s="116"/>
      <c r="L106" s="116"/>
      <c r="M106" s="37" t="s">
        <v>203</v>
      </c>
      <c r="N106" s="34"/>
      <c r="O106" s="34"/>
      <c r="P106" s="34"/>
      <c r="Q106" s="34"/>
    </row>
    <row r="107" spans="11:17">
      <c r="K107" s="116"/>
      <c r="L107" s="116"/>
      <c r="M107" s="37" t="s">
        <v>204</v>
      </c>
      <c r="N107" s="34"/>
      <c r="O107" s="34"/>
      <c r="P107" s="34"/>
      <c r="Q107" s="34"/>
    </row>
    <row r="108" spans="11:17">
      <c r="K108" s="116"/>
      <c r="L108" s="116"/>
      <c r="M108" s="37" t="s">
        <v>205</v>
      </c>
      <c r="N108" s="34"/>
      <c r="O108" s="34"/>
      <c r="P108" s="34"/>
      <c r="Q108" s="34"/>
    </row>
    <row r="109" spans="11:17">
      <c r="K109" s="116" t="s">
        <v>287</v>
      </c>
      <c r="L109" s="116" t="s">
        <v>199</v>
      </c>
      <c r="M109" s="37" t="s">
        <v>288</v>
      </c>
      <c r="N109" s="34"/>
      <c r="O109" s="34"/>
      <c r="P109" s="34"/>
      <c r="Q109" s="34"/>
    </row>
    <row r="110" spans="11:17">
      <c r="K110" s="116"/>
      <c r="L110" s="116"/>
      <c r="M110" s="37" t="s">
        <v>289</v>
      </c>
      <c r="N110" s="34"/>
      <c r="O110" s="34"/>
      <c r="P110" s="34"/>
      <c r="Q110" s="34"/>
    </row>
    <row r="111" spans="11:17">
      <c r="K111" s="116"/>
      <c r="L111" s="116" t="s">
        <v>200</v>
      </c>
      <c r="M111" s="37" t="s">
        <v>288</v>
      </c>
      <c r="N111" s="34"/>
      <c r="O111" s="34"/>
      <c r="P111" s="34"/>
      <c r="Q111" s="34"/>
    </row>
    <row r="112" spans="11:17">
      <c r="K112" s="116"/>
      <c r="L112" s="116"/>
      <c r="M112" s="37" t="s">
        <v>289</v>
      </c>
      <c r="N112" s="34"/>
      <c r="O112" s="34"/>
      <c r="P112" s="34"/>
      <c r="Q112" s="34"/>
    </row>
    <row r="113" spans="11:17">
      <c r="K113" s="116"/>
      <c r="L113" s="116" t="s">
        <v>201</v>
      </c>
      <c r="M113" s="37" t="s">
        <v>288</v>
      </c>
      <c r="N113" s="34"/>
      <c r="O113" s="34"/>
      <c r="P113" s="34"/>
      <c r="Q113" s="34"/>
    </row>
    <row r="114" spans="11:17">
      <c r="K114" s="116"/>
      <c r="L114" s="116"/>
      <c r="M114" s="37" t="s">
        <v>289</v>
      </c>
      <c r="N114" s="34"/>
      <c r="O114" s="34"/>
      <c r="P114" s="34"/>
      <c r="Q114" s="34"/>
    </row>
    <row r="115" spans="11:17">
      <c r="K115" s="116"/>
      <c r="L115" s="116" t="s">
        <v>202</v>
      </c>
      <c r="M115" s="37" t="s">
        <v>288</v>
      </c>
      <c r="N115" s="34"/>
      <c r="O115" s="34"/>
      <c r="P115" s="34"/>
      <c r="Q115" s="34"/>
    </row>
    <row r="116" spans="11:17">
      <c r="K116" s="116"/>
      <c r="L116" s="116"/>
      <c r="M116" s="37" t="s">
        <v>289</v>
      </c>
      <c r="N116" s="34"/>
      <c r="O116" s="34"/>
      <c r="P116" s="34"/>
      <c r="Q116" s="34"/>
    </row>
    <row r="117" spans="11:17">
      <c r="K117" s="116"/>
      <c r="L117" s="116" t="s">
        <v>203</v>
      </c>
      <c r="M117" s="37" t="s">
        <v>288</v>
      </c>
      <c r="N117" s="34"/>
      <c r="O117" s="34"/>
      <c r="P117" s="34"/>
      <c r="Q117" s="34"/>
    </row>
    <row r="118" spans="11:17">
      <c r="K118" s="116"/>
      <c r="L118" s="116"/>
      <c r="M118" s="37" t="s">
        <v>289</v>
      </c>
      <c r="N118" s="34"/>
      <c r="O118" s="34"/>
      <c r="P118" s="34"/>
      <c r="Q118" s="34"/>
    </row>
    <row r="119" spans="11:17">
      <c r="K119" s="116"/>
      <c r="L119" s="116" t="s">
        <v>204</v>
      </c>
      <c r="M119" s="37" t="s">
        <v>288</v>
      </c>
      <c r="N119" s="34"/>
      <c r="O119" s="34"/>
      <c r="P119" s="34"/>
      <c r="Q119" s="34"/>
    </row>
    <row r="120" spans="11:17">
      <c r="K120" s="116"/>
      <c r="L120" s="116"/>
      <c r="M120" s="37" t="s">
        <v>289</v>
      </c>
      <c r="N120" s="34"/>
      <c r="O120" s="34"/>
      <c r="P120" s="34"/>
      <c r="Q120" s="34"/>
    </row>
    <row r="121" spans="11:17">
      <c r="K121" s="116"/>
      <c r="L121" s="116" t="s">
        <v>205</v>
      </c>
      <c r="M121" s="37" t="s">
        <v>288</v>
      </c>
      <c r="N121" s="34"/>
      <c r="O121" s="34"/>
      <c r="P121" s="34"/>
      <c r="Q121" s="34"/>
    </row>
    <row r="122" spans="11:17">
      <c r="K122" s="116"/>
      <c r="L122" s="116"/>
      <c r="M122" s="37" t="s">
        <v>289</v>
      </c>
      <c r="N122" s="34"/>
      <c r="O122" s="34"/>
      <c r="P122" s="34"/>
      <c r="Q122" s="34"/>
    </row>
    <row r="123" spans="11:17">
      <c r="K123" s="116"/>
      <c r="L123" s="116" t="s">
        <v>206</v>
      </c>
      <c r="M123" s="37" t="s">
        <v>288</v>
      </c>
      <c r="N123" s="34"/>
      <c r="O123" s="34"/>
      <c r="P123" s="34"/>
      <c r="Q123" s="34"/>
    </row>
    <row r="124" spans="11:17">
      <c r="K124" s="116"/>
      <c r="L124" s="116"/>
      <c r="M124" s="37" t="s">
        <v>289</v>
      </c>
      <c r="N124" s="34"/>
      <c r="O124" s="34"/>
      <c r="P124" s="34"/>
      <c r="Q124" s="34"/>
    </row>
    <row r="125" spans="11:17">
      <c r="K125" s="116"/>
      <c r="L125" s="116" t="s">
        <v>207</v>
      </c>
      <c r="M125" s="37" t="s">
        <v>288</v>
      </c>
      <c r="N125" s="34"/>
      <c r="O125" s="34"/>
      <c r="P125" s="34"/>
      <c r="Q125" s="34"/>
    </row>
    <row r="126" spans="11:17">
      <c r="K126" s="116"/>
      <c r="L126" s="116"/>
      <c r="M126" s="37" t="s">
        <v>289</v>
      </c>
      <c r="N126" s="34"/>
      <c r="O126" s="34"/>
      <c r="P126" s="34"/>
      <c r="Q126" s="34"/>
    </row>
    <row r="127" spans="11:17">
      <c r="K127" s="116" t="s">
        <v>290</v>
      </c>
      <c r="L127" s="116"/>
      <c r="M127" s="37" t="s">
        <v>291</v>
      </c>
      <c r="N127" s="34"/>
      <c r="O127" s="34"/>
      <c r="P127" s="34"/>
      <c r="Q127" s="34"/>
    </row>
    <row r="128" spans="11:17">
      <c r="K128" s="116"/>
      <c r="L128" s="116"/>
      <c r="M128" s="37" t="s">
        <v>199</v>
      </c>
      <c r="N128" s="34"/>
      <c r="O128" s="34"/>
      <c r="P128" s="34"/>
      <c r="Q128" s="34"/>
    </row>
    <row r="129" spans="11:17">
      <c r="K129" s="116"/>
      <c r="L129" s="116"/>
      <c r="M129" s="37" t="s">
        <v>200</v>
      </c>
      <c r="N129" s="34"/>
      <c r="O129" s="34"/>
      <c r="P129" s="34"/>
      <c r="Q129" s="34"/>
    </row>
    <row r="130" spans="11:17">
      <c r="K130" s="116"/>
      <c r="L130" s="116"/>
      <c r="M130" s="37" t="s">
        <v>201</v>
      </c>
      <c r="N130" s="34"/>
      <c r="O130" s="34"/>
      <c r="P130" s="34"/>
      <c r="Q130" s="34"/>
    </row>
    <row r="131" spans="11:17">
      <c r="K131" s="116"/>
      <c r="L131" s="116"/>
      <c r="M131" s="37" t="s">
        <v>202</v>
      </c>
      <c r="N131" s="34"/>
      <c r="O131" s="34"/>
      <c r="P131" s="34"/>
      <c r="Q131" s="34"/>
    </row>
    <row r="132" spans="11:17">
      <c r="K132" s="116"/>
      <c r="L132" s="116"/>
      <c r="M132" s="37" t="s">
        <v>203</v>
      </c>
      <c r="N132" s="34"/>
      <c r="O132" s="34"/>
      <c r="P132" s="34"/>
      <c r="Q132" s="34"/>
    </row>
    <row r="133" spans="11:17">
      <c r="K133" s="116"/>
      <c r="L133" s="116"/>
      <c r="M133" s="37" t="s">
        <v>204</v>
      </c>
      <c r="N133" s="34"/>
      <c r="O133" s="34"/>
      <c r="P133" s="34"/>
      <c r="Q133" s="34"/>
    </row>
    <row r="134" spans="11:17">
      <c r="K134" s="116"/>
      <c r="L134" s="116"/>
      <c r="M134" s="37" t="s">
        <v>205</v>
      </c>
      <c r="N134" s="34"/>
      <c r="O134" s="34"/>
      <c r="P134" s="34"/>
      <c r="Q134" s="34"/>
    </row>
    <row r="135" spans="11:17">
      <c r="K135" s="116"/>
      <c r="L135" s="116"/>
      <c r="M135" s="37" t="s">
        <v>206</v>
      </c>
      <c r="N135" s="34"/>
      <c r="O135" s="34"/>
      <c r="P135" s="34"/>
      <c r="Q135" s="34"/>
    </row>
    <row r="136" spans="11:17">
      <c r="K136" s="116" t="s">
        <v>292</v>
      </c>
      <c r="L136" s="116"/>
      <c r="M136" s="37" t="s">
        <v>291</v>
      </c>
      <c r="N136" s="34"/>
      <c r="O136" s="34"/>
      <c r="P136" s="34"/>
      <c r="Q136" s="34"/>
    </row>
    <row r="137" spans="11:17">
      <c r="K137" s="116"/>
      <c r="L137" s="116"/>
      <c r="M137" s="37" t="s">
        <v>199</v>
      </c>
      <c r="N137" s="34"/>
      <c r="O137" s="34"/>
      <c r="P137" s="34"/>
      <c r="Q137" s="34"/>
    </row>
    <row r="138" spans="11:17">
      <c r="K138" s="116"/>
      <c r="L138" s="116"/>
      <c r="M138" s="37" t="s">
        <v>200</v>
      </c>
      <c r="N138" s="34"/>
      <c r="O138" s="34"/>
      <c r="P138" s="34"/>
      <c r="Q138" s="34"/>
    </row>
    <row r="139" spans="11:17">
      <c r="K139" s="116"/>
      <c r="L139" s="116"/>
      <c r="M139" s="37" t="s">
        <v>201</v>
      </c>
      <c r="N139" s="34"/>
      <c r="O139" s="34"/>
      <c r="P139" s="34"/>
      <c r="Q139" s="34"/>
    </row>
    <row r="140" spans="11:17">
      <c r="K140" s="116"/>
      <c r="L140" s="116"/>
      <c r="M140" s="37" t="s">
        <v>202</v>
      </c>
      <c r="N140" s="34"/>
      <c r="O140" s="34"/>
      <c r="P140" s="34"/>
      <c r="Q140" s="34"/>
    </row>
    <row r="141" spans="11:17">
      <c r="K141" s="116"/>
      <c r="L141" s="116"/>
      <c r="M141" s="37" t="s">
        <v>203</v>
      </c>
      <c r="N141" s="34"/>
      <c r="O141" s="34"/>
      <c r="P141" s="34"/>
      <c r="Q141" s="34"/>
    </row>
    <row r="142" spans="11:17">
      <c r="K142" s="116"/>
      <c r="L142" s="116"/>
      <c r="M142" s="37" t="s">
        <v>204</v>
      </c>
      <c r="N142" s="34"/>
      <c r="O142" s="34"/>
      <c r="P142" s="34"/>
      <c r="Q142" s="34"/>
    </row>
    <row r="143" spans="11:17">
      <c r="K143" s="116"/>
      <c r="L143" s="116"/>
      <c r="M143" s="37" t="s">
        <v>205</v>
      </c>
      <c r="N143" s="34"/>
      <c r="O143" s="34"/>
      <c r="P143" s="34"/>
      <c r="Q143" s="34"/>
    </row>
    <row r="144" spans="11:17">
      <c r="K144" s="116"/>
      <c r="L144" s="116"/>
      <c r="M144" s="37" t="s">
        <v>206</v>
      </c>
      <c r="N144" s="34"/>
      <c r="O144" s="34"/>
      <c r="P144" s="34"/>
      <c r="Q144" s="34"/>
    </row>
    <row r="145" spans="11:17">
      <c r="K145" s="118" t="s">
        <v>293</v>
      </c>
      <c r="L145" s="118"/>
      <c r="M145" s="52" t="s">
        <v>199</v>
      </c>
      <c r="N145" s="34"/>
      <c r="O145" s="34"/>
      <c r="P145" s="34"/>
      <c r="Q145" s="34"/>
    </row>
    <row r="146" spans="11:17">
      <c r="K146" s="118"/>
      <c r="L146" s="118"/>
      <c r="M146" s="52" t="s">
        <v>200</v>
      </c>
      <c r="N146" s="34"/>
      <c r="O146" s="34"/>
      <c r="P146" s="34"/>
      <c r="Q146" s="34"/>
    </row>
    <row r="147" spans="11:17">
      <c r="K147" s="118"/>
      <c r="L147" s="118"/>
      <c r="M147" s="52" t="s">
        <v>201</v>
      </c>
      <c r="N147" s="34"/>
      <c r="O147" s="34"/>
      <c r="P147" s="34"/>
      <c r="Q147" s="34"/>
    </row>
    <row r="148" spans="11:17">
      <c r="K148" s="118"/>
      <c r="L148" s="118"/>
      <c r="M148" s="52" t="s">
        <v>202</v>
      </c>
      <c r="N148" s="34"/>
      <c r="O148" s="34"/>
      <c r="P148" s="34"/>
      <c r="Q148" s="34"/>
    </row>
    <row r="149" spans="11:17">
      <c r="K149" s="118"/>
      <c r="L149" s="118"/>
      <c r="M149" s="52" t="s">
        <v>203</v>
      </c>
      <c r="N149" s="34"/>
      <c r="O149" s="34"/>
      <c r="P149" s="34"/>
      <c r="Q149" s="34"/>
    </row>
    <row r="150" spans="11:17">
      <c r="K150" s="118"/>
      <c r="L150" s="118"/>
      <c r="M150" s="52" t="s">
        <v>204</v>
      </c>
      <c r="N150" s="34"/>
      <c r="O150" s="34"/>
      <c r="P150" s="34"/>
      <c r="Q150" s="34"/>
    </row>
    <row r="151" spans="11:17">
      <c r="K151" s="118"/>
      <c r="L151" s="118"/>
      <c r="M151" s="52" t="s">
        <v>205</v>
      </c>
      <c r="N151" s="34"/>
      <c r="O151" s="34"/>
      <c r="P151" s="34"/>
      <c r="Q151" s="34"/>
    </row>
    <row r="152" spans="11:17">
      <c r="K152" s="118"/>
      <c r="L152" s="118"/>
      <c r="M152" s="52" t="s">
        <v>206</v>
      </c>
      <c r="N152" s="34"/>
      <c r="O152" s="34"/>
      <c r="P152" s="34"/>
      <c r="Q152" s="34"/>
    </row>
    <row r="153" spans="11:17">
      <c r="K153" s="118"/>
      <c r="L153" s="118"/>
      <c r="M153" s="52" t="s">
        <v>207</v>
      </c>
      <c r="N153" s="34"/>
      <c r="O153" s="34"/>
      <c r="P153" s="34"/>
      <c r="Q153" s="34"/>
    </row>
    <row r="154" spans="11:17">
      <c r="K154" s="118" t="s">
        <v>294</v>
      </c>
      <c r="L154" s="118"/>
      <c r="M154" s="52" t="s">
        <v>199</v>
      </c>
      <c r="N154" s="34"/>
      <c r="O154" s="34"/>
      <c r="P154" s="34"/>
      <c r="Q154" s="34"/>
    </row>
    <row r="155" spans="11:17">
      <c r="K155" s="118"/>
      <c r="L155" s="118"/>
      <c r="M155" s="52" t="s">
        <v>200</v>
      </c>
      <c r="N155" s="34"/>
      <c r="O155" s="34"/>
      <c r="P155" s="34"/>
      <c r="Q155" s="34"/>
    </row>
    <row r="156" spans="11:17">
      <c r="K156" s="118"/>
      <c r="L156" s="118"/>
      <c r="M156" s="52" t="s">
        <v>201</v>
      </c>
      <c r="N156" s="34"/>
      <c r="O156" s="34"/>
      <c r="P156" s="34"/>
      <c r="Q156" s="34"/>
    </row>
    <row r="157" spans="11:17">
      <c r="K157" s="118"/>
      <c r="L157" s="118"/>
      <c r="M157" s="52" t="s">
        <v>202</v>
      </c>
      <c r="N157" s="34"/>
      <c r="O157" s="34"/>
      <c r="P157" s="34"/>
      <c r="Q157" s="34"/>
    </row>
    <row r="158" spans="11:17">
      <c r="K158" s="118"/>
      <c r="L158" s="118"/>
      <c r="M158" s="52" t="s">
        <v>203</v>
      </c>
      <c r="N158" s="34"/>
      <c r="O158" s="34"/>
      <c r="P158" s="34"/>
      <c r="Q158" s="34"/>
    </row>
    <row r="159" spans="11:17">
      <c r="K159" s="118"/>
      <c r="L159" s="118"/>
      <c r="M159" s="52" t="s">
        <v>204</v>
      </c>
      <c r="N159" s="34"/>
      <c r="O159" s="34"/>
      <c r="P159" s="34"/>
      <c r="Q159" s="34"/>
    </row>
    <row r="160" spans="11:17">
      <c r="K160" s="118"/>
      <c r="L160" s="118"/>
      <c r="M160" s="52" t="s">
        <v>205</v>
      </c>
      <c r="N160" s="34"/>
      <c r="O160" s="34"/>
      <c r="P160" s="34"/>
      <c r="Q160" s="34"/>
    </row>
    <row r="161" spans="11:17">
      <c r="K161" s="118"/>
      <c r="L161" s="118"/>
      <c r="M161" s="52" t="s">
        <v>206</v>
      </c>
      <c r="N161" s="34"/>
      <c r="O161" s="34"/>
      <c r="P161" s="34"/>
      <c r="Q161" s="34"/>
    </row>
    <row r="162" spans="11:17">
      <c r="K162" s="118"/>
      <c r="L162" s="118"/>
      <c r="M162" s="52" t="s">
        <v>207</v>
      </c>
      <c r="N162" s="34"/>
      <c r="O162" s="34"/>
      <c r="P162" s="34"/>
      <c r="Q162" s="34"/>
    </row>
    <row r="163" spans="11:17">
      <c r="K163" s="118" t="s">
        <v>295</v>
      </c>
      <c r="L163" s="118"/>
      <c r="M163" s="52" t="s">
        <v>199</v>
      </c>
      <c r="N163" s="34"/>
      <c r="O163" s="34"/>
      <c r="P163" s="34"/>
      <c r="Q163" s="34"/>
    </row>
    <row r="164" spans="11:17">
      <c r="K164" s="118"/>
      <c r="L164" s="118"/>
      <c r="M164" s="52" t="s">
        <v>200</v>
      </c>
      <c r="N164" s="34"/>
      <c r="O164" s="34"/>
      <c r="P164" s="34"/>
      <c r="Q164" s="34"/>
    </row>
    <row r="165" spans="11:17">
      <c r="K165" s="118"/>
      <c r="L165" s="118"/>
      <c r="M165" s="52" t="s">
        <v>201</v>
      </c>
      <c r="N165" s="34"/>
      <c r="O165" s="34"/>
      <c r="P165" s="34"/>
      <c r="Q165" s="34"/>
    </row>
    <row r="166" spans="11:17">
      <c r="K166" s="118"/>
      <c r="L166" s="118"/>
      <c r="M166" s="52" t="s">
        <v>202</v>
      </c>
      <c r="N166" s="34"/>
      <c r="O166" s="34"/>
      <c r="P166" s="34"/>
      <c r="Q166" s="34"/>
    </row>
    <row r="167" spans="11:17">
      <c r="K167" s="118"/>
      <c r="L167" s="118"/>
      <c r="M167" s="52" t="s">
        <v>203</v>
      </c>
      <c r="N167" s="34"/>
      <c r="O167" s="34"/>
      <c r="P167" s="34"/>
      <c r="Q167" s="34"/>
    </row>
    <row r="168" spans="11:17">
      <c r="K168" s="118"/>
      <c r="L168" s="118"/>
      <c r="M168" s="52" t="s">
        <v>204</v>
      </c>
      <c r="N168" s="34"/>
      <c r="O168" s="34"/>
      <c r="P168" s="34"/>
      <c r="Q168" s="34"/>
    </row>
    <row r="169" spans="11:17">
      <c r="K169" s="118"/>
      <c r="L169" s="118"/>
      <c r="M169" s="52" t="s">
        <v>205</v>
      </c>
      <c r="N169" s="34"/>
      <c r="O169" s="34"/>
      <c r="P169" s="34"/>
      <c r="Q169" s="34"/>
    </row>
    <row r="170" spans="11:17">
      <c r="K170" s="118"/>
      <c r="L170" s="118"/>
      <c r="M170" s="52" t="s">
        <v>206</v>
      </c>
      <c r="N170" s="34"/>
      <c r="O170" s="34"/>
      <c r="P170" s="34"/>
      <c r="Q170" s="34"/>
    </row>
    <row r="171" spans="11:17" ht="18.75">
      <c r="K171" s="119" t="s">
        <v>296</v>
      </c>
      <c r="L171" s="120"/>
      <c r="M171" s="53"/>
      <c r="N171" s="34"/>
      <c r="O171" s="34"/>
      <c r="P171" s="34"/>
      <c r="Q171" s="34"/>
    </row>
    <row r="172" spans="11:17">
      <c r="K172" s="116" t="s">
        <v>297</v>
      </c>
      <c r="L172" s="116" t="s">
        <v>206</v>
      </c>
      <c r="M172" s="37" t="s">
        <v>288</v>
      </c>
      <c r="N172" s="34"/>
      <c r="O172" s="34"/>
      <c r="P172" s="34"/>
      <c r="Q172" s="34"/>
    </row>
    <row r="173" spans="11:17">
      <c r="K173" s="116"/>
      <c r="L173" s="116"/>
      <c r="M173" s="37" t="s">
        <v>289</v>
      </c>
      <c r="N173" s="34"/>
      <c r="O173" s="34"/>
      <c r="P173" s="34"/>
      <c r="Q173" s="34"/>
    </row>
    <row r="174" spans="11:17">
      <c r="K174" s="116"/>
      <c r="L174" s="116"/>
      <c r="M174" s="37" t="s">
        <v>298</v>
      </c>
      <c r="N174" s="34"/>
      <c r="O174" s="34"/>
      <c r="P174" s="34"/>
      <c r="Q174" s="34"/>
    </row>
    <row r="175" spans="11:17">
      <c r="K175" s="116"/>
      <c r="L175" s="116" t="s">
        <v>207</v>
      </c>
      <c r="M175" s="37" t="s">
        <v>288</v>
      </c>
      <c r="N175" s="34"/>
      <c r="O175" s="34"/>
      <c r="P175" s="34"/>
      <c r="Q175" s="34"/>
    </row>
    <row r="176" spans="11:17">
      <c r="K176" s="116"/>
      <c r="L176" s="116"/>
      <c r="M176" s="37" t="s">
        <v>289</v>
      </c>
      <c r="N176" s="34"/>
      <c r="O176" s="34"/>
      <c r="P176" s="34"/>
      <c r="Q176" s="34"/>
    </row>
    <row r="177" spans="11:17">
      <c r="K177" s="116"/>
      <c r="L177" s="116"/>
      <c r="M177" s="37" t="s">
        <v>298</v>
      </c>
      <c r="N177" s="34"/>
      <c r="O177" s="34"/>
      <c r="P177" s="34"/>
      <c r="Q177" s="34"/>
    </row>
    <row r="178" spans="11:17">
      <c r="K178" s="121" t="s">
        <v>299</v>
      </c>
      <c r="L178" s="121"/>
      <c r="M178" s="54" t="s">
        <v>300</v>
      </c>
      <c r="N178" s="34"/>
      <c r="O178" s="34"/>
      <c r="P178" s="34"/>
      <c r="Q178" s="34"/>
    </row>
    <row r="179" spans="11:17">
      <c r="K179" s="121"/>
      <c r="L179" s="121"/>
      <c r="M179" s="54" t="s">
        <v>301</v>
      </c>
      <c r="N179" s="34"/>
      <c r="O179" s="34"/>
      <c r="P179" s="34"/>
      <c r="Q179" s="34"/>
    </row>
    <row r="180" spans="11:17">
      <c r="K180" s="121"/>
      <c r="L180" s="121"/>
      <c r="M180" s="54" t="s">
        <v>302</v>
      </c>
      <c r="N180" s="34"/>
      <c r="O180" s="34"/>
      <c r="P180" s="34"/>
      <c r="Q180" s="34"/>
    </row>
    <row r="181" spans="11:17">
      <c r="K181" s="121"/>
      <c r="L181" s="121"/>
      <c r="M181" s="54" t="s">
        <v>303</v>
      </c>
      <c r="N181" s="34"/>
      <c r="O181" s="34"/>
      <c r="P181" s="34"/>
      <c r="Q181" s="34"/>
    </row>
    <row r="182" spans="11:17">
      <c r="K182" s="121"/>
      <c r="L182" s="121"/>
      <c r="M182" s="54" t="s">
        <v>304</v>
      </c>
      <c r="N182" s="34"/>
      <c r="O182" s="34"/>
      <c r="P182" s="34"/>
      <c r="Q182" s="34"/>
    </row>
    <row r="183" spans="11:17">
      <c r="K183" s="121"/>
      <c r="L183" s="121"/>
      <c r="M183" s="54" t="s">
        <v>305</v>
      </c>
      <c r="N183" s="34"/>
      <c r="O183" s="34"/>
      <c r="P183" s="34"/>
      <c r="Q183" s="34"/>
    </row>
    <row r="184" spans="11:17">
      <c r="K184" s="117" t="s">
        <v>306</v>
      </c>
      <c r="L184" s="117"/>
      <c r="M184" s="55" t="s">
        <v>300</v>
      </c>
      <c r="N184" s="34"/>
      <c r="O184" s="34"/>
      <c r="P184" s="34"/>
      <c r="Q184" s="34"/>
    </row>
    <row r="185" spans="11:17">
      <c r="K185" s="117"/>
      <c r="L185" s="117"/>
      <c r="M185" s="55" t="s">
        <v>301</v>
      </c>
      <c r="N185" s="34"/>
      <c r="O185" s="34"/>
      <c r="P185" s="34"/>
      <c r="Q185" s="34"/>
    </row>
    <row r="186" spans="11:17">
      <c r="K186" s="117"/>
      <c r="L186" s="117"/>
      <c r="M186" s="55" t="s">
        <v>302</v>
      </c>
      <c r="N186" s="34"/>
      <c r="O186" s="34"/>
      <c r="P186" s="34"/>
      <c r="Q186" s="34"/>
    </row>
    <row r="187" spans="11:17">
      <c r="K187" s="117" t="s">
        <v>307</v>
      </c>
      <c r="L187" s="117"/>
      <c r="M187" s="55" t="s">
        <v>308</v>
      </c>
      <c r="N187" s="34"/>
      <c r="O187" s="34"/>
      <c r="P187" s="34"/>
      <c r="Q187" s="34"/>
    </row>
    <row r="188" spans="11:17">
      <c r="K188" s="117"/>
      <c r="L188" s="117"/>
      <c r="M188" s="55" t="s">
        <v>301</v>
      </c>
      <c r="N188" s="34"/>
      <c r="O188" s="34"/>
      <c r="P188" s="34"/>
      <c r="Q188" s="34"/>
    </row>
    <row r="189" spans="11:17">
      <c r="K189" s="117"/>
      <c r="L189" s="117"/>
      <c r="M189" s="55" t="s">
        <v>302</v>
      </c>
      <c r="N189" s="34"/>
      <c r="O189" s="34"/>
      <c r="P189" s="34"/>
      <c r="Q189" s="34"/>
    </row>
    <row r="190" spans="11:17">
      <c r="K190" s="117"/>
      <c r="L190" s="117"/>
      <c r="M190" s="55" t="s">
        <v>304</v>
      </c>
      <c r="N190" s="34"/>
      <c r="O190" s="34"/>
      <c r="P190" s="34"/>
      <c r="Q190" s="34"/>
    </row>
    <row r="191" spans="11:17">
      <c r="K191" s="117"/>
      <c r="L191" s="117"/>
      <c r="M191" s="55" t="s">
        <v>305</v>
      </c>
      <c r="N191" s="34"/>
      <c r="O191" s="34"/>
      <c r="P191" s="34"/>
      <c r="Q191" s="34"/>
    </row>
    <row r="192" spans="11:17">
      <c r="K192" s="117" t="s">
        <v>309</v>
      </c>
      <c r="L192" s="117"/>
      <c r="M192" s="55" t="s">
        <v>206</v>
      </c>
      <c r="N192" s="34"/>
      <c r="O192" s="34"/>
      <c r="P192" s="34"/>
      <c r="Q192" s="34"/>
    </row>
    <row r="193" spans="11:17">
      <c r="K193" s="117" t="s">
        <v>310</v>
      </c>
      <c r="L193" s="117"/>
      <c r="M193" s="55" t="s">
        <v>311</v>
      </c>
      <c r="N193" s="34"/>
      <c r="O193" s="34"/>
      <c r="P193" s="34"/>
      <c r="Q193" s="34"/>
    </row>
    <row r="194" spans="11:17">
      <c r="K194" s="117"/>
      <c r="L194" s="117"/>
      <c r="M194" s="55" t="s">
        <v>312</v>
      </c>
      <c r="N194" s="34"/>
      <c r="O194" s="34"/>
      <c r="P194" s="34"/>
      <c r="Q194" s="34"/>
    </row>
    <row r="195" spans="11:17">
      <c r="K195" s="117"/>
      <c r="L195" s="117"/>
      <c r="M195" s="55" t="s">
        <v>313</v>
      </c>
      <c r="N195" s="34"/>
      <c r="O195" s="34"/>
      <c r="P195" s="34"/>
      <c r="Q195" s="34"/>
    </row>
    <row r="196" spans="11:17">
      <c r="K196" s="117"/>
      <c r="L196" s="117"/>
      <c r="M196" s="55" t="s">
        <v>206</v>
      </c>
      <c r="N196" s="34"/>
      <c r="O196" s="34"/>
      <c r="P196" s="34"/>
      <c r="Q196" s="34"/>
    </row>
    <row r="197" spans="11:17">
      <c r="K197" s="117"/>
      <c r="L197" s="117"/>
      <c r="M197" s="55" t="s">
        <v>207</v>
      </c>
      <c r="N197" s="34"/>
      <c r="O197" s="34"/>
      <c r="P197" s="34"/>
      <c r="Q197" s="34"/>
    </row>
    <row r="198" spans="11:17">
      <c r="K198" s="117" t="s">
        <v>314</v>
      </c>
      <c r="L198" s="117"/>
      <c r="M198" s="55" t="s">
        <v>315</v>
      </c>
      <c r="N198" s="34"/>
      <c r="O198" s="34"/>
      <c r="P198" s="34"/>
      <c r="Q198" s="34"/>
    </row>
    <row r="199" spans="11:17">
      <c r="K199" s="117"/>
      <c r="L199" s="117"/>
      <c r="M199" s="55" t="s">
        <v>207</v>
      </c>
      <c r="N199" s="34"/>
      <c r="O199" s="34"/>
      <c r="P199" s="34"/>
      <c r="Q199" s="34"/>
    </row>
    <row r="200" spans="11:17">
      <c r="K200" s="116" t="s">
        <v>316</v>
      </c>
      <c r="L200" s="116"/>
      <c r="M200" s="55" t="s">
        <v>315</v>
      </c>
      <c r="N200" s="34"/>
      <c r="O200" s="34"/>
      <c r="P200" s="34"/>
      <c r="Q200" s="34"/>
    </row>
    <row r="201" spans="11:17">
      <c r="K201" s="116"/>
      <c r="L201" s="116"/>
      <c r="M201" s="55" t="s">
        <v>207</v>
      </c>
      <c r="N201" s="34"/>
      <c r="O201" s="34"/>
      <c r="P201" s="34"/>
      <c r="Q201" s="34"/>
    </row>
    <row r="202" spans="11:17" ht="30">
      <c r="K202" s="116" t="s">
        <v>317</v>
      </c>
      <c r="L202" s="116"/>
      <c r="M202" s="56" t="s">
        <v>318</v>
      </c>
      <c r="N202" s="34"/>
      <c r="O202" s="34"/>
      <c r="P202" s="34"/>
      <c r="Q202" s="34"/>
    </row>
    <row r="203" spans="11:17">
      <c r="K203" s="116" t="s">
        <v>319</v>
      </c>
      <c r="L203" s="116"/>
      <c r="M203" s="54" t="s">
        <v>320</v>
      </c>
      <c r="N203" s="34"/>
      <c r="O203" s="34"/>
      <c r="P203" s="34"/>
      <c r="Q203" s="34"/>
    </row>
  </sheetData>
  <mergeCells count="35">
    <mergeCell ref="K68:L101"/>
    <mergeCell ref="K7:L7"/>
    <mergeCell ref="K8:L8"/>
    <mergeCell ref="K9:L17"/>
    <mergeCell ref="K18:L58"/>
    <mergeCell ref="K59:L67"/>
    <mergeCell ref="K102:L108"/>
    <mergeCell ref="K109:K126"/>
    <mergeCell ref="L109:L110"/>
    <mergeCell ref="L111:L112"/>
    <mergeCell ref="L113:L114"/>
    <mergeCell ref="L115:L116"/>
    <mergeCell ref="L117:L118"/>
    <mergeCell ref="L119:L120"/>
    <mergeCell ref="L121:L122"/>
    <mergeCell ref="L123:L124"/>
    <mergeCell ref="K184:L186"/>
    <mergeCell ref="L125:L126"/>
    <mergeCell ref="K127:L135"/>
    <mergeCell ref="K136:L144"/>
    <mergeCell ref="K145:L153"/>
    <mergeCell ref="K154:L162"/>
    <mergeCell ref="K163:L170"/>
    <mergeCell ref="K171:L171"/>
    <mergeCell ref="K172:K177"/>
    <mergeCell ref="L172:L174"/>
    <mergeCell ref="L175:L177"/>
    <mergeCell ref="K178:L183"/>
    <mergeCell ref="K203:L203"/>
    <mergeCell ref="K187:L191"/>
    <mergeCell ref="K192:L192"/>
    <mergeCell ref="K193:L197"/>
    <mergeCell ref="K198:L199"/>
    <mergeCell ref="K200:L201"/>
    <mergeCell ref="K202:L20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Barasarai</vt:lpstr>
      <vt:lpstr>BARASARAI (2)</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2024-09-28T10:29:56Z</dcterms:modified>
</cp:coreProperties>
</file>