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DHURA (new)" sheetId="6" r:id="rId1"/>
    <sheet name="brahupur hydro2" sheetId="5" r:id="rId2"/>
    <sheet name="madhura arani ganj 4" sheetId="4" r:id="rId3"/>
    <sheet name="brahapur 2" sheetId="3" r:id="rId4"/>
    <sheet name="aurangabad 2" sheetId="2" r:id="rId5"/>
    <sheet name="auranga  hydro" sheetId="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3" hidden="1">{"'Sheet1'!$A$4386:$N$4591"}</definedName>
    <definedName name="______________________dec05" localSheetId="2"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3" hidden="1">{"'Sheet1'!$A$4386:$N$4591"}</definedName>
    <definedName name="_____________________dec05" localSheetId="2"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3" hidden="1">{"'Sheet1'!$A$4386:$N$4591"}</definedName>
    <definedName name="____________________dec05" localSheetId="2"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3" hidden="1">{"'Sheet1'!$A$4386:$N$4591"}</definedName>
    <definedName name="___________________dec05" localSheetId="2"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3" hidden="1">{"'Sheet1'!$A$4386:$N$4591"}</definedName>
    <definedName name="__________________dec05" localSheetId="2"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3" hidden="1">{"'Sheet1'!$A$4386:$N$4591"}</definedName>
    <definedName name="_________________dec05" localSheetId="2"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3" hidden="1">{"'Sheet1'!$A$4386:$N$4591"}</definedName>
    <definedName name="________________dec05" localSheetId="2"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3" hidden="1">{"'Sheet1'!$A$4386:$N$4591"}</definedName>
    <definedName name="_______________dec05" localSheetId="2"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3" hidden="1">{"'Sheet1'!$A$4386:$N$4591"}</definedName>
    <definedName name="______________dec05" localSheetId="2"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3" hidden="1">{"'Sheet1'!$A$4386:$N$4591"}</definedName>
    <definedName name="_____________dec05" localSheetId="2"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3" hidden="1">{"'Sheet1'!$A$4386:$N$4591"}</definedName>
    <definedName name="____________dec05" localSheetId="2"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3" hidden="1">{"'Sheet1'!$A$4386:$N$4591"}</definedName>
    <definedName name="___________dec05" localSheetId="2"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3" hidden="1">{"'Sheet1'!$A$4386:$N$4591"}</definedName>
    <definedName name="__________dec05" localSheetId="2"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3" hidden="1">{"'Sheet1'!$A$4386:$N$4591"}</definedName>
    <definedName name="_________dec05" localSheetId="2"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3" hidden="1">{"'Sheet1'!$A$4386:$N$4591"}</definedName>
    <definedName name="________dec05" localSheetId="2"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3" hidden="1">{"'Sheet1'!$A$4386:$N$4591"}</definedName>
    <definedName name="_______dec05" localSheetId="2"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3" hidden="1">{"'Sheet1'!$A$4386:$N$4591"}</definedName>
    <definedName name="______dec05" localSheetId="2"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3" hidden="1">{"'Sheet1'!$A$4386:$N$4591"}</definedName>
    <definedName name="_____dec05" localSheetId="2"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3" hidden="1">{"'Sheet1'!$A$4386:$N$4591"}</definedName>
    <definedName name="____dec05" localSheetId="2"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3" hidden="1">{"'Sheet1'!$A$4386:$N$4591"}</definedName>
    <definedName name="___dec05" localSheetId="2"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3">{#N/A,#N/A,FALSE,"mpph1";#N/A,#N/A,FALSE,"mpmseb";#N/A,#N/A,FALSE,"mpph2"}</definedName>
    <definedName name="__BOQ3" localSheetId="2">{#N/A,#N/A,FALSE,"mpph1";#N/A,#N/A,FALSE,"mpmseb";#N/A,#N/A,FALSE,"mpph2"}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3" hidden="1">{"'Sheet1'!$A$4386:$N$4591"}</definedName>
    <definedName name="__dec05" localSheetId="2"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3">{#N/A,#N/A,FALSE,"mpph1";#N/A,#N/A,FALSE,"mpmseb";#N/A,#N/A,FALSE,"mpph2"}</definedName>
    <definedName name="_BOQ3" localSheetId="2">{#N/A,#N/A,FALSE,"mpph1";#N/A,#N/A,FALSE,"mpmseb";#N/A,#N/A,FALSE,"mpph2"}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3" hidden="1">{"'Sheet1'!$A$4386:$N$4591"}</definedName>
    <definedName name="_dec05" localSheetId="2"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3" hidden="1">{"form-D1",#N/A,FALSE,"FORM-D1";"form-D1_amt",#N/A,FALSE,"FORM-D1"}</definedName>
    <definedName name="AAAA" localSheetId="2"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3" hidden="1">{"'Sheet1'!$A$4386:$N$4591"}</definedName>
    <definedName name="AD" localSheetId="2" hidden="1">{"'Sheet1'!$A$4386:$N$4591"}</definedName>
    <definedName name="AD" hidden="1">{"'Sheet1'!$A$4386:$N$4591"}</definedName>
    <definedName name="adfsdf">#REF!</definedName>
    <definedName name="ADITION" localSheetId="3" hidden="1">{"'장비'!$A$3:$M$12"}</definedName>
    <definedName name="ADITION" localSheetId="2"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3" hidden="1">{#N/A,#N/A,FALSE,"CCTV"}</definedName>
    <definedName name="AH" localSheetId="2"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3" hidden="1">{"form-D1",#N/A,FALSE,"FORM-D1";"form-D1_amt",#N/A,FALSE,"FORM-D1"}</definedName>
    <definedName name="APR" localSheetId="2"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3">{#N/A,#N/A,FALSE,"mpph1";#N/A,#N/A,FALSE,"mpmseb";#N/A,#N/A,FALSE,"mpph2"}</definedName>
    <definedName name="BADWE" localSheetId="2">{#N/A,#N/A,FALSE,"mpph1";#N/A,#N/A,FALSE,"mpmseb";#N/A,#N/A,FALSE,"mpph2"}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3" hidden="1">{"'Sheet1'!$L$16"}</definedName>
    <definedName name="bkd" localSheetId="2"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3" hidden="1">{"'Sheet1'!$L$16"}</definedName>
    <definedName name="bm" localSheetId="2" hidden="1">{"'Sheet1'!$L$16"}</definedName>
    <definedName name="bm" hidden="1">{"'Sheet1'!$L$16"}</definedName>
    <definedName name="bn" localSheetId="3" hidden="1">{"'Sheet1'!$L$16"}</definedName>
    <definedName name="bn" localSheetId="2"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3" hidden="1">{"'Sheet1'!$A$4386:$N$4591"}</definedName>
    <definedName name="cash" localSheetId="2"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3" hidden="1">{"'Sheet1'!$L$16"}</definedName>
    <definedName name="cn" localSheetId="2"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3">{#N/A,#N/A,FALSE,"mpph1";#N/A,#N/A,FALSE,"mpmseb";#N/A,#N/A,FALSE,"mpph2"}</definedName>
    <definedName name="COMPARISON" localSheetId="2">{#N/A,#N/A,FALSE,"mpph1";#N/A,#N/A,FALSE,"mpmseb";#N/A,#N/A,FALSE,"mpph2"}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3" hidden="1">{"'장비'!$A$3:$M$12"}</definedName>
    <definedName name="condition" localSheetId="2"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3" hidden="1">{"'Sheet1'!$A$4386:$N$4591"}</definedName>
    <definedName name="d_jp" localSheetId="2"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3" hidden="1">{"form-D1",#N/A,FALSE,"FORM-D1";"form-D1_amt",#N/A,FALSE,"FORM-D1"}</definedName>
    <definedName name="DDDD" localSheetId="2" hidden="1">{"form-D1",#N/A,FALSE,"FORM-D1";"form-D1_amt",#N/A,FALSE,"FORM-D1"}</definedName>
    <definedName name="DDDD" hidden="1">{"form-D1",#N/A,FALSE,"FORM-D1";"form-D1_amt",#N/A,FALSE,"FORM-D1"}</definedName>
    <definedName name="DDDDDD">[80]!CLEAR</definedName>
    <definedName name="de" localSheetId="3" hidden="1">{"form-D1",#N/A,FALSE,"FORM-D1";"form-D1_amt",#N/A,FALSE,"FORM-D1"}</definedName>
    <definedName name="de" localSheetId="2"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3" hidden="1">{"'장비'!$A$3:$M$12"}</definedName>
    <definedName name="dfaf" localSheetId="2" hidden="1">{"'장비'!$A$3:$M$12"}</definedName>
    <definedName name="dfaf" hidden="1">{"'장비'!$A$3:$M$12"}</definedName>
    <definedName name="dfdfs" localSheetId="3" hidden="1">{"'Sheet1'!$A$4386:$N$4591"}</definedName>
    <definedName name="dfdfs" localSheetId="2"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3" hidden="1">{"'Sheet1'!$A$4386:$N$4591"}</definedName>
    <definedName name="DHTML" localSheetId="2"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3" hidden="1">{"'Sheet1'!$L$16"}</definedName>
    <definedName name="dw" localSheetId="2"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3" hidden="1">{"form-D1",#N/A,FALSE,"FORM-D1";"form-D1_amt",#N/A,FALSE,"FORM-D1"}</definedName>
    <definedName name="EEEE" localSheetId="2"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3" hidden="1">{"'Sheet1'!$L$16"}</definedName>
    <definedName name="es" localSheetId="2"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3" hidden="1">{"'Sheet1'!$L$16"}</definedName>
    <definedName name="et" localSheetId="2"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3" hidden="1">{"'Sheet1'!$L$16"}</definedName>
    <definedName name="fd" localSheetId="2" hidden="1">{"'Sheet1'!$L$16"}</definedName>
    <definedName name="fd" hidden="1">{"'Sheet1'!$L$16"}</definedName>
    <definedName name="fdgk" localSheetId="3" hidden="1">{"'Sheet1'!$L$16"}</definedName>
    <definedName name="fdgk" localSheetId="2" hidden="1">{"'Sheet1'!$L$16"}</definedName>
    <definedName name="fdgk" hidden="1">{"'Sheet1'!$L$16"}</definedName>
    <definedName name="fdn_no">#REF!</definedName>
    <definedName name="FDNDATA">#REF!</definedName>
    <definedName name="FDNKe">#REF!</definedName>
    <definedName name="fe" localSheetId="3" hidden="1">{"'Sheet1'!$L$16"}</definedName>
    <definedName name="fe" localSheetId="2"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3" hidden="1">{"'Sheet1'!$A$4386:$N$4591"}</definedName>
    <definedName name="fjhgfd" localSheetId="2"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3" hidden="1">{"'Sheet1'!$L$16"}</definedName>
    <definedName name="fs" localSheetId="2"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3" hidden="1">{"'Sheet1'!$A$4386:$N$4591"}</definedName>
    <definedName name="funds" localSheetId="2"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3" hidden="1">{"'Sheet1'!$L$16"}</definedName>
    <definedName name="gid" localSheetId="2" hidden="1">{"'Sheet1'!$L$16"}</definedName>
    <definedName name="gid" hidden="1">{"'Sheet1'!$L$16"}</definedName>
    <definedName name="gj" localSheetId="3" hidden="1">{"'Sheet1'!$L$16"}</definedName>
    <definedName name="gj" localSheetId="2" hidden="1">{"'Sheet1'!$L$16"}</definedName>
    <definedName name="gj" hidden="1">{"'Sheet1'!$L$16"}</definedName>
    <definedName name="gkd" localSheetId="3" hidden="1">{"'Sheet1'!$L$16"}</definedName>
    <definedName name="gkd" localSheetId="2"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3" hidden="1">{#N/A,#N/A,FALSE,"CCTV"}</definedName>
    <definedName name="GV" localSheetId="2"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3" hidden="1">{"'Sheet1'!$L$16"}</definedName>
    <definedName name="hj" localSheetId="2"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3" hidden="1">{"'장비'!$A$3:$M$12"}</definedName>
    <definedName name="HTML" localSheetId="2" hidden="1">{"'장비'!$A$3:$M$12"}</definedName>
    <definedName name="HTML" hidden="1">{"'장비'!$A$3:$M$12"}</definedName>
    <definedName name="HTML_CodePage" hidden="1">1252</definedName>
    <definedName name="HTML_Control" localSheetId="3" hidden="1">{"'Bill No. 7'!$A$1:$G$32"}</definedName>
    <definedName name="HTML_Control" localSheetId="2" hidden="1">{"'Bill No. 7'!$A$1:$G$32"}</definedName>
    <definedName name="HTML_Control" hidden="1">{"'Bill No. 7'!$A$1:$G$32"}</definedName>
    <definedName name="HTML_control2" localSheetId="3" hidden="1">{"'Sheet1'!$A$4386:$N$4591"}</definedName>
    <definedName name="HTML_control2" localSheetId="2"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3" hidden="1">{"'Sheet1'!$A$4386:$N$4591"}</definedName>
    <definedName name="IAM" localSheetId="2" hidden="1">{"'Sheet1'!$A$4386:$N$4591"}</definedName>
    <definedName name="IAM" hidden="1">{"'Sheet1'!$A$4386:$N$4591"}</definedName>
    <definedName name="ic">5%</definedName>
    <definedName name="ie" localSheetId="3" hidden="1">{"'Sheet1'!$L$16"}</definedName>
    <definedName name="ie" localSheetId="2"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3" hidden="1">{#N/A,#N/A,FALSE,"CCTV"}</definedName>
    <definedName name="ii" localSheetId="2"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3" hidden="1">{"'Sheet1'!$L$16"}</definedName>
    <definedName name="iop" localSheetId="2"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3" hidden="1">{"'Sheet1'!$L$16"}</definedName>
    <definedName name="is" localSheetId="2" hidden="1">{"'Sheet1'!$L$16"}</definedName>
    <definedName name="is" hidden="1">{"'Sheet1'!$L$16"}</definedName>
    <definedName name="issue_summ">'[114]water prop.'!$A$1</definedName>
    <definedName name="issue_summary1">'[115]purpose&amp;input'!#REF!</definedName>
    <definedName name="it" localSheetId="3" hidden="1">{"'Sheet1'!$L$16"}</definedName>
    <definedName name="it" localSheetId="2"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3" hidden="1">{"form-D1",#N/A,FALSE,"FORM-D1";"form-D1_amt",#N/A,FALSE,"FORM-D1"}</definedName>
    <definedName name="k" localSheetId="2"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3" hidden="1">{#N/A,#N/A,FALSE,"CCTV"}</definedName>
    <definedName name="lk" localSheetId="2"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3">{#N/A,#N/A,FALSE,"mpph1";#N/A,#N/A,FALSE,"mpmseb";#N/A,#N/A,FALSE,"mpph2"}</definedName>
    <definedName name="MCBDB" localSheetId="2">{#N/A,#N/A,FALSE,"mpph1";#N/A,#N/A,FALSE,"mpmseb";#N/A,#N/A,FALSE,"mpph2"}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3" hidden="1">{"'장비'!$A$3:$M$12"}</definedName>
    <definedName name="ml" localSheetId="2"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3" hidden="1">{"'Sheet1'!$L$16"}</definedName>
    <definedName name="mn" localSheetId="2" hidden="1">{"'Sheet1'!$L$16"}</definedName>
    <definedName name="mn" hidden="1">{"'Sheet1'!$L$16"}</definedName>
    <definedName name="MONTH_CONDITION">#REF!</definedName>
    <definedName name="MONTH_DETAILS">#REF!</definedName>
    <definedName name="MP" localSheetId="3" hidden="1">{#N/A,#N/A,FALSE,"CCTV"}</definedName>
    <definedName name="MP" localSheetId="2"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3" hidden="1">{#N/A,#N/A,FALSE,"CCTV"}</definedName>
    <definedName name="NEWNAME" localSheetId="2"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3" hidden="1">{"'Sheet1'!$L$16"}</definedName>
    <definedName name="o" localSheetId="2"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3" hidden="1">{#N/A,#N/A,FALSE,"CCTV"}</definedName>
    <definedName name="po" localSheetId="2" hidden="1">{#N/A,#N/A,FALSE,"CCTV"}</definedName>
    <definedName name="po" hidden="1">{#N/A,#N/A,FALSE,"CCTV"}</definedName>
    <definedName name="POC">#REF!</definedName>
    <definedName name="pound">#REF!</definedName>
    <definedName name="pp" localSheetId="3" hidden="1">{#N/A,#N/A,FALSE,"CCTV"}</definedName>
    <definedName name="pp" localSheetId="2" hidden="1">{#N/A,#N/A,FALSE,"CCTV"}</definedName>
    <definedName name="pp" hidden="1">{#N/A,#N/A,FALSE,"CCTV"}</definedName>
    <definedName name="ppg">#REF!</definedName>
    <definedName name="PPI">#REF!</definedName>
    <definedName name="PPJ">#REF!</definedName>
    <definedName name="ppp">#REF!</definedName>
    <definedName name="pratap" localSheetId="3" hidden="1">{"'Sheet1'!$A$4386:$N$4591"}</definedName>
    <definedName name="pratap" localSheetId="2"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3" hidden="1">{"form-D1",#N/A,FALSE,"FORM-D1";"form-D1_amt",#N/A,FALSE,"FORM-D1"}</definedName>
    <definedName name="QQ" localSheetId="2" hidden="1">{"form-D1",#N/A,FALSE,"FORM-D1";"form-D1_amt",#N/A,FALSE,"FORM-D1"}</definedName>
    <definedName name="QQ" hidden="1">{"form-D1",#N/A,FALSE,"FORM-D1";"form-D1_amt",#N/A,FALSE,"FORM-D1"}</definedName>
    <definedName name="qqq">#N/A</definedName>
    <definedName name="QQQQ" localSheetId="3" hidden="1">{"form-D1",#N/A,FALSE,"FORM-D1";"form-D1_amt",#N/A,FALSE,"FORM-D1"}</definedName>
    <definedName name="QQQQ" localSheetId="2"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3" hidden="1">{"'Sheet1'!$A$4386:$N$4591"}</definedName>
    <definedName name="raaa" localSheetId="2"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3" hidden="1">{#N/A,#N/A,FALSE,"CCTV"}</definedName>
    <definedName name="RF" localSheetId="2" hidden="1">{#N/A,#N/A,FALSE,"CCTV"}</definedName>
    <definedName name="RF" hidden="1">{#N/A,#N/A,FALSE,"CCTV"}</definedName>
    <definedName name="ric">#REF!</definedName>
    <definedName name="rid" localSheetId="3" hidden="1">{"'Sheet1'!$L$16"}</definedName>
    <definedName name="rid" localSheetId="2"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3" hidden="1">{"form-D1",#N/A,FALSE,"FORM-D1";"form-D1_amt",#N/A,FALSE,"FORM-D1"}</definedName>
    <definedName name="slab_p" localSheetId="2"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3">Sub_class1,Sub_class2,Sub_class3,Sub_class4,Sub_class5,Sub_class6,Sub_class7,Sub_class8,Sub_class9,Sub_class10,Sub_class11,Sub_class12,Sub_class13,Sub_class14,Sub_class15</definedName>
    <definedName name="Sub_classes" localSheetId="2">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3" hidden="1">{"'Sheet1'!$L$16"}</definedName>
    <definedName name="tidf" localSheetId="2"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3" hidden="1">{"'장비'!$A$3:$M$12"}</definedName>
    <definedName name="ttt" localSheetId="2"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3" hidden="1">{"'Sheet1'!$L$16"}</definedName>
    <definedName name="vf" localSheetId="2"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3" hidden="1">{"'Sheet1'!$L$16"}</definedName>
    <definedName name="vn" localSheetId="2"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3" hidden="1">{"'Sheet1'!$A$4386:$N$4591"}</definedName>
    <definedName name="water_funds" localSheetId="2"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3" hidden="1">{#N/A,#N/A,FALSE,"CCTV"}</definedName>
    <definedName name="WE" localSheetId="2"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3" hidden="1">{#N/A,#N/A,FALSE,"CCTV"}</definedName>
    <definedName name="WRITE" localSheetId="2" hidden="1">{#N/A,#N/A,FALSE,"CCTV"}</definedName>
    <definedName name="WRITE" hidden="1">{#N/A,#N/A,FALSE,"CCTV"}</definedName>
    <definedName name="wrn.BM." localSheetId="3" hidden="1">{#N/A,#N/A,FALSE,"CCTV"}</definedName>
    <definedName name="wrn.BM." localSheetId="2" hidden="1">{#N/A,#N/A,FALSE,"CCTV"}</definedName>
    <definedName name="wrn.BM." hidden="1">{#N/A,#N/A,FALSE,"CCTV"}</definedName>
    <definedName name="wrn.budget." localSheetId="3" hidden="1">{"form-D1",#N/A,FALSE,"FORM-D1";"form-D1_amt",#N/A,FALSE,"FORM-D1"}</definedName>
    <definedName name="wrn.budget." localSheetId="2" hidden="1">{"form-D1",#N/A,FALSE,"FORM-D1";"form-D1_amt",#N/A,FALSE,"FORM-D1"}</definedName>
    <definedName name="wrn.budget." hidden="1">{"form-D1",#N/A,FALSE,"FORM-D1";"form-D1_amt",#N/A,FALSE,"FORM-D1"}</definedName>
    <definedName name="wrn.trial." localSheetId="3">{#N/A,#N/A,FALSE,"mpph1";#N/A,#N/A,FALSE,"mpmseb";#N/A,#N/A,FALSE,"mpph2"}</definedName>
    <definedName name="wrn.trial." localSheetId="2">{#N/A,#N/A,FALSE,"mpph1";#N/A,#N/A,FALSE,"mpmseb";#N/A,#N/A,FALSE,"mpph2"}</definedName>
    <definedName name="wrn.trial.">{#N/A,#N/A,FALSE,"mpph1";#N/A,#N/A,FALSE,"mpmseb";#N/A,#N/A,FALSE,"mpph2"}</definedName>
    <definedName name="wrn.건물기초."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3" hidden="1">{"'Sheet1'!$L$16"}</definedName>
    <definedName name="yi" localSheetId="2"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3" hidden="1">{"'Sheet1'!$L$16"}</definedName>
    <definedName name="ㄹㅇㄴ" localSheetId="2"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3" hidden="1">{"'Sheet1'!$L$16"}</definedName>
    <definedName name="ㅅㄷ" localSheetId="2" hidden="1">{"'Sheet1'!$L$16"}</definedName>
    <definedName name="ㅅㄷ" hidden="1">{"'Sheet1'!$L$16"}</definedName>
    <definedName name="소모비">#REF!</definedName>
    <definedName name="소분류동적A">"OFFSET('규격'!$C$1,1,'규격'!$A$15-1,COUNTA(OFFSET('규격'!$E$3,1,'규격'!$H$3-1,10,1),1))"</definedName>
    <definedName name="아" localSheetId="3" hidden="1">{"'Sheet1'!$L$16"}</definedName>
    <definedName name="아" localSheetId="2"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3" hidden="1">{"'Sheet1'!$A$1:$E$59"}</definedName>
    <definedName name="전기" localSheetId="2"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3" hidden="1">{"'Sheet1'!$L$16"}</definedName>
    <definedName name="추" localSheetId="2" hidden="1">{"'Sheet1'!$L$16"}</definedName>
    <definedName name="추" hidden="1">{"'Sheet1'!$L$16"}</definedName>
    <definedName name="추가분" localSheetId="3" hidden="1">{"'장비'!$A$3:$M$12"}</definedName>
    <definedName name="추가분" localSheetId="2" hidden="1">{"'장비'!$A$3:$M$12"}</definedName>
    <definedName name="추가분" hidden="1">{"'장비'!$A$3:$M$12"}</definedName>
    <definedName name="토목">#REF!</definedName>
    <definedName name="토목변경" localSheetId="3" hidden="1">{"'장비'!$A$3:$M$12"}</definedName>
    <definedName name="토목변경" localSheetId="2" hidden="1">{"'장비'!$A$3:$M$12"}</definedName>
    <definedName name="토목변경" hidden="1">{"'장비'!$A$3:$M$12"}</definedName>
    <definedName name="토목실행예산" localSheetId="3" hidden="1">{"'장비'!$A$3:$M$12"}</definedName>
    <definedName name="토목실행예산" localSheetId="2" hidden="1">{"'장비'!$A$3:$M$12"}</definedName>
    <definedName name="토목실행예산" hidden="1">{"'장비'!$A$3:$M$12"}</definedName>
    <definedName name="토목조정분" localSheetId="3" hidden="1">{"'장비'!$A$3:$M$12"}</definedName>
    <definedName name="토목조정분" localSheetId="2" hidden="1">{"'장비'!$A$3:$M$12"}</definedName>
    <definedName name="토목조정분" hidden="1">{"'장비'!$A$3:$M$12"}</definedName>
    <definedName name="ㅎㅎㄹ" localSheetId="3" hidden="1">{"'장비'!$A$3:$M$12"}</definedName>
    <definedName name="ㅎㅎㄹ" localSheetId="2" hidden="1">{"'장비'!$A$3:$M$12"}</definedName>
    <definedName name="ㅎㅎㄹ" hidden="1">{"'장비'!$A$3:$M$12"}</definedName>
    <definedName name="ㅎㅎㅎ" hidden="1">#REF!</definedName>
    <definedName name="할" localSheetId="3" hidden="1">{"'Sheet1'!$L$16"}</definedName>
    <definedName name="할" localSheetId="2" hidden="1">{"'Sheet1'!$L$16"}</definedName>
    <definedName name="할" hidden="1">{"'Sheet1'!$L$16"}</definedName>
    <definedName name="합계표"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3" hidden="1">{"'Sheet1'!$L$16"}</definedName>
    <definedName name="항" localSheetId="2" hidden="1">{"'Sheet1'!$L$16"}</definedName>
    <definedName name="항" hidden="1">{"'Sheet1'!$L$16"}</definedName>
    <definedName name="현장" hidden="1">#REF!</definedName>
    <definedName name="현장관리비">#N/A</definedName>
    <definedName name="ㅑㅅ" localSheetId="3" hidden="1">{"'Sheet1'!$L$16"}</definedName>
    <definedName name="ㅑㅅ" localSheetId="2" hidden="1">{"'Sheet1'!$L$16"}</definedName>
    <definedName name="ㅑㅅ" hidden="1">{"'Sheet1'!$L$16"}</definedName>
    <definedName name="ㅗ감">#REF!</definedName>
    <definedName name="ㅗ로비ㅕㄱ">#REF!</definedName>
    <definedName name="ㅘ" localSheetId="3" hidden="1">{"'Sheet1'!$L$16"}</definedName>
    <definedName name="ㅘ" localSheetId="2"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B14" i="1" l="1"/>
  <c r="B15" i="1" s="1"/>
  <c r="B16" i="1" s="1"/>
  <c r="B13" i="1"/>
  <c r="G13" i="6"/>
  <c r="C13" i="6"/>
  <c r="C14" i="6" s="1"/>
  <c r="C15" i="6" s="1"/>
  <c r="C16" i="6" s="1"/>
  <c r="C17" i="6" s="1"/>
  <c r="C18" i="6" s="1"/>
  <c r="C19" i="6" s="1"/>
  <c r="C20" i="6" s="1"/>
  <c r="C21" i="6" s="1"/>
  <c r="B11" i="5"/>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U21" i="4" l="1"/>
  <c r="U19" i="4"/>
  <c r="P14" i="4"/>
  <c r="M14" i="4"/>
  <c r="F13" i="4"/>
  <c r="F22" i="4" s="1"/>
  <c r="A13" i="4"/>
  <c r="A14" i="4" s="1"/>
  <c r="A15" i="4" s="1"/>
  <c r="A16" i="4" s="1"/>
  <c r="A17" i="4" s="1"/>
  <c r="A18" i="4" s="1"/>
  <c r="A19" i="4" s="1"/>
  <c r="A20" i="4" s="1"/>
  <c r="A21" i="4" s="1"/>
  <c r="K67" i="3"/>
  <c r="Q60" i="3"/>
  <c r="G60" i="3"/>
  <c r="I59" i="3"/>
  <c r="H59" i="3"/>
  <c r="U58" i="3"/>
  <c r="I58" i="3"/>
  <c r="H58" i="3"/>
  <c r="I57" i="3"/>
  <c r="H57" i="3"/>
  <c r="I56" i="3"/>
  <c r="H56" i="3"/>
  <c r="U55" i="3"/>
  <c r="I55" i="3"/>
  <c r="H55" i="3"/>
  <c r="I54" i="3"/>
  <c r="H54" i="3"/>
  <c r="I53" i="3"/>
  <c r="H53" i="3"/>
  <c r="I52" i="3"/>
  <c r="H52" i="3"/>
  <c r="U51" i="3"/>
  <c r="I51" i="3"/>
  <c r="H51" i="3"/>
  <c r="I50" i="3"/>
  <c r="H50" i="3"/>
  <c r="I49" i="3"/>
  <c r="H49" i="3"/>
  <c r="L48" i="3"/>
  <c r="I48" i="3"/>
  <c r="H48" i="3"/>
  <c r="M48" i="3" s="1"/>
  <c r="I47" i="3"/>
  <c r="H47" i="3"/>
  <c r="I46" i="3"/>
  <c r="H46" i="3"/>
  <c r="L45" i="3"/>
  <c r="I45" i="3"/>
  <c r="H45" i="3"/>
  <c r="M45" i="3" s="1"/>
  <c r="I44" i="3"/>
  <c r="H44" i="3"/>
  <c r="I43" i="3"/>
  <c r="H43" i="3"/>
  <c r="I42" i="3"/>
  <c r="H42" i="3"/>
  <c r="I41" i="3"/>
  <c r="H41" i="3"/>
  <c r="I40" i="3"/>
  <c r="H40" i="3"/>
  <c r="I39" i="3"/>
  <c r="H39" i="3"/>
  <c r="L38" i="3"/>
  <c r="I38" i="3"/>
  <c r="H38" i="3"/>
  <c r="M38" i="3" s="1"/>
  <c r="I37" i="3"/>
  <c r="H37" i="3"/>
  <c r="M36" i="3"/>
  <c r="L36" i="3"/>
  <c r="N36" i="3" s="1"/>
  <c r="I36" i="3"/>
  <c r="H36" i="3"/>
  <c r="I35" i="3"/>
  <c r="H35" i="3"/>
  <c r="I34" i="3"/>
  <c r="H34" i="3"/>
  <c r="L33" i="3"/>
  <c r="I33" i="3"/>
  <c r="H33" i="3"/>
  <c r="M33" i="3" s="1"/>
  <c r="N33" i="3" s="1"/>
  <c r="N32" i="3"/>
  <c r="M32" i="3"/>
  <c r="L32" i="3"/>
  <c r="I32" i="3"/>
  <c r="H32" i="3"/>
  <c r="I31" i="3"/>
  <c r="H31" i="3"/>
  <c r="I30" i="3"/>
  <c r="H30" i="3"/>
  <c r="I29" i="3"/>
  <c r="H29" i="3"/>
  <c r="I28" i="3"/>
  <c r="H28" i="3"/>
  <c r="L27" i="3"/>
  <c r="I27" i="3"/>
  <c r="H27" i="3"/>
  <c r="M27" i="3" s="1"/>
  <c r="N27" i="3" s="1"/>
  <c r="N26" i="3"/>
  <c r="M26" i="3"/>
  <c r="L26" i="3"/>
  <c r="I26" i="3"/>
  <c r="H26" i="3"/>
  <c r="I25" i="3"/>
  <c r="H25" i="3"/>
  <c r="L24" i="3"/>
  <c r="I24" i="3"/>
  <c r="H24" i="3"/>
  <c r="M24" i="3" s="1"/>
  <c r="N24" i="3" s="1"/>
  <c r="I23" i="3"/>
  <c r="H23" i="3"/>
  <c r="I22" i="3"/>
  <c r="H22" i="3"/>
  <c r="I21" i="3"/>
  <c r="H21" i="3"/>
  <c r="N20" i="3"/>
  <c r="M20" i="3"/>
  <c r="L20" i="3"/>
  <c r="I20" i="3"/>
  <c r="H20" i="3"/>
  <c r="M19" i="3"/>
  <c r="L19" i="3"/>
  <c r="N19" i="3" s="1"/>
  <c r="I19" i="3"/>
  <c r="H19" i="3"/>
  <c r="I18" i="3"/>
  <c r="H18" i="3"/>
  <c r="M17" i="3"/>
  <c r="L17" i="3"/>
  <c r="N17" i="3" s="1"/>
  <c r="I17" i="3"/>
  <c r="H17" i="3"/>
  <c r="I16" i="3"/>
  <c r="H16" i="3"/>
  <c r="I15" i="3"/>
  <c r="H15" i="3"/>
  <c r="L14" i="3"/>
  <c r="I14" i="3"/>
  <c r="H14" i="3"/>
  <c r="M14" i="3" s="1"/>
  <c r="B14" i="3"/>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L13" i="3"/>
  <c r="I13" i="3"/>
  <c r="H13" i="3"/>
  <c r="M13" i="3" s="1"/>
  <c r="N13" i="3" s="1"/>
  <c r="G14" i="2"/>
  <c r="G13" i="2"/>
  <c r="A13" i="2"/>
  <c r="G12" i="2"/>
  <c r="N48" i="3" l="1"/>
  <c r="N14" i="3"/>
  <c r="N45" i="3"/>
  <c r="N38" i="3"/>
</calcChain>
</file>

<file path=xl/sharedStrings.xml><?xml version="1.0" encoding="utf-8"?>
<sst xmlns="http://schemas.openxmlformats.org/spreadsheetml/2006/main" count="562" uniqueCount="159">
  <si>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</si>
  <si>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</si>
  <si>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</si>
  <si>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</si>
  <si>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</si>
  <si>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</si>
  <si>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:aurangabad</t>
  </si>
  <si>
    <t>Block</t>
  </si>
  <si>
    <t>: Mangraura</t>
  </si>
  <si>
    <t>Total Scope</t>
  </si>
  <si>
    <t>:</t>
  </si>
  <si>
    <t>JMR No.</t>
  </si>
  <si>
    <t>: 2</t>
  </si>
  <si>
    <t>Date of JMR</t>
  </si>
  <si>
    <t>Sr. No.</t>
  </si>
  <si>
    <t xml:space="preserve">Start Node </t>
  </si>
  <si>
    <t>End Node</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</si>
  <si>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</si>
  <si>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</si>
  <si>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</si>
  <si>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</si>
  <si>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</si>
  <si>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</si>
  <si>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</si>
  <si>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</si>
  <si>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</si>
  <si>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</si>
  <si>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</si>
  <si>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</si>
  <si>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</si>
  <si>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</si>
  <si>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</si>
  <si>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j4</t>
  </si>
  <si>
    <t>j5</t>
  </si>
  <si>
    <t>j7</t>
  </si>
  <si>
    <t>j9</t>
  </si>
  <si>
    <t>j91</t>
  </si>
  <si>
    <t>j91(1)</t>
  </si>
  <si>
    <t>Representative
PMPL - BRCCPL (JV)
Pratapgarh</t>
  </si>
  <si>
    <t>Representative
Medhaj Techno Concept Pvt Ltd (TPI)
Pratapgarh</t>
  </si>
  <si>
    <t>Representative
UP Jal Nigam (Rural)
Pratapgarh</t>
  </si>
  <si>
    <t>:brahapur 2</t>
  </si>
  <si>
    <t>: 1</t>
  </si>
  <si>
    <t>j205</t>
  </si>
  <si>
    <t>j202</t>
  </si>
  <si>
    <t>b.t crossing</t>
  </si>
  <si>
    <t>done</t>
  </si>
  <si>
    <t>brick road</t>
  </si>
  <si>
    <t>j234</t>
  </si>
  <si>
    <t>j220</t>
  </si>
  <si>
    <t>j218</t>
  </si>
  <si>
    <t>j200</t>
  </si>
  <si>
    <t>j291</t>
  </si>
  <si>
    <t>j263</t>
  </si>
  <si>
    <t>j326</t>
  </si>
  <si>
    <t>j286</t>
  </si>
  <si>
    <t>j282</t>
  </si>
  <si>
    <t>j293</t>
  </si>
  <si>
    <t>j169</t>
  </si>
  <si>
    <t>j224</t>
  </si>
  <si>
    <t>j273</t>
  </si>
  <si>
    <t>j175</t>
  </si>
  <si>
    <t>b.t road crossing</t>
  </si>
  <si>
    <t>j247</t>
  </si>
  <si>
    <t>j303</t>
  </si>
  <si>
    <t>j294</t>
  </si>
  <si>
    <t>j246</t>
  </si>
  <si>
    <t>j259</t>
  </si>
  <si>
    <t>j102</t>
  </si>
  <si>
    <t>j248</t>
  </si>
  <si>
    <t>j171</t>
  </si>
  <si>
    <t>j109</t>
  </si>
  <si>
    <t>j145</t>
  </si>
  <si>
    <t>j194</t>
  </si>
  <si>
    <t>j122</t>
  </si>
  <si>
    <t>j170</t>
  </si>
  <si>
    <t>j296</t>
  </si>
  <si>
    <t>j229</t>
  </si>
  <si>
    <t>j197</t>
  </si>
  <si>
    <t>j177</t>
  </si>
  <si>
    <t>j168</t>
  </si>
  <si>
    <t>j138</t>
  </si>
  <si>
    <t>j48</t>
  </si>
  <si>
    <t>j159</t>
  </si>
  <si>
    <t>j173</t>
  </si>
  <si>
    <t>j235</t>
  </si>
  <si>
    <t>j158</t>
  </si>
  <si>
    <t>j167</t>
  </si>
  <si>
    <t>j7a</t>
  </si>
  <si>
    <t>j7b</t>
  </si>
  <si>
    <t>road crossing</t>
  </si>
  <si>
    <t>j92</t>
  </si>
  <si>
    <t>j329</t>
  </si>
  <si>
    <t>j271(1)</t>
  </si>
  <si>
    <t>j271(2)</t>
  </si>
  <si>
    <t>j155</t>
  </si>
  <si>
    <t>j155(1)</t>
  </si>
  <si>
    <t>j265</t>
  </si>
  <si>
    <t>j284</t>
  </si>
  <si>
    <t>j280</t>
  </si>
  <si>
    <t>j314</t>
  </si>
  <si>
    <t>j80</t>
  </si>
  <si>
    <t>j307</t>
  </si>
  <si>
    <t>j308</t>
  </si>
  <si>
    <t>j6(1)</t>
  </si>
  <si>
    <t>j6(2)</t>
  </si>
  <si>
    <t>j20</t>
  </si>
  <si>
    <t>j20(1)</t>
  </si>
  <si>
    <t>j351</t>
  </si>
  <si>
    <t>:madhura rani ganj</t>
  </si>
  <si>
    <t>OHT</t>
  </si>
  <si>
    <t>j1(1)</t>
  </si>
  <si>
    <t>j1</t>
  </si>
  <si>
    <t>j2</t>
  </si>
  <si>
    <t>j23</t>
  </si>
  <si>
    <t>j590</t>
  </si>
  <si>
    <t>j592</t>
  </si>
  <si>
    <t>j162</t>
  </si>
  <si>
    <t>j230</t>
  </si>
  <si>
    <t>j38</t>
  </si>
  <si>
    <t>j21</t>
  </si>
  <si>
    <t>j22</t>
  </si>
  <si>
    <t>j44</t>
  </si>
  <si>
    <t>j44(1)</t>
  </si>
  <si>
    <t>j112</t>
  </si>
  <si>
    <t>j112(1)</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</si>
  <si>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</si>
  <si>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</si>
  <si>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</si>
  <si>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</si>
  <si>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</si>
  <si>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</si>
  <si>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</si>
  <si>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</si>
  <si>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</si>
  <si>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</si>
  <si>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</si>
  <si>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barahupur</t>
  </si>
  <si>
    <t>Date</t>
  </si>
  <si>
    <t>Sl.No</t>
  </si>
  <si>
    <t>Start Node</t>
  </si>
  <si>
    <t>Dia of pipe</t>
  </si>
  <si>
    <t>Pipe Length (M)</t>
  </si>
  <si>
    <t>Appliede test pressure (kg /cm'2)</t>
  </si>
  <si>
    <t>Pressure test rising time (Hrs)</t>
  </si>
  <si>
    <t>Pressure Released time(Hrs)</t>
  </si>
  <si>
    <t>Total Duration Hrs</t>
  </si>
  <si>
    <t xml:space="preserve">Observation </t>
  </si>
  <si>
    <t>no</t>
  </si>
  <si>
    <t>POWER MECH PROJECT LIMITED -BRCPCL(JV).</t>
  </si>
  <si>
    <t>MEDHAJ CONSULTANCY (THIRD PARTY INS.)</t>
  </si>
  <si>
    <t>UTTAR PRADESH JAL NIGAM(RURAL)-CLIENT.</t>
  </si>
  <si>
    <t xml:space="preserve">DESIGNATION </t>
  </si>
  <si>
    <t>NAME</t>
  </si>
  <si>
    <t>SIGN.with date</t>
  </si>
  <si>
    <t>MADHURA RANI GANJ AND SARAOULI</t>
  </si>
  <si>
    <t>NO</t>
  </si>
  <si>
    <t>5.5KG/CM2</t>
  </si>
  <si>
    <t>aurangabad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</si>
</sst>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10">
    <font>
      <sz val="11"/>
      <color theme="1"/>
      <name val="Calibri"/>
      <family val="2"/>
      <scheme val="minor"/>
    </font>
    <font>
      <b/>
      <sz val="11"/>
      <color theme="1"/>
      <name val="Calibri"/>
      <family val="2"/>
      <scheme val="minor"/>
    </font>
    <font>
      <sz val="11"/>
      <color theme="1"/>
      <name val="Calibri"/>
      <charset val="134"/>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b/>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 fillId="0" borderId="0"/>
    <xf numFmtId="0" fontId="5" fillId="0" borderId="0"/>
  </cellStyleXfs>
  <cellXfs count="32">
    <xf numFmtId="0" fontId="0" fillId="0" borderId="0" xfId="0"/>
    <xf numFmtId="0" fontId="3" fillId="2" borderId="0" xfId="1" applyFont="1" applyFill="1" applyAlignment="1">
      <alignment horizontal="center" vertical="center"/>
    </xf>
    <xf numFmtId="0" fontId="2" fillId="0" borderId="0" xfId="1"/>
    <xf numFmtId="0" fontId="4" fillId="2" borderId="0" xfId="1" applyFont="1" applyFill="1" applyAlignment="1">
      <alignment horizontal="left" vertical="center" wrapText="1"/>
    </xf>
    <xf numFmtId="0" fontId="4" fillId="2" borderId="0" xfId="2" applyFont="1" applyFill="1" applyAlignment="1">
      <alignment horizontal="left" vertical="center"/>
    </xf>
    <xf numFmtId="0" fontId="3" fillId="2" borderId="0" xfId="1" applyFont="1" applyFill="1" applyAlignment="1">
      <alignment horizontal="center" vertical="center"/>
    </xf>
    <xf numFmtId="0" fontId="4" fillId="2" borderId="0" xfId="1" applyFont="1" applyFill="1" applyAlignment="1">
      <alignment horizontal="left" vertical="center"/>
    </xf>
    <xf numFmtId="0" fontId="6" fillId="2" borderId="0" xfId="1" applyFont="1" applyFill="1" applyAlignment="1">
      <alignment horizontal="left" vertical="center"/>
    </xf>
    <xf numFmtId="0" fontId="3" fillId="2" borderId="0" xfId="1" applyFont="1" applyFill="1" applyAlignment="1">
      <alignment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vertical="center" wrapText="1"/>
    </xf>
    <xf numFmtId="0" fontId="2" fillId="0" borderId="3" xfId="1" applyBorder="1" applyAlignment="1">
      <alignment horizontal="center"/>
    </xf>
    <xf numFmtId="0" fontId="2" fillId="0" borderId="3" xfId="1" applyBorder="1" applyAlignment="1">
      <alignment horizontal="center" vertical="center"/>
    </xf>
    <xf numFmtId="0" fontId="2" fillId="0" borderId="3" xfId="1" applyBorder="1"/>
    <xf numFmtId="0" fontId="2" fillId="0" borderId="3" xfId="1" applyFill="1" applyBorder="1" applyAlignment="1">
      <alignment horizontal="center"/>
    </xf>
    <xf numFmtId="0" fontId="2" fillId="0" borderId="3" xfId="1" applyFill="1" applyBorder="1" applyAlignment="1">
      <alignment horizontal="center" vertical="center"/>
    </xf>
    <xf numFmtId="0" fontId="7" fillId="0" borderId="4" xfId="1" applyFont="1" applyBorder="1" applyAlignment="1">
      <alignment horizontal="center" wrapText="1"/>
    </xf>
    <xf numFmtId="0" fontId="7" fillId="0" borderId="5" xfId="1" applyFont="1" applyBorder="1" applyAlignment="1">
      <alignment horizontal="center" wrapText="1"/>
    </xf>
    <xf numFmtId="0" fontId="7" fillId="0" borderId="6" xfId="1" applyFont="1" applyBorder="1" applyAlignment="1">
      <alignment horizontal="center" wrapText="1"/>
    </xf>
    <xf numFmtId="0" fontId="7" fillId="0" borderId="3" xfId="1" applyFont="1" applyBorder="1" applyAlignment="1">
      <alignment horizontal="center" wrapText="1"/>
    </xf>
    <xf numFmtId="0" fontId="8" fillId="0" borderId="3" xfId="0" applyFont="1" applyBorder="1" applyAlignment="1">
      <alignment horizontal="center" vertical="center"/>
    </xf>
    <xf numFmtId="0" fontId="8" fillId="0" borderId="3" xfId="0" applyFont="1" applyBorder="1" applyAlignment="1">
      <alignment horizontal="center" vertical="center"/>
    </xf>
    <xf numFmtId="0" fontId="1" fillId="0" borderId="3" xfId="0" applyFont="1" applyBorder="1" applyAlignment="1">
      <alignment horizontal="center" vertical="center" wrapText="1"/>
    </xf>
    <xf numFmtId="164" fontId="1" fillId="0" borderId="3"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0" fillId="0" borderId="3" xfId="0" applyBorder="1" applyAlignment="1">
      <alignment horizont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9" fillId="0" borderId="3" xfId="0" applyFont="1" applyBorder="1" applyAlignment="1"/>
    <xf numFmtId="0" fontId="0" fillId="0" borderId="3" xfId="0" applyBorder="1" applyAlignment="1">
      <alignment horizontal="left"/>
    </xf>
    <xf numFmtId="0" fontId="9" fillId="0" borderId="3" xfId="0" applyFont="1" applyBorder="1" applyAlignment="1">
      <alignment horizontal="left"/>
    </xf>
    <xf numFmtId="0" fontId="0" fillId="2" borderId="3" xfId="0" applyFill="1" applyBorder="1" applyAlignment="1">
      <alignment horizontal="center" vertical="center"/>
    </xf>
  </cellXfs>
  <cellStyles count="3">
    <cellStyle name="Normal" xfId="0" builtinId="0"/>
    <cellStyle name="Normal 2" xfId="1"/>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1.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63" Type="http://schemas.openxmlformats.org/officeDocument/2006/relationships/externalLink" Target="externalLinks/externalLink57.xml"/><Relationship Id="rId84" Type="http://schemas.openxmlformats.org/officeDocument/2006/relationships/externalLink" Target="externalLinks/externalLink78.xml"/><Relationship Id="rId138" Type="http://schemas.openxmlformats.org/officeDocument/2006/relationships/externalLink" Target="externalLinks/externalLink132.xml"/><Relationship Id="rId159" Type="http://schemas.openxmlformats.org/officeDocument/2006/relationships/externalLink" Target="externalLinks/externalLink153.xml"/><Relationship Id="rId107" Type="http://schemas.openxmlformats.org/officeDocument/2006/relationships/externalLink" Target="externalLinks/externalLink101.xml"/><Relationship Id="rId11" Type="http://schemas.openxmlformats.org/officeDocument/2006/relationships/externalLink" Target="externalLinks/externalLink5.xml"/><Relationship Id="rId32" Type="http://schemas.openxmlformats.org/officeDocument/2006/relationships/externalLink" Target="externalLinks/externalLink26.xml"/><Relationship Id="rId53" Type="http://schemas.openxmlformats.org/officeDocument/2006/relationships/externalLink" Target="externalLinks/externalLink47.xml"/><Relationship Id="rId74" Type="http://schemas.openxmlformats.org/officeDocument/2006/relationships/externalLink" Target="externalLinks/externalLink68.xml"/><Relationship Id="rId128" Type="http://schemas.openxmlformats.org/officeDocument/2006/relationships/externalLink" Target="externalLinks/externalLink122.xml"/><Relationship Id="rId149" Type="http://schemas.openxmlformats.org/officeDocument/2006/relationships/externalLink" Target="externalLinks/externalLink143.xml"/><Relationship Id="rId5" Type="http://schemas.openxmlformats.org/officeDocument/2006/relationships/worksheet" Target="worksheets/sheet5.xml"/><Relationship Id="rId95" Type="http://schemas.openxmlformats.org/officeDocument/2006/relationships/externalLink" Target="externalLinks/externalLink89.xml"/><Relationship Id="rId160" Type="http://schemas.openxmlformats.org/officeDocument/2006/relationships/theme" Target="theme/theme1.xml"/><Relationship Id="rId22" Type="http://schemas.openxmlformats.org/officeDocument/2006/relationships/externalLink" Target="externalLinks/externalLink16.xml"/><Relationship Id="rId43" Type="http://schemas.openxmlformats.org/officeDocument/2006/relationships/externalLink" Target="externalLinks/externalLink37.xml"/><Relationship Id="rId64" Type="http://schemas.openxmlformats.org/officeDocument/2006/relationships/externalLink" Target="externalLinks/externalLink58.xml"/><Relationship Id="rId118" Type="http://schemas.openxmlformats.org/officeDocument/2006/relationships/externalLink" Target="externalLinks/externalLink112.xml"/><Relationship Id="rId139" Type="http://schemas.openxmlformats.org/officeDocument/2006/relationships/externalLink" Target="externalLinks/externalLink133.xml"/><Relationship Id="rId85" Type="http://schemas.openxmlformats.org/officeDocument/2006/relationships/externalLink" Target="externalLinks/externalLink79.xml"/><Relationship Id="rId150" Type="http://schemas.openxmlformats.org/officeDocument/2006/relationships/externalLink" Target="externalLinks/externalLink144.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59" Type="http://schemas.openxmlformats.org/officeDocument/2006/relationships/externalLink" Target="externalLinks/externalLink53.xml"/><Relationship Id="rId103" Type="http://schemas.openxmlformats.org/officeDocument/2006/relationships/externalLink" Target="externalLinks/externalLink97.xml"/><Relationship Id="rId108" Type="http://schemas.openxmlformats.org/officeDocument/2006/relationships/externalLink" Target="externalLinks/externalLink102.xml"/><Relationship Id="rId124" Type="http://schemas.openxmlformats.org/officeDocument/2006/relationships/externalLink" Target="externalLinks/externalLink118.xml"/><Relationship Id="rId129" Type="http://schemas.openxmlformats.org/officeDocument/2006/relationships/externalLink" Target="externalLinks/externalLink123.xml"/><Relationship Id="rId54" Type="http://schemas.openxmlformats.org/officeDocument/2006/relationships/externalLink" Target="externalLinks/externalLink48.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91" Type="http://schemas.openxmlformats.org/officeDocument/2006/relationships/externalLink" Target="externalLinks/externalLink85.xml"/><Relationship Id="rId96" Type="http://schemas.openxmlformats.org/officeDocument/2006/relationships/externalLink" Target="externalLinks/externalLink90.xml"/><Relationship Id="rId140" Type="http://schemas.openxmlformats.org/officeDocument/2006/relationships/externalLink" Target="externalLinks/externalLink134.xml"/><Relationship Id="rId145" Type="http://schemas.openxmlformats.org/officeDocument/2006/relationships/externalLink" Target="externalLinks/externalLink139.xml"/><Relationship Id="rId16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49" Type="http://schemas.openxmlformats.org/officeDocument/2006/relationships/externalLink" Target="externalLinks/externalLink43.xml"/><Relationship Id="rId114" Type="http://schemas.openxmlformats.org/officeDocument/2006/relationships/externalLink" Target="externalLinks/externalLink108.xml"/><Relationship Id="rId119" Type="http://schemas.openxmlformats.org/officeDocument/2006/relationships/externalLink" Target="externalLinks/externalLink113.xml"/><Relationship Id="rId44" Type="http://schemas.openxmlformats.org/officeDocument/2006/relationships/externalLink" Target="externalLinks/externalLink38.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81" Type="http://schemas.openxmlformats.org/officeDocument/2006/relationships/externalLink" Target="externalLinks/externalLink75.xml"/><Relationship Id="rId86" Type="http://schemas.openxmlformats.org/officeDocument/2006/relationships/externalLink" Target="externalLinks/externalLink80.xml"/><Relationship Id="rId130" Type="http://schemas.openxmlformats.org/officeDocument/2006/relationships/externalLink" Target="externalLinks/externalLink124.xml"/><Relationship Id="rId135" Type="http://schemas.openxmlformats.org/officeDocument/2006/relationships/externalLink" Target="externalLinks/externalLink129.xml"/><Relationship Id="rId151" Type="http://schemas.openxmlformats.org/officeDocument/2006/relationships/externalLink" Target="externalLinks/externalLink145.xml"/><Relationship Id="rId156" Type="http://schemas.openxmlformats.org/officeDocument/2006/relationships/externalLink" Target="externalLinks/externalLink150.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109" Type="http://schemas.openxmlformats.org/officeDocument/2006/relationships/externalLink" Target="externalLinks/externalLink10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97" Type="http://schemas.openxmlformats.org/officeDocument/2006/relationships/externalLink" Target="externalLinks/externalLink91.xml"/><Relationship Id="rId104" Type="http://schemas.openxmlformats.org/officeDocument/2006/relationships/externalLink" Target="externalLinks/externalLink98.xml"/><Relationship Id="rId120" Type="http://schemas.openxmlformats.org/officeDocument/2006/relationships/externalLink" Target="externalLinks/externalLink114.xml"/><Relationship Id="rId125" Type="http://schemas.openxmlformats.org/officeDocument/2006/relationships/externalLink" Target="externalLinks/externalLink119.xml"/><Relationship Id="rId141" Type="http://schemas.openxmlformats.org/officeDocument/2006/relationships/externalLink" Target="externalLinks/externalLink135.xml"/><Relationship Id="rId146" Type="http://schemas.openxmlformats.org/officeDocument/2006/relationships/externalLink" Target="externalLinks/externalLink140.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92" Type="http://schemas.openxmlformats.org/officeDocument/2006/relationships/externalLink" Target="externalLinks/externalLink86.xml"/><Relationship Id="rId16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externalLink" Target="externalLinks/externalLink23.xml"/><Relationship Id="rId24" Type="http://schemas.openxmlformats.org/officeDocument/2006/relationships/externalLink" Target="externalLinks/externalLink18.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66" Type="http://schemas.openxmlformats.org/officeDocument/2006/relationships/externalLink" Target="externalLinks/externalLink60.xml"/><Relationship Id="rId87" Type="http://schemas.openxmlformats.org/officeDocument/2006/relationships/externalLink" Target="externalLinks/externalLink81.xml"/><Relationship Id="rId110" Type="http://schemas.openxmlformats.org/officeDocument/2006/relationships/externalLink" Target="externalLinks/externalLink104.xml"/><Relationship Id="rId115" Type="http://schemas.openxmlformats.org/officeDocument/2006/relationships/externalLink" Target="externalLinks/externalLink109.xml"/><Relationship Id="rId131" Type="http://schemas.openxmlformats.org/officeDocument/2006/relationships/externalLink" Target="externalLinks/externalLink125.xml"/><Relationship Id="rId136" Type="http://schemas.openxmlformats.org/officeDocument/2006/relationships/externalLink" Target="externalLinks/externalLink130.xml"/><Relationship Id="rId157" Type="http://schemas.openxmlformats.org/officeDocument/2006/relationships/externalLink" Target="externalLinks/externalLink151.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152" Type="http://schemas.openxmlformats.org/officeDocument/2006/relationships/externalLink" Target="externalLinks/externalLink146.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56" Type="http://schemas.openxmlformats.org/officeDocument/2006/relationships/externalLink" Target="externalLinks/externalLink50.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105" Type="http://schemas.openxmlformats.org/officeDocument/2006/relationships/externalLink" Target="externalLinks/externalLink99.xml"/><Relationship Id="rId126" Type="http://schemas.openxmlformats.org/officeDocument/2006/relationships/externalLink" Target="externalLinks/externalLink120.xml"/><Relationship Id="rId147" Type="http://schemas.openxmlformats.org/officeDocument/2006/relationships/externalLink" Target="externalLinks/externalLink141.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93" Type="http://schemas.openxmlformats.org/officeDocument/2006/relationships/externalLink" Target="externalLinks/externalLink87.xml"/><Relationship Id="rId98" Type="http://schemas.openxmlformats.org/officeDocument/2006/relationships/externalLink" Target="externalLinks/externalLink92.xml"/><Relationship Id="rId121" Type="http://schemas.openxmlformats.org/officeDocument/2006/relationships/externalLink" Target="externalLinks/externalLink115.xml"/><Relationship Id="rId142" Type="http://schemas.openxmlformats.org/officeDocument/2006/relationships/externalLink" Target="externalLinks/externalLink136.xml"/><Relationship Id="rId163"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19.xml"/><Relationship Id="rId46" Type="http://schemas.openxmlformats.org/officeDocument/2006/relationships/externalLink" Target="externalLinks/externalLink40.xml"/><Relationship Id="rId67" Type="http://schemas.openxmlformats.org/officeDocument/2006/relationships/externalLink" Target="externalLinks/externalLink61.xml"/><Relationship Id="rId116" Type="http://schemas.openxmlformats.org/officeDocument/2006/relationships/externalLink" Target="externalLinks/externalLink110.xml"/><Relationship Id="rId137" Type="http://schemas.openxmlformats.org/officeDocument/2006/relationships/externalLink" Target="externalLinks/externalLink131.xml"/><Relationship Id="rId158" Type="http://schemas.openxmlformats.org/officeDocument/2006/relationships/externalLink" Target="externalLinks/externalLink152.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62" Type="http://schemas.openxmlformats.org/officeDocument/2006/relationships/externalLink" Target="externalLinks/externalLink56.xml"/><Relationship Id="rId83" Type="http://schemas.openxmlformats.org/officeDocument/2006/relationships/externalLink" Target="externalLinks/externalLink77.xml"/><Relationship Id="rId88" Type="http://schemas.openxmlformats.org/officeDocument/2006/relationships/externalLink" Target="externalLinks/externalLink82.xml"/><Relationship Id="rId111" Type="http://schemas.openxmlformats.org/officeDocument/2006/relationships/externalLink" Target="externalLinks/externalLink105.xml"/><Relationship Id="rId132" Type="http://schemas.openxmlformats.org/officeDocument/2006/relationships/externalLink" Target="externalLinks/externalLink126.xml"/><Relationship Id="rId153" Type="http://schemas.openxmlformats.org/officeDocument/2006/relationships/externalLink" Target="externalLinks/externalLink147.xml"/><Relationship Id="rId15" Type="http://schemas.openxmlformats.org/officeDocument/2006/relationships/externalLink" Target="externalLinks/externalLink9.xml"/><Relationship Id="rId36" Type="http://schemas.openxmlformats.org/officeDocument/2006/relationships/externalLink" Target="externalLinks/externalLink30.xml"/><Relationship Id="rId57" Type="http://schemas.openxmlformats.org/officeDocument/2006/relationships/externalLink" Target="externalLinks/externalLink51.xml"/><Relationship Id="rId106" Type="http://schemas.openxmlformats.org/officeDocument/2006/relationships/externalLink" Target="externalLinks/externalLink100.xml"/><Relationship Id="rId127" Type="http://schemas.openxmlformats.org/officeDocument/2006/relationships/externalLink" Target="externalLinks/externalLink12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52" Type="http://schemas.openxmlformats.org/officeDocument/2006/relationships/externalLink" Target="externalLinks/externalLink46.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94" Type="http://schemas.openxmlformats.org/officeDocument/2006/relationships/externalLink" Target="externalLinks/externalLink88.xml"/><Relationship Id="rId99" Type="http://schemas.openxmlformats.org/officeDocument/2006/relationships/externalLink" Target="externalLinks/externalLink93.xml"/><Relationship Id="rId101" Type="http://schemas.openxmlformats.org/officeDocument/2006/relationships/externalLink" Target="externalLinks/externalLink95.xml"/><Relationship Id="rId122" Type="http://schemas.openxmlformats.org/officeDocument/2006/relationships/externalLink" Target="externalLinks/externalLink116.xml"/><Relationship Id="rId143" Type="http://schemas.openxmlformats.org/officeDocument/2006/relationships/externalLink" Target="externalLinks/externalLink137.xml"/><Relationship Id="rId148" Type="http://schemas.openxmlformats.org/officeDocument/2006/relationships/externalLink" Target="externalLinks/externalLink142.xml"/><Relationship Id="rId4" Type="http://schemas.openxmlformats.org/officeDocument/2006/relationships/worksheet" Target="worksheets/sheet4.xml"/><Relationship Id="rId9" Type="http://schemas.openxmlformats.org/officeDocument/2006/relationships/externalLink" Target="externalLinks/externalLink3.xml"/><Relationship Id="rId26" Type="http://schemas.openxmlformats.org/officeDocument/2006/relationships/externalLink" Target="externalLinks/externalLink20.xml"/><Relationship Id="rId47" Type="http://schemas.openxmlformats.org/officeDocument/2006/relationships/externalLink" Target="externalLinks/externalLink41.xml"/><Relationship Id="rId68" Type="http://schemas.openxmlformats.org/officeDocument/2006/relationships/externalLink" Target="externalLinks/externalLink62.xml"/><Relationship Id="rId89" Type="http://schemas.openxmlformats.org/officeDocument/2006/relationships/externalLink" Target="externalLinks/externalLink83.xml"/><Relationship Id="rId112" Type="http://schemas.openxmlformats.org/officeDocument/2006/relationships/externalLink" Target="externalLinks/externalLink106.xml"/><Relationship Id="rId133" Type="http://schemas.openxmlformats.org/officeDocument/2006/relationships/externalLink" Target="externalLinks/externalLink127.xml"/><Relationship Id="rId154" Type="http://schemas.openxmlformats.org/officeDocument/2006/relationships/externalLink" Target="externalLinks/externalLink148.xml"/><Relationship Id="rId16" Type="http://schemas.openxmlformats.org/officeDocument/2006/relationships/externalLink" Target="externalLinks/externalLink10.xml"/><Relationship Id="rId37" Type="http://schemas.openxmlformats.org/officeDocument/2006/relationships/externalLink" Target="externalLinks/externalLink31.xml"/><Relationship Id="rId58" Type="http://schemas.openxmlformats.org/officeDocument/2006/relationships/externalLink" Target="externalLinks/externalLink52.xml"/><Relationship Id="rId79" Type="http://schemas.openxmlformats.org/officeDocument/2006/relationships/externalLink" Target="externalLinks/externalLink73.xml"/><Relationship Id="rId102" Type="http://schemas.openxmlformats.org/officeDocument/2006/relationships/externalLink" Target="externalLinks/externalLink96.xml"/><Relationship Id="rId123" Type="http://schemas.openxmlformats.org/officeDocument/2006/relationships/externalLink" Target="externalLinks/externalLink117.xml"/><Relationship Id="rId144" Type="http://schemas.openxmlformats.org/officeDocument/2006/relationships/externalLink" Target="externalLinks/externalLink138.xml"/><Relationship Id="rId90" Type="http://schemas.openxmlformats.org/officeDocument/2006/relationships/externalLink" Target="externalLinks/externalLink84.xml"/><Relationship Id="rId27" Type="http://schemas.openxmlformats.org/officeDocument/2006/relationships/externalLink" Target="externalLinks/externalLink21.xml"/><Relationship Id="rId48" Type="http://schemas.openxmlformats.org/officeDocument/2006/relationships/externalLink" Target="externalLinks/externalLink42.xml"/><Relationship Id="rId69" Type="http://schemas.openxmlformats.org/officeDocument/2006/relationships/externalLink" Target="externalLinks/externalLink63.xml"/><Relationship Id="rId113" Type="http://schemas.openxmlformats.org/officeDocument/2006/relationships/externalLink" Target="externalLinks/externalLink107.xml"/><Relationship Id="rId134" Type="http://schemas.openxmlformats.org/officeDocument/2006/relationships/externalLink" Target="externalLinks/externalLink128.xml"/><Relationship Id="rId80" Type="http://schemas.openxmlformats.org/officeDocument/2006/relationships/externalLink" Target="externalLinks/externalLink74.xml"/><Relationship Id="rId155" Type="http://schemas.openxmlformats.org/officeDocument/2006/relationships/externalLink" Target="externalLinks/externalLink1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167369</xdr:rowOff>
    </xdr:from>
    <xdr:to>
      <xdr:col>1</xdr:col>
      <xdr:colOff>161925</xdr:colOff>
      <xdr:row>2</xdr:row>
      <xdr:rowOff>247650</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8575" y="167369"/>
          <a:ext cx="742950" cy="61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5806</xdr:colOff>
      <xdr:row>0</xdr:row>
      <xdr:rowOff>43545</xdr:rowOff>
    </xdr:from>
    <xdr:to>
      <xdr:col>1</xdr:col>
      <xdr:colOff>876300</xdr:colOff>
      <xdr:row>4</xdr:row>
      <xdr:rowOff>9525</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15406" y="43545"/>
          <a:ext cx="870494" cy="956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24857</xdr:colOff>
      <xdr:row>0</xdr:row>
      <xdr:rowOff>186419</xdr:rowOff>
    </xdr:from>
    <xdr:to>
      <xdr:col>1</xdr:col>
      <xdr:colOff>400051</xdr:colOff>
      <xdr:row>8</xdr:row>
      <xdr:rowOff>196437</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857" y="186419"/>
          <a:ext cx="984794" cy="2115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9525</xdr:colOff>
      <xdr:row>0</xdr:row>
      <xdr:rowOff>1</xdr:rowOff>
    </xdr:from>
    <xdr:to>
      <xdr:col>17</xdr:col>
      <xdr:colOff>342900</xdr:colOff>
      <xdr:row>9</xdr:row>
      <xdr:rowOff>212750</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763125" y="1"/>
          <a:ext cx="942975" cy="2584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hapur"/>
      <sheetName val="aurangabad"/>
      <sheetName val="aurangabad 2"/>
      <sheetName val="bhausiya"/>
      <sheetName val="brahapur 2"/>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HARDOI"/>
      <sheetName val="gehrauli"/>
      <sheetName val="SESHPUR ADHARGANJ"/>
      <sheetName val="ATTARASAND AGS"/>
      <sheetName val="MANGRAURA"/>
      <sheetName val="ATTARASAND PR"/>
      <sheetName val="ATTARASAND KHAYATHI"/>
      <sheetName val="SARAI JAMMUVARI"/>
      <sheetName val="PURBHIKA AND RAIGARH"/>
      <sheetName val="Sheet1"/>
      <sheetName val="Barasarai"/>
      <sheetName val="malaak"/>
      <sheetName val="shivapur khurd"/>
      <sheetName val="Attarsand AK"/>
      <sheetName val="sarsidhi"/>
      <sheetName val="amuwahi1"/>
      <sheetName val="amuwahi"/>
      <sheetName val="hasthara"/>
      <sheetName val="hasthara 2"/>
      <sheetName val="UTRAS"/>
      <sheetName val="sakra 2"/>
      <sheetName val="MADHURA RANI GANJ"/>
      <sheetName val="madhra rani (ags)"/>
      <sheetName val="MADHURA RANI GANJ(TANISH-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refreshError="1"/>
      <sheetData sheetId="2209" refreshError="1"/>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 val="08.07.10헾】_x0005_?蠄ሹꠀ䁮�"/>
      <sheetName val="08.07.10헾】_x0005_?蠌ሹ⠀䁫�"/>
      <sheetName val="08.07.10헾】_x0005__蠄ሹꠀ䁮"/>
      <sheetName val="08.07.10헾】_x0005__蠌ሹ⠀䁫"/>
      <sheetName val="Quantity"/>
      <sheetName val="Aug"/>
      <sheetName val="FEB"/>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_07_10헾】_蠄ሹꠀ䁮"/>
      <sheetName val="08_07_10헾】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row r="19">
          <cell r="J19">
            <v>1.0499999999999999E-3</v>
          </cell>
        </row>
      </sheetData>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row r="19">
          <cell r="J19">
            <v>1.0499999999999999E-3</v>
          </cell>
        </row>
      </sheetData>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row r="19">
          <cell r="J19">
            <v>1.0499999999999999E-3</v>
          </cell>
        </row>
      </sheetData>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row r="19">
          <cell r="J19">
            <v>1.0499999999999999E-3</v>
          </cell>
        </row>
      </sheetData>
      <sheetData sheetId="14897">
        <row r="19">
          <cell r="J19">
            <v>1.0499999999999999E-3</v>
          </cell>
        </row>
      </sheetData>
      <sheetData sheetId="14898">
        <row r="19">
          <cell r="J19">
            <v>1.0499999999999999E-3</v>
          </cell>
        </row>
      </sheetData>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row r="19">
          <cell r="J19">
            <v>1.0499999999999999E-3</v>
          </cell>
        </row>
      </sheetData>
      <sheetData sheetId="14936">
        <row r="19">
          <cell r="J19">
            <v>1.0499999999999999E-3</v>
          </cell>
        </row>
      </sheetData>
      <sheetData sheetId="14937">
        <row r="19">
          <cell r="J19">
            <v>1.0499999999999999E-3</v>
          </cell>
        </row>
      </sheetData>
      <sheetData sheetId="14938">
        <row r="19">
          <cell r="J19">
            <v>1.0499999999999999E-3</v>
          </cell>
        </row>
      </sheetData>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row r="19">
          <cell r="J19">
            <v>1.0499999999999999E-3</v>
          </cell>
        </row>
      </sheetData>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row r="19">
          <cell r="J19">
            <v>1.0499999999999999E-3</v>
          </cell>
        </row>
      </sheetData>
      <sheetData sheetId="14953">
        <row r="19">
          <cell r="J19">
            <v>1.0499999999999999E-3</v>
          </cell>
        </row>
      </sheetData>
      <sheetData sheetId="14954">
        <row r="19">
          <cell r="J19">
            <v>1.0499999999999999E-3</v>
          </cell>
        </row>
      </sheetData>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sheetData sheetId="15012"/>
      <sheetData sheetId="15013">
        <row r="19">
          <cell r="J19">
            <v>1.0499999999999999E-3</v>
          </cell>
        </row>
      </sheetData>
      <sheetData sheetId="15014">
        <row r="19">
          <cell r="J19">
            <v>1.0499999999999999E-3</v>
          </cell>
        </row>
      </sheetData>
      <sheetData sheetId="15015"/>
      <sheetData sheetId="15016"/>
      <sheetData sheetId="15017">
        <row r="19">
          <cell r="J19">
            <v>1.0499999999999999E-3</v>
          </cell>
        </row>
      </sheetData>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row r="19">
          <cell r="J19">
            <v>1.0499999999999999E-3</v>
          </cell>
        </row>
      </sheetData>
      <sheetData sheetId="15085"/>
      <sheetData sheetId="15086"/>
      <sheetData sheetId="15087">
        <row r="19">
          <cell r="J19">
            <v>1.0499999999999999E-3</v>
          </cell>
        </row>
      </sheetData>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ow r="19">
          <cell r="J19">
            <v>1.0499999999999999E-3</v>
          </cell>
        </row>
      </sheetData>
      <sheetData sheetId="15288">
        <row r="19">
          <cell r="J19">
            <v>1.0499999999999999E-3</v>
          </cell>
        </row>
      </sheetData>
      <sheetData sheetId="15289">
        <row r="19">
          <cell r="J19">
            <v>1.0499999999999999E-3</v>
          </cell>
        </row>
      </sheetData>
      <sheetData sheetId="15290">
        <row r="19">
          <cell r="J19">
            <v>1.0499999999999999E-3</v>
          </cell>
        </row>
      </sheetData>
      <sheetData sheetId="15291">
        <row r="19">
          <cell r="J19">
            <v>1.0499999999999999E-3</v>
          </cell>
        </row>
      </sheetData>
      <sheetData sheetId="15292">
        <row r="19">
          <cell r="J19">
            <v>1.0499999999999999E-3</v>
          </cell>
        </row>
      </sheetData>
      <sheetData sheetId="15293">
        <row r="19">
          <cell r="J19">
            <v>1.0499999999999999E-3</v>
          </cell>
        </row>
      </sheetData>
      <sheetData sheetId="15294">
        <row r="19">
          <cell r="J19">
            <v>1.0499999999999999E-3</v>
          </cell>
        </row>
      </sheetData>
      <sheetData sheetId="15295">
        <row r="19">
          <cell r="J19">
            <v>1.0499999999999999E-3</v>
          </cell>
        </row>
      </sheetData>
      <sheetData sheetId="15296">
        <row r="19">
          <cell r="J19">
            <v>1.0499999999999999E-3</v>
          </cell>
        </row>
      </sheetData>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 sheetId="15369"/>
      <sheetData sheetId="15370" refreshError="1"/>
      <sheetData sheetId="15371">
        <row r="19">
          <cell r="J19">
            <v>1.0499999999999999E-3</v>
          </cell>
        </row>
      </sheetData>
      <sheetData sheetId="15372" refreshError="1"/>
      <sheetData sheetId="15373"/>
      <sheetData sheetId="15374"/>
      <sheetData sheetId="15375"/>
      <sheetData sheetId="15376">
        <row r="19">
          <cell r="J19">
            <v>1.0499999999999999E-3</v>
          </cell>
        </row>
      </sheetData>
      <sheetData sheetId="15377" refreshError="1"/>
      <sheetData sheetId="15378">
        <row r="19">
          <cell r="J19">
            <v>1.0499999999999999E-3</v>
          </cell>
        </row>
      </sheetData>
      <sheetData sheetId="15379">
        <row r="19">
          <cell r="J19">
            <v>1.0499999999999999E-3</v>
          </cell>
        </row>
      </sheetData>
      <sheetData sheetId="15380">
        <row r="19">
          <cell r="J19">
            <v>1.0499999999999999E-3</v>
          </cell>
        </row>
      </sheetData>
      <sheetData sheetId="15381">
        <row r="19">
          <cell r="J19">
            <v>1.0499999999999999E-3</v>
          </cell>
        </row>
      </sheetData>
      <sheetData sheetId="15382">
        <row r="19">
          <cell r="J19">
            <v>1.0499999999999999E-3</v>
          </cell>
        </row>
      </sheetData>
      <sheetData sheetId="15383">
        <row r="19">
          <cell r="J19">
            <v>1.0499999999999999E-3</v>
          </cell>
        </row>
      </sheetData>
      <sheetData sheetId="15384">
        <row r="19">
          <cell r="J19">
            <v>1.0499999999999999E-3</v>
          </cell>
        </row>
      </sheetData>
      <sheetData sheetId="15385">
        <row r="19">
          <cell r="J19">
            <v>1.0499999999999999E-3</v>
          </cell>
        </row>
      </sheetData>
      <sheetData sheetId="15386">
        <row r="19">
          <cell r="J19">
            <v>1.0499999999999999E-3</v>
          </cell>
        </row>
      </sheetData>
      <sheetData sheetId="15387">
        <row r="19">
          <cell r="J19">
            <v>1.0499999999999999E-3</v>
          </cell>
        </row>
      </sheetData>
      <sheetData sheetId="15388">
        <row r="19">
          <cell r="J19">
            <v>1.0499999999999999E-3</v>
          </cell>
        </row>
      </sheetData>
      <sheetData sheetId="15389">
        <row r="19">
          <cell r="J19">
            <v>1.0499999999999999E-3</v>
          </cell>
        </row>
      </sheetData>
      <sheetData sheetId="15390">
        <row r="19">
          <cell r="J19">
            <v>1.0499999999999999E-3</v>
          </cell>
        </row>
      </sheetData>
      <sheetData sheetId="15391">
        <row r="19">
          <cell r="J19">
            <v>1.0499999999999999E-3</v>
          </cell>
        </row>
      </sheetData>
      <sheetData sheetId="15392">
        <row r="19">
          <cell r="J19">
            <v>1.0499999999999999E-3</v>
          </cell>
        </row>
      </sheetData>
      <sheetData sheetId="15393">
        <row r="19">
          <cell r="J19">
            <v>1.0499999999999999E-3</v>
          </cell>
        </row>
      </sheetData>
      <sheetData sheetId="15394">
        <row r="19">
          <cell r="J19">
            <v>1.0499999999999999E-3</v>
          </cell>
        </row>
      </sheetData>
      <sheetData sheetId="15395">
        <row r="19">
          <cell r="J19">
            <v>1.0499999999999999E-3</v>
          </cell>
        </row>
      </sheetData>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ow r="19">
          <cell r="J19">
            <v>1.0499999999999999E-3</v>
          </cell>
        </row>
      </sheetData>
      <sheetData sheetId="15534">
        <row r="19">
          <cell r="J19">
            <v>1.0499999999999999E-3</v>
          </cell>
        </row>
      </sheetData>
      <sheetData sheetId="15535">
        <row r="19">
          <cell r="J19">
            <v>1.0499999999999999E-3</v>
          </cell>
        </row>
      </sheetData>
      <sheetData sheetId="15536">
        <row r="19">
          <cell r="J19">
            <v>1.0499999999999999E-3</v>
          </cell>
        </row>
      </sheetData>
      <sheetData sheetId="15537">
        <row r="19">
          <cell r="J19">
            <v>1.0499999999999999E-3</v>
          </cell>
        </row>
      </sheetData>
      <sheetData sheetId="15538">
        <row r="19">
          <cell r="J19">
            <v>1.0499999999999999E-3</v>
          </cell>
        </row>
      </sheetData>
      <sheetData sheetId="15539">
        <row r="19">
          <cell r="J19">
            <v>1.0499999999999999E-3</v>
          </cell>
        </row>
      </sheetData>
      <sheetData sheetId="15540">
        <row r="19">
          <cell r="J19">
            <v>1.0499999999999999E-3</v>
          </cell>
        </row>
      </sheetData>
      <sheetData sheetId="15541">
        <row r="19">
          <cell r="J19">
            <v>1.0499999999999999E-3</v>
          </cell>
        </row>
      </sheetData>
      <sheetData sheetId="15542">
        <row r="19">
          <cell r="J19">
            <v>1.0499999999999999E-3</v>
          </cell>
        </row>
      </sheetData>
      <sheetData sheetId="15543">
        <row r="19">
          <cell r="J19">
            <v>1.0499999999999999E-3</v>
          </cell>
        </row>
      </sheetData>
      <sheetData sheetId="15544">
        <row r="19">
          <cell r="J19">
            <v>1.0499999999999999E-3</v>
          </cell>
        </row>
      </sheetData>
      <sheetData sheetId="15545">
        <row r="19">
          <cell r="J19">
            <v>1.0499999999999999E-3</v>
          </cell>
        </row>
      </sheetData>
      <sheetData sheetId="15546">
        <row r="19">
          <cell r="J19">
            <v>1.0499999999999999E-3</v>
          </cell>
        </row>
      </sheetData>
      <sheetData sheetId="15547">
        <row r="19">
          <cell r="J19">
            <v>1.0499999999999999E-3</v>
          </cell>
        </row>
      </sheetData>
      <sheetData sheetId="15548">
        <row r="19">
          <cell r="J19">
            <v>1.0499999999999999E-3</v>
          </cell>
        </row>
      </sheetData>
      <sheetData sheetId="15549">
        <row r="19">
          <cell r="J19">
            <v>1.0499999999999999E-3</v>
          </cell>
        </row>
      </sheetData>
      <sheetData sheetId="15550">
        <row r="19">
          <cell r="J19">
            <v>1.0499999999999999E-3</v>
          </cell>
        </row>
      </sheetData>
      <sheetData sheetId="15551">
        <row r="19">
          <cell r="J19">
            <v>1.0499999999999999E-3</v>
          </cell>
        </row>
      </sheetData>
      <sheetData sheetId="15552">
        <row r="19">
          <cell r="J19">
            <v>1.0499999999999999E-3</v>
          </cell>
        </row>
      </sheetData>
      <sheetData sheetId="15553">
        <row r="19">
          <cell r="J19">
            <v>1.0499999999999999E-3</v>
          </cell>
        </row>
      </sheetData>
      <sheetData sheetId="15554">
        <row r="19">
          <cell r="J19">
            <v>1.0499999999999999E-3</v>
          </cell>
        </row>
      </sheetData>
      <sheetData sheetId="15555">
        <row r="19">
          <cell r="J19">
            <v>1.0499999999999999E-3</v>
          </cell>
        </row>
      </sheetData>
      <sheetData sheetId="15556">
        <row r="19">
          <cell r="J19">
            <v>1.0499999999999999E-3</v>
          </cell>
        </row>
      </sheetData>
      <sheetData sheetId="15557">
        <row r="19">
          <cell r="J19">
            <v>1.0499999999999999E-3</v>
          </cell>
        </row>
      </sheetData>
      <sheetData sheetId="15558">
        <row r="19">
          <cell r="J19">
            <v>1.0499999999999999E-3</v>
          </cell>
        </row>
      </sheetData>
      <sheetData sheetId="15559">
        <row r="19">
          <cell r="J19">
            <v>1.0499999999999999E-3</v>
          </cell>
        </row>
      </sheetData>
      <sheetData sheetId="15560">
        <row r="19">
          <cell r="J19">
            <v>1.0499999999999999E-3</v>
          </cell>
        </row>
      </sheetData>
      <sheetData sheetId="15561">
        <row r="19">
          <cell r="J19">
            <v>1.0499999999999999E-3</v>
          </cell>
        </row>
      </sheetData>
      <sheetData sheetId="15562">
        <row r="19">
          <cell r="J19">
            <v>1.0499999999999999E-3</v>
          </cell>
        </row>
      </sheetData>
      <sheetData sheetId="15563">
        <row r="19">
          <cell r="J19">
            <v>1.0499999999999999E-3</v>
          </cell>
        </row>
      </sheetData>
      <sheetData sheetId="15564">
        <row r="19">
          <cell r="J19">
            <v>1.0499999999999999E-3</v>
          </cell>
        </row>
      </sheetData>
      <sheetData sheetId="15565">
        <row r="19">
          <cell r="J19">
            <v>1.0499999999999999E-3</v>
          </cell>
        </row>
      </sheetData>
      <sheetData sheetId="15566">
        <row r="19">
          <cell r="J19">
            <v>1.0499999999999999E-3</v>
          </cell>
        </row>
      </sheetData>
      <sheetData sheetId="15567">
        <row r="19">
          <cell r="J19">
            <v>1.0499999999999999E-3</v>
          </cell>
        </row>
      </sheetData>
      <sheetData sheetId="15568">
        <row r="19">
          <cell r="J19">
            <v>1.0499999999999999E-3</v>
          </cell>
        </row>
      </sheetData>
      <sheetData sheetId="15569">
        <row r="19">
          <cell r="J19">
            <v>1.0499999999999999E-3</v>
          </cell>
        </row>
      </sheetData>
      <sheetData sheetId="15570">
        <row r="19">
          <cell r="J19">
            <v>1.0499999999999999E-3</v>
          </cell>
        </row>
      </sheetData>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ow r="19">
          <cell r="J19">
            <v>1.0499999999999999E-3</v>
          </cell>
        </row>
      </sheetData>
      <sheetData sheetId="15644">
        <row r="19">
          <cell r="J19">
            <v>1.0499999999999999E-3</v>
          </cell>
        </row>
      </sheetData>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ow r="19">
          <cell r="J19">
            <v>1.0499999999999999E-3</v>
          </cell>
        </row>
      </sheetData>
      <sheetData sheetId="15834" refreshError="1"/>
      <sheetData sheetId="15835" refreshError="1"/>
      <sheetData sheetId="15836" refreshError="1"/>
      <sheetData sheetId="15837" refreshError="1"/>
      <sheetData sheetId="15838">
        <row r="19">
          <cell r="J19">
            <v>1.0499999999999999E-3</v>
          </cell>
        </row>
      </sheetData>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ow r="19">
          <cell r="J19">
            <v>1.0499999999999999E-3</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L25"/>
  <sheetViews>
    <sheetView tabSelected="1" workbookViewId="0">
      <selection activeCell="H12" sqref="H12:L12"/>
    </sheetView>
  </sheetViews>
  <sheetFormatPr defaultRowHeight="15"/>
  <cols>
    <col min="4" max="4" width="13.85546875" customWidth="1"/>
    <col min="5" max="5" width="11.5703125" customWidth="1"/>
    <col min="6" max="6" width="18.7109375" customWidth="1"/>
    <col min="7" max="7" width="15" customWidth="1"/>
    <col min="8" max="8" width="16.85546875" customWidth="1"/>
    <col min="9" max="9" width="14.42578125" customWidth="1"/>
    <col min="10" max="10" width="14.28515625" customWidth="1"/>
    <col min="11" max="11" width="14.7109375" customWidth="1"/>
    <col min="12" max="12" width="14.85546875" customWidth="1"/>
  </cols>
  <sheetData>
    <row r="5" spans="3:12" ht="18.75">
      <c r="C5" s="20" t="s">
        <v>126</v>
      </c>
      <c r="D5" s="20"/>
      <c r="E5" s="20" t="s">
        <v>127</v>
      </c>
      <c r="F5" s="20"/>
      <c r="G5" s="20"/>
      <c r="H5" s="20"/>
      <c r="I5" s="20"/>
      <c r="J5" s="20"/>
      <c r="K5" s="20"/>
      <c r="L5" s="20"/>
    </row>
    <row r="6" spans="3:12" ht="18.75">
      <c r="C6" s="20" t="s">
        <v>128</v>
      </c>
      <c r="D6" s="20"/>
      <c r="E6" s="20" t="s">
        <v>129</v>
      </c>
      <c r="F6" s="20"/>
      <c r="G6" s="20"/>
      <c r="H6" s="20"/>
      <c r="I6" s="20"/>
      <c r="J6" s="20"/>
      <c r="K6" s="20"/>
      <c r="L6" s="20"/>
    </row>
    <row r="7" spans="3:12" ht="18.75">
      <c r="C7" s="20" t="s">
        <v>130</v>
      </c>
      <c r="D7" s="20"/>
      <c r="E7" s="20" t="s">
        <v>131</v>
      </c>
      <c r="F7" s="20"/>
      <c r="G7" s="20"/>
      <c r="H7" s="20"/>
      <c r="I7" s="20"/>
      <c r="J7" s="20"/>
      <c r="K7" s="20"/>
      <c r="L7" s="20"/>
    </row>
    <row r="8" spans="3:12" ht="18.75">
      <c r="C8" s="20" t="s">
        <v>132</v>
      </c>
      <c r="D8" s="20"/>
      <c r="E8" s="20" t="s">
        <v>133</v>
      </c>
      <c r="F8" s="20"/>
      <c r="G8" s="20"/>
      <c r="H8" s="20"/>
      <c r="I8" s="20"/>
      <c r="J8" s="20"/>
      <c r="K8" s="20"/>
      <c r="L8" s="20"/>
    </row>
    <row r="9" spans="3:12" ht="18.75">
      <c r="C9" s="20" t="s">
        <v>134</v>
      </c>
      <c r="D9" s="20"/>
      <c r="E9" s="20" t="s">
        <v>135</v>
      </c>
      <c r="F9" s="20"/>
      <c r="G9" s="20"/>
      <c r="H9" s="20"/>
      <c r="I9" s="20"/>
      <c r="J9" s="20"/>
      <c r="K9" s="20"/>
      <c r="L9" s="20"/>
    </row>
    <row r="10" spans="3:12" ht="18.75">
      <c r="C10" s="20" t="s">
        <v>136</v>
      </c>
      <c r="D10" s="20"/>
      <c r="E10" s="20" t="s">
        <v>155</v>
      </c>
      <c r="F10" s="20"/>
      <c r="G10" s="20"/>
      <c r="H10" s="20"/>
      <c r="I10" s="20"/>
      <c r="J10" s="20"/>
      <c r="K10" s="21" t="s">
        <v>138</v>
      </c>
      <c r="L10" s="21"/>
    </row>
    <row r="11" spans="3:12" ht="45">
      <c r="C11" s="22" t="s">
        <v>139</v>
      </c>
      <c r="D11" s="22" t="s">
        <v>140</v>
      </c>
      <c r="E11" s="22" t="s">
        <v>16</v>
      </c>
      <c r="F11" s="22" t="s">
        <v>141</v>
      </c>
      <c r="G11" s="22" t="s">
        <v>142</v>
      </c>
      <c r="H11" s="22" t="s">
        <v>143</v>
      </c>
      <c r="I11" s="22" t="s">
        <v>144</v>
      </c>
      <c r="J11" s="23" t="s">
        <v>145</v>
      </c>
      <c r="K11" s="24" t="s">
        <v>146</v>
      </c>
      <c r="L11" s="22" t="s">
        <v>147</v>
      </c>
    </row>
    <row r="12" spans="3:12">
      <c r="C12" s="25">
        <v>1</v>
      </c>
      <c r="D12" s="25" t="s">
        <v>110</v>
      </c>
      <c r="E12" s="25" t="s">
        <v>111</v>
      </c>
      <c r="F12" s="25">
        <v>250</v>
      </c>
      <c r="G12" s="25">
        <v>35</v>
      </c>
      <c r="H12" s="31" t="s">
        <v>157</v>
      </c>
      <c r="I12" s="31">
        <v>3.5</v>
      </c>
      <c r="J12" s="26">
        <v>1</v>
      </c>
      <c r="K12" s="26">
        <v>4.5</v>
      </c>
      <c r="L12" s="26" t="s">
        <v>156</v>
      </c>
    </row>
    <row r="13" spans="3:12">
      <c r="C13" s="25">
        <f>1+C12</f>
        <v>2</v>
      </c>
      <c r="D13" s="25" t="s">
        <v>111</v>
      </c>
      <c r="E13" s="25" t="s">
        <v>112</v>
      </c>
      <c r="F13" s="25">
        <v>200</v>
      </c>
      <c r="G13" s="25">
        <f>640-35</f>
        <v>605</v>
      </c>
      <c r="H13" s="31" t="s">
        <v>157</v>
      </c>
      <c r="I13" s="31">
        <v>3.5</v>
      </c>
      <c r="J13" s="26">
        <v>1</v>
      </c>
      <c r="K13" s="26">
        <v>4.5</v>
      </c>
      <c r="L13" s="26" t="s">
        <v>156</v>
      </c>
    </row>
    <row r="14" spans="3:12">
      <c r="C14" s="25">
        <f t="shared" ref="C14:C21" si="0">1+C13</f>
        <v>3</v>
      </c>
      <c r="D14" s="25" t="s">
        <v>111</v>
      </c>
      <c r="E14" s="25" t="s">
        <v>113</v>
      </c>
      <c r="F14" s="25">
        <v>200</v>
      </c>
      <c r="G14" s="25">
        <v>26</v>
      </c>
      <c r="H14" s="31" t="s">
        <v>157</v>
      </c>
      <c r="I14" s="31">
        <v>3.5</v>
      </c>
      <c r="J14" s="26">
        <v>1</v>
      </c>
      <c r="K14" s="26">
        <v>4.5</v>
      </c>
      <c r="L14" s="26" t="s">
        <v>156</v>
      </c>
    </row>
    <row r="15" spans="3:12">
      <c r="C15" s="25">
        <f t="shared" si="0"/>
        <v>4</v>
      </c>
      <c r="D15" s="25" t="s">
        <v>113</v>
      </c>
      <c r="E15" s="25" t="s">
        <v>114</v>
      </c>
      <c r="F15" s="25">
        <v>200</v>
      </c>
      <c r="G15" s="25">
        <v>106</v>
      </c>
      <c r="H15" s="31" t="s">
        <v>157</v>
      </c>
      <c r="I15" s="31">
        <v>3.5</v>
      </c>
      <c r="J15" s="26">
        <v>1</v>
      </c>
      <c r="K15" s="26">
        <v>4.5</v>
      </c>
      <c r="L15" s="26" t="s">
        <v>156</v>
      </c>
    </row>
    <row r="16" spans="3:12">
      <c r="C16" s="25">
        <f t="shared" si="0"/>
        <v>5</v>
      </c>
      <c r="D16" s="25" t="s">
        <v>115</v>
      </c>
      <c r="E16" s="25" t="s">
        <v>116</v>
      </c>
      <c r="F16" s="25">
        <v>63</v>
      </c>
      <c r="G16" s="25">
        <v>219</v>
      </c>
      <c r="H16" s="31" t="s">
        <v>157</v>
      </c>
      <c r="I16" s="31">
        <v>3.5</v>
      </c>
      <c r="J16" s="26">
        <v>1</v>
      </c>
      <c r="K16" s="26">
        <v>4.5</v>
      </c>
      <c r="L16" s="26" t="s">
        <v>156</v>
      </c>
    </row>
    <row r="17" spans="3:12">
      <c r="C17" s="25">
        <f t="shared" si="0"/>
        <v>6</v>
      </c>
      <c r="D17" s="25" t="s">
        <v>117</v>
      </c>
      <c r="E17" s="25" t="s">
        <v>118</v>
      </c>
      <c r="F17" s="25">
        <v>63</v>
      </c>
      <c r="G17" s="25">
        <v>525</v>
      </c>
      <c r="H17" s="31" t="s">
        <v>157</v>
      </c>
      <c r="I17" s="31">
        <v>3.5</v>
      </c>
      <c r="J17" s="26">
        <v>1</v>
      </c>
      <c r="K17" s="26">
        <v>4.5</v>
      </c>
      <c r="L17" s="26" t="s">
        <v>156</v>
      </c>
    </row>
    <row r="18" spans="3:12">
      <c r="C18" s="25">
        <f t="shared" si="0"/>
        <v>7</v>
      </c>
      <c r="D18" s="25" t="s">
        <v>119</v>
      </c>
      <c r="E18" s="25" t="s">
        <v>81</v>
      </c>
      <c r="F18" s="25">
        <v>63</v>
      </c>
      <c r="G18" s="25">
        <v>325.39999999999998</v>
      </c>
      <c r="H18" s="31" t="s">
        <v>157</v>
      </c>
      <c r="I18" s="31">
        <v>3.5</v>
      </c>
      <c r="J18" s="26">
        <v>1</v>
      </c>
      <c r="K18" s="26">
        <v>4.5</v>
      </c>
      <c r="L18" s="26" t="s">
        <v>156</v>
      </c>
    </row>
    <row r="19" spans="3:12">
      <c r="C19" s="25">
        <f t="shared" si="0"/>
        <v>8</v>
      </c>
      <c r="D19" s="25" t="s">
        <v>120</v>
      </c>
      <c r="E19" s="25" t="s">
        <v>121</v>
      </c>
      <c r="F19" s="25">
        <v>63</v>
      </c>
      <c r="G19" s="25">
        <v>300</v>
      </c>
      <c r="H19" s="31" t="s">
        <v>157</v>
      </c>
      <c r="I19" s="31">
        <v>3.5</v>
      </c>
      <c r="J19" s="26">
        <v>1</v>
      </c>
      <c r="K19" s="26">
        <v>4.5</v>
      </c>
      <c r="L19" s="26" t="s">
        <v>156</v>
      </c>
    </row>
    <row r="20" spans="3:12">
      <c r="C20" s="25">
        <f t="shared" si="0"/>
        <v>9</v>
      </c>
      <c r="D20" s="25" t="s">
        <v>122</v>
      </c>
      <c r="E20" s="25" t="s">
        <v>123</v>
      </c>
      <c r="F20" s="25">
        <v>63</v>
      </c>
      <c r="G20" s="25">
        <v>156.19999999999999</v>
      </c>
      <c r="H20" s="31" t="s">
        <v>157</v>
      </c>
      <c r="I20" s="31">
        <v>3.5</v>
      </c>
      <c r="J20" s="26">
        <v>1</v>
      </c>
      <c r="K20" s="26">
        <v>4.5</v>
      </c>
      <c r="L20" s="26" t="s">
        <v>156</v>
      </c>
    </row>
    <row r="21" spans="3:12">
      <c r="C21" s="25">
        <f t="shared" si="0"/>
        <v>10</v>
      </c>
      <c r="D21" s="25" t="s">
        <v>124</v>
      </c>
      <c r="E21" s="25" t="s">
        <v>125</v>
      </c>
      <c r="F21" s="25">
        <v>63</v>
      </c>
      <c r="G21" s="25">
        <v>205.3</v>
      </c>
      <c r="H21" s="31" t="s">
        <v>157</v>
      </c>
      <c r="I21" s="31">
        <v>3.5</v>
      </c>
      <c r="J21" s="26">
        <v>1</v>
      </c>
      <c r="K21" s="26">
        <v>4.5</v>
      </c>
      <c r="L21" s="26" t="s">
        <v>156</v>
      </c>
    </row>
    <row r="22" spans="3:12" ht="15.75">
      <c r="C22" s="28" t="s">
        <v>149</v>
      </c>
      <c r="D22" s="28"/>
      <c r="E22" s="28"/>
      <c r="F22" s="28"/>
      <c r="G22" s="29" t="s">
        <v>150</v>
      </c>
      <c r="H22" s="29"/>
      <c r="I22" s="29"/>
      <c r="J22" s="25"/>
      <c r="K22" s="25" t="s">
        <v>151</v>
      </c>
      <c r="L22" s="25"/>
    </row>
    <row r="23" spans="3:12" ht="15.75">
      <c r="C23" s="30" t="s">
        <v>152</v>
      </c>
      <c r="D23" s="30"/>
      <c r="E23" s="30"/>
      <c r="F23" s="30"/>
      <c r="G23" s="29" t="s">
        <v>152</v>
      </c>
      <c r="H23" s="29"/>
      <c r="I23" s="29"/>
      <c r="J23" s="29"/>
      <c r="K23" s="29" t="s">
        <v>152</v>
      </c>
      <c r="L23" s="29"/>
    </row>
    <row r="24" spans="3:12" ht="15.75">
      <c r="C24" s="30" t="s">
        <v>153</v>
      </c>
      <c r="D24" s="30"/>
      <c r="E24" s="30"/>
      <c r="F24" s="30"/>
      <c r="G24" s="29" t="s">
        <v>153</v>
      </c>
      <c r="H24" s="29"/>
      <c r="I24" s="29"/>
      <c r="J24" s="29"/>
      <c r="K24" s="29" t="s">
        <v>153</v>
      </c>
      <c r="L24" s="29"/>
    </row>
    <row r="25" spans="3:12" ht="15.75">
      <c r="C25" s="30" t="s">
        <v>154</v>
      </c>
      <c r="D25" s="30"/>
      <c r="E25" s="30"/>
      <c r="F25" s="30"/>
      <c r="G25" s="29" t="s">
        <v>154</v>
      </c>
      <c r="H25" s="29"/>
      <c r="I25" s="29"/>
      <c r="J25" s="29"/>
      <c r="K25" s="29" t="s">
        <v>154</v>
      </c>
      <c r="L25" s="29"/>
    </row>
  </sheetData>
  <mergeCells count="22">
    <mergeCell ref="C25:F25"/>
    <mergeCell ref="G25:J25"/>
    <mergeCell ref="K25:L25"/>
    <mergeCell ref="G22:I22"/>
    <mergeCell ref="C23:F23"/>
    <mergeCell ref="G23:J23"/>
    <mergeCell ref="K23:L23"/>
    <mergeCell ref="C24:F24"/>
    <mergeCell ref="G24:J24"/>
    <mergeCell ref="K24:L24"/>
    <mergeCell ref="C8:D8"/>
    <mergeCell ref="E8:L8"/>
    <mergeCell ref="C9:D9"/>
    <mergeCell ref="E9:L9"/>
    <mergeCell ref="C10:D10"/>
    <mergeCell ref="E10:J10"/>
    <mergeCell ref="C5:D5"/>
    <mergeCell ref="E5:L5"/>
    <mergeCell ref="C6:D6"/>
    <mergeCell ref="E6:L6"/>
    <mergeCell ref="C7:D7"/>
    <mergeCell ref="E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60"/>
  <sheetViews>
    <sheetView topLeftCell="A47" workbookViewId="0">
      <selection activeCell="B57" sqref="B57:K60"/>
    </sheetView>
  </sheetViews>
  <sheetFormatPr defaultRowHeight="15"/>
  <cols>
    <col min="4" max="4" width="13" customWidth="1"/>
    <col min="5" max="5" width="11" customWidth="1"/>
    <col min="6" max="6" width="11.5703125" customWidth="1"/>
    <col min="7" max="7" width="15.42578125" customWidth="1"/>
    <col min="8" max="8" width="18" customWidth="1"/>
    <col min="9" max="9" width="15.140625" customWidth="1"/>
    <col min="10" max="10" width="15" customWidth="1"/>
    <col min="11" max="11" width="19.140625" customWidth="1"/>
  </cols>
  <sheetData>
    <row r="3" spans="2:11" ht="18.75">
      <c r="B3" s="20" t="s">
        <v>126</v>
      </c>
      <c r="C3" s="20"/>
      <c r="D3" s="20" t="s">
        <v>127</v>
      </c>
      <c r="E3" s="20"/>
      <c r="F3" s="20"/>
      <c r="G3" s="20"/>
      <c r="H3" s="20"/>
      <c r="I3" s="20"/>
      <c r="J3" s="20"/>
      <c r="K3" s="20"/>
    </row>
    <row r="4" spans="2:11" ht="18.75">
      <c r="B4" s="20" t="s">
        <v>128</v>
      </c>
      <c r="C4" s="20"/>
      <c r="D4" s="20" t="s">
        <v>129</v>
      </c>
      <c r="E4" s="20"/>
      <c r="F4" s="20"/>
      <c r="G4" s="20"/>
      <c r="H4" s="20"/>
      <c r="I4" s="20"/>
      <c r="J4" s="20"/>
      <c r="K4" s="20"/>
    </row>
    <row r="5" spans="2:11" ht="18.75">
      <c r="B5" s="20" t="s">
        <v>130</v>
      </c>
      <c r="C5" s="20"/>
      <c r="D5" s="20" t="s">
        <v>131</v>
      </c>
      <c r="E5" s="20"/>
      <c r="F5" s="20"/>
      <c r="G5" s="20"/>
      <c r="H5" s="20"/>
      <c r="I5" s="20"/>
      <c r="J5" s="20"/>
      <c r="K5" s="20"/>
    </row>
    <row r="6" spans="2:11" ht="18.75">
      <c r="B6" s="20" t="s">
        <v>132</v>
      </c>
      <c r="C6" s="20"/>
      <c r="D6" s="20" t="s">
        <v>133</v>
      </c>
      <c r="E6" s="20"/>
      <c r="F6" s="20"/>
      <c r="G6" s="20"/>
      <c r="H6" s="20"/>
      <c r="I6" s="20"/>
      <c r="J6" s="20"/>
      <c r="K6" s="20"/>
    </row>
    <row r="7" spans="2:11" ht="18.75">
      <c r="B7" s="20" t="s">
        <v>134</v>
      </c>
      <c r="C7" s="20"/>
      <c r="D7" s="20" t="s">
        <v>135</v>
      </c>
      <c r="E7" s="20"/>
      <c r="F7" s="20"/>
      <c r="G7" s="20"/>
      <c r="H7" s="20"/>
      <c r="I7" s="20"/>
      <c r="J7" s="20"/>
      <c r="K7" s="20"/>
    </row>
    <row r="8" spans="2:11" ht="18.75">
      <c r="B8" s="20" t="s">
        <v>136</v>
      </c>
      <c r="C8" s="20"/>
      <c r="D8" s="20" t="s">
        <v>137</v>
      </c>
      <c r="E8" s="20"/>
      <c r="F8" s="20"/>
      <c r="G8" s="20"/>
      <c r="H8" s="20"/>
      <c r="I8" s="20"/>
      <c r="J8" s="21" t="s">
        <v>138</v>
      </c>
      <c r="K8" s="21"/>
    </row>
    <row r="9" spans="2:11" ht="45">
      <c r="B9" s="22" t="s">
        <v>139</v>
      </c>
      <c r="C9" s="22" t="s">
        <v>140</v>
      </c>
      <c r="D9" s="22" t="s">
        <v>16</v>
      </c>
      <c r="E9" s="22" t="s">
        <v>141</v>
      </c>
      <c r="F9" s="22" t="s">
        <v>142</v>
      </c>
      <c r="G9" s="22" t="s">
        <v>143</v>
      </c>
      <c r="H9" s="22" t="s">
        <v>144</v>
      </c>
      <c r="I9" s="23" t="s">
        <v>145</v>
      </c>
      <c r="J9" s="24" t="s">
        <v>146</v>
      </c>
      <c r="K9" s="22" t="s">
        <v>147</v>
      </c>
    </row>
    <row r="10" spans="2:11">
      <c r="B10" s="25">
        <v>1</v>
      </c>
      <c r="C10" s="26" t="s">
        <v>43</v>
      </c>
      <c r="D10" s="26" t="s">
        <v>44</v>
      </c>
      <c r="E10" s="26">
        <v>63</v>
      </c>
      <c r="F10" s="26">
        <v>3.5</v>
      </c>
      <c r="G10" s="25">
        <v>6</v>
      </c>
      <c r="H10" s="25">
        <v>3</v>
      </c>
      <c r="I10" s="25">
        <v>1</v>
      </c>
      <c r="J10" s="25">
        <v>4</v>
      </c>
      <c r="K10" s="25" t="s">
        <v>148</v>
      </c>
    </row>
    <row r="11" spans="2:11">
      <c r="B11" s="25">
        <f>1+B10</f>
        <v>2</v>
      </c>
      <c r="C11" s="26" t="s">
        <v>43</v>
      </c>
      <c r="D11" s="26" t="s">
        <v>44</v>
      </c>
      <c r="E11" s="26">
        <v>63</v>
      </c>
      <c r="F11" s="26">
        <v>89.1</v>
      </c>
      <c r="G11" s="25">
        <v>6</v>
      </c>
      <c r="H11" s="25">
        <v>3</v>
      </c>
      <c r="I11" s="25">
        <v>1</v>
      </c>
      <c r="J11" s="25">
        <v>4</v>
      </c>
      <c r="K11" s="25" t="s">
        <v>148</v>
      </c>
    </row>
    <row r="12" spans="2:11">
      <c r="B12" s="25">
        <f t="shared" ref="B12:B56" si="0">1+B11</f>
        <v>3</v>
      </c>
      <c r="C12" s="26" t="s">
        <v>43</v>
      </c>
      <c r="D12" s="26" t="s">
        <v>44</v>
      </c>
      <c r="E12" s="26">
        <v>63</v>
      </c>
      <c r="F12" s="26">
        <v>105.3</v>
      </c>
      <c r="G12" s="25">
        <v>6</v>
      </c>
      <c r="H12" s="25">
        <v>3</v>
      </c>
      <c r="I12" s="25">
        <v>1</v>
      </c>
      <c r="J12" s="25">
        <v>4</v>
      </c>
      <c r="K12" s="25" t="s">
        <v>148</v>
      </c>
    </row>
    <row r="13" spans="2:11">
      <c r="B13" s="25">
        <f t="shared" si="0"/>
        <v>4</v>
      </c>
      <c r="C13" s="26" t="s">
        <v>48</v>
      </c>
      <c r="D13" s="26" t="s">
        <v>49</v>
      </c>
      <c r="E13" s="26">
        <v>63</v>
      </c>
      <c r="F13" s="26">
        <v>61.1</v>
      </c>
      <c r="G13" s="25">
        <v>6</v>
      </c>
      <c r="H13" s="25">
        <v>3</v>
      </c>
      <c r="I13" s="25">
        <v>1</v>
      </c>
      <c r="J13" s="25">
        <v>4</v>
      </c>
      <c r="K13" s="25" t="s">
        <v>148</v>
      </c>
    </row>
    <row r="14" spans="2:11">
      <c r="B14" s="25">
        <f t="shared" si="0"/>
        <v>5</v>
      </c>
      <c r="C14" s="26" t="s">
        <v>49</v>
      </c>
      <c r="D14" s="26" t="s">
        <v>50</v>
      </c>
      <c r="E14" s="26">
        <v>63</v>
      </c>
      <c r="F14" s="26">
        <v>27</v>
      </c>
      <c r="G14" s="25">
        <v>6</v>
      </c>
      <c r="H14" s="25">
        <v>3</v>
      </c>
      <c r="I14" s="25">
        <v>1</v>
      </c>
      <c r="J14" s="25">
        <v>4</v>
      </c>
      <c r="K14" s="25" t="s">
        <v>148</v>
      </c>
    </row>
    <row r="15" spans="2:11">
      <c r="B15" s="25">
        <f t="shared" si="0"/>
        <v>6</v>
      </c>
      <c r="C15" s="26" t="s">
        <v>50</v>
      </c>
      <c r="D15" s="26" t="s">
        <v>51</v>
      </c>
      <c r="E15" s="26">
        <v>63</v>
      </c>
      <c r="F15" s="26">
        <v>83.3</v>
      </c>
      <c r="G15" s="25">
        <v>6</v>
      </c>
      <c r="H15" s="25">
        <v>3</v>
      </c>
      <c r="I15" s="25">
        <v>1</v>
      </c>
      <c r="J15" s="25">
        <v>4</v>
      </c>
      <c r="K15" s="25" t="s">
        <v>148</v>
      </c>
    </row>
    <row r="16" spans="2:11">
      <c r="B16" s="25">
        <f t="shared" si="0"/>
        <v>7</v>
      </c>
      <c r="C16" s="26" t="s">
        <v>52</v>
      </c>
      <c r="D16" s="26" t="s">
        <v>53</v>
      </c>
      <c r="E16" s="26">
        <v>63</v>
      </c>
      <c r="F16" s="26">
        <v>51.1</v>
      </c>
      <c r="G16" s="25">
        <v>6</v>
      </c>
      <c r="H16" s="25">
        <v>3</v>
      </c>
      <c r="I16" s="25">
        <v>1</v>
      </c>
      <c r="J16" s="25">
        <v>4</v>
      </c>
      <c r="K16" s="25" t="s">
        <v>148</v>
      </c>
    </row>
    <row r="17" spans="2:11">
      <c r="B17" s="25">
        <f t="shared" si="0"/>
        <v>8</v>
      </c>
      <c r="C17" s="26" t="s">
        <v>54</v>
      </c>
      <c r="D17" s="26">
        <v>286</v>
      </c>
      <c r="E17" s="26">
        <v>63</v>
      </c>
      <c r="F17" s="26">
        <v>96.3</v>
      </c>
      <c r="G17" s="25">
        <v>6</v>
      </c>
      <c r="H17" s="25">
        <v>3</v>
      </c>
      <c r="I17" s="25">
        <v>1</v>
      </c>
      <c r="J17" s="25">
        <v>4</v>
      </c>
      <c r="K17" s="25" t="s">
        <v>148</v>
      </c>
    </row>
    <row r="18" spans="2:11">
      <c r="B18" s="25">
        <f t="shared" si="0"/>
        <v>9</v>
      </c>
      <c r="C18" s="26" t="s">
        <v>55</v>
      </c>
      <c r="D18" s="26" t="s">
        <v>56</v>
      </c>
      <c r="E18" s="26">
        <v>63</v>
      </c>
      <c r="F18" s="26">
        <v>35</v>
      </c>
      <c r="G18" s="25">
        <v>6</v>
      </c>
      <c r="H18" s="25">
        <v>3</v>
      </c>
      <c r="I18" s="25">
        <v>1</v>
      </c>
      <c r="J18" s="25">
        <v>4</v>
      </c>
      <c r="K18" s="25" t="s">
        <v>148</v>
      </c>
    </row>
    <row r="19" spans="2:11">
      <c r="B19" s="25">
        <f t="shared" si="0"/>
        <v>10</v>
      </c>
      <c r="C19" s="26" t="s">
        <v>55</v>
      </c>
      <c r="D19" s="26" t="s">
        <v>57</v>
      </c>
      <c r="E19" s="26">
        <v>63</v>
      </c>
      <c r="F19" s="26">
        <v>36.1</v>
      </c>
      <c r="G19" s="25">
        <v>6</v>
      </c>
      <c r="H19" s="25">
        <v>3</v>
      </c>
      <c r="I19" s="25">
        <v>1</v>
      </c>
      <c r="J19" s="25">
        <v>4</v>
      </c>
      <c r="K19" s="25" t="s">
        <v>148</v>
      </c>
    </row>
    <row r="20" spans="2:11">
      <c r="B20" s="25">
        <f t="shared" si="0"/>
        <v>11</v>
      </c>
      <c r="C20" s="26" t="s">
        <v>54</v>
      </c>
      <c r="D20" s="26" t="s">
        <v>58</v>
      </c>
      <c r="E20" s="26">
        <v>63</v>
      </c>
      <c r="F20" s="26">
        <v>98.1</v>
      </c>
      <c r="G20" s="25">
        <v>6</v>
      </c>
      <c r="H20" s="25">
        <v>3</v>
      </c>
      <c r="I20" s="25">
        <v>1</v>
      </c>
      <c r="J20" s="25">
        <v>4</v>
      </c>
      <c r="K20" s="25" t="s">
        <v>148</v>
      </c>
    </row>
    <row r="21" spans="2:11">
      <c r="B21" s="25">
        <f t="shared" si="0"/>
        <v>12</v>
      </c>
      <c r="C21" s="26" t="s">
        <v>59</v>
      </c>
      <c r="D21" s="26" t="s">
        <v>60</v>
      </c>
      <c r="E21" s="26">
        <v>63</v>
      </c>
      <c r="F21" s="26">
        <v>70.2</v>
      </c>
      <c r="G21" s="25">
        <v>6</v>
      </c>
      <c r="H21" s="25">
        <v>3</v>
      </c>
      <c r="I21" s="25">
        <v>1</v>
      </c>
      <c r="J21" s="25">
        <v>4</v>
      </c>
      <c r="K21" s="25" t="s">
        <v>148</v>
      </c>
    </row>
    <row r="22" spans="2:11">
      <c r="B22" s="25">
        <f t="shared" si="0"/>
        <v>13</v>
      </c>
      <c r="C22" s="26" t="s">
        <v>61</v>
      </c>
      <c r="D22" s="26" t="s">
        <v>60</v>
      </c>
      <c r="E22" s="26">
        <v>63</v>
      </c>
      <c r="F22" s="26">
        <v>77.099999999999994</v>
      </c>
      <c r="G22" s="25">
        <v>6</v>
      </c>
      <c r="H22" s="25">
        <v>3</v>
      </c>
      <c r="I22" s="25">
        <v>1</v>
      </c>
      <c r="J22" s="25">
        <v>4</v>
      </c>
      <c r="K22" s="25" t="s">
        <v>148</v>
      </c>
    </row>
    <row r="23" spans="2:11">
      <c r="B23" s="25">
        <f t="shared" si="0"/>
        <v>14</v>
      </c>
      <c r="C23" s="26" t="s">
        <v>59</v>
      </c>
      <c r="D23" s="26" t="s">
        <v>60</v>
      </c>
      <c r="E23" s="26">
        <v>63</v>
      </c>
      <c r="F23" s="26">
        <v>7</v>
      </c>
      <c r="G23" s="25">
        <v>6</v>
      </c>
      <c r="H23" s="25">
        <v>3</v>
      </c>
      <c r="I23" s="25">
        <v>1</v>
      </c>
      <c r="J23" s="25">
        <v>4</v>
      </c>
      <c r="K23" s="25" t="s">
        <v>148</v>
      </c>
    </row>
    <row r="24" spans="2:11">
      <c r="B24" s="25">
        <f t="shared" si="0"/>
        <v>15</v>
      </c>
      <c r="C24" s="26" t="s">
        <v>60</v>
      </c>
      <c r="D24" s="26" t="s">
        <v>63</v>
      </c>
      <c r="E24" s="26">
        <v>63</v>
      </c>
      <c r="F24" s="26">
        <v>56</v>
      </c>
      <c r="G24" s="25">
        <v>6</v>
      </c>
      <c r="H24" s="25">
        <v>3</v>
      </c>
      <c r="I24" s="25">
        <v>1</v>
      </c>
      <c r="J24" s="25">
        <v>4</v>
      </c>
      <c r="K24" s="25" t="s">
        <v>148</v>
      </c>
    </row>
    <row r="25" spans="2:11">
      <c r="B25" s="25">
        <f t="shared" si="0"/>
        <v>16</v>
      </c>
      <c r="C25" s="26" t="s">
        <v>63</v>
      </c>
      <c r="D25" s="26" t="s">
        <v>64</v>
      </c>
      <c r="E25" s="26">
        <v>63</v>
      </c>
      <c r="F25" s="26">
        <v>30.9</v>
      </c>
      <c r="G25" s="25">
        <v>6</v>
      </c>
      <c r="H25" s="25">
        <v>3</v>
      </c>
      <c r="I25" s="25">
        <v>1</v>
      </c>
      <c r="J25" s="25">
        <v>4</v>
      </c>
      <c r="K25" s="25" t="s">
        <v>148</v>
      </c>
    </row>
    <row r="26" spans="2:11">
      <c r="B26" s="25">
        <f t="shared" si="0"/>
        <v>17</v>
      </c>
      <c r="C26" s="26" t="s">
        <v>63</v>
      </c>
      <c r="D26" s="26" t="s">
        <v>65</v>
      </c>
      <c r="E26" s="26">
        <v>63</v>
      </c>
      <c r="F26" s="26">
        <v>9.6</v>
      </c>
      <c r="G26" s="25">
        <v>6</v>
      </c>
      <c r="H26" s="25">
        <v>3</v>
      </c>
      <c r="I26" s="25">
        <v>1</v>
      </c>
      <c r="J26" s="25">
        <v>4</v>
      </c>
      <c r="K26" s="25" t="s">
        <v>148</v>
      </c>
    </row>
    <row r="27" spans="2:11">
      <c r="B27" s="25">
        <f t="shared" si="0"/>
        <v>18</v>
      </c>
      <c r="C27" s="26" t="s">
        <v>66</v>
      </c>
      <c r="D27" s="26" t="s">
        <v>65</v>
      </c>
      <c r="E27" s="26">
        <v>63</v>
      </c>
      <c r="F27" s="26">
        <v>246.3</v>
      </c>
      <c r="G27" s="25">
        <v>6</v>
      </c>
      <c r="H27" s="25">
        <v>3</v>
      </c>
      <c r="I27" s="25">
        <v>1</v>
      </c>
      <c r="J27" s="25">
        <v>4</v>
      </c>
      <c r="K27" s="25" t="s">
        <v>148</v>
      </c>
    </row>
    <row r="28" spans="2:11">
      <c r="B28" s="25">
        <f t="shared" si="0"/>
        <v>19</v>
      </c>
      <c r="C28" s="26" t="s">
        <v>67</v>
      </c>
      <c r="D28" s="26" t="s">
        <v>68</v>
      </c>
      <c r="E28" s="26">
        <v>110</v>
      </c>
      <c r="F28" s="26">
        <v>53.4</v>
      </c>
      <c r="G28" s="25">
        <v>6</v>
      </c>
      <c r="H28" s="25">
        <v>3</v>
      </c>
      <c r="I28" s="25">
        <v>1</v>
      </c>
      <c r="J28" s="25">
        <v>4</v>
      </c>
      <c r="K28" s="25" t="s">
        <v>148</v>
      </c>
    </row>
    <row r="29" spans="2:11">
      <c r="B29" s="25">
        <f t="shared" si="0"/>
        <v>20</v>
      </c>
      <c r="C29" s="26" t="s">
        <v>66</v>
      </c>
      <c r="D29" s="26" t="s">
        <v>65</v>
      </c>
      <c r="E29" s="26">
        <v>63</v>
      </c>
      <c r="F29" s="26">
        <v>5</v>
      </c>
      <c r="G29" s="25">
        <v>6</v>
      </c>
      <c r="H29" s="25">
        <v>3</v>
      </c>
      <c r="I29" s="25">
        <v>1</v>
      </c>
      <c r="J29" s="25">
        <v>4</v>
      </c>
      <c r="K29" s="25" t="s">
        <v>148</v>
      </c>
    </row>
    <row r="30" spans="2:11">
      <c r="B30" s="25">
        <f t="shared" si="0"/>
        <v>21</v>
      </c>
      <c r="C30" s="26" t="s">
        <v>69</v>
      </c>
      <c r="D30" s="26" t="s">
        <v>70</v>
      </c>
      <c r="E30" s="26">
        <v>110</v>
      </c>
      <c r="F30" s="26">
        <v>89.1</v>
      </c>
      <c r="G30" s="25">
        <v>6</v>
      </c>
      <c r="H30" s="25">
        <v>3</v>
      </c>
      <c r="I30" s="25">
        <v>1</v>
      </c>
      <c r="J30" s="25">
        <v>4</v>
      </c>
      <c r="K30" s="25" t="s">
        <v>148</v>
      </c>
    </row>
    <row r="31" spans="2:11">
      <c r="B31" s="25">
        <f t="shared" si="0"/>
        <v>22</v>
      </c>
      <c r="C31" s="26" t="s">
        <v>71</v>
      </c>
      <c r="D31" s="26" t="s">
        <v>72</v>
      </c>
      <c r="E31" s="26">
        <v>63</v>
      </c>
      <c r="F31" s="26">
        <v>110.7</v>
      </c>
      <c r="G31" s="25">
        <v>6</v>
      </c>
      <c r="H31" s="25">
        <v>3</v>
      </c>
      <c r="I31" s="25">
        <v>1</v>
      </c>
      <c r="J31" s="25">
        <v>4</v>
      </c>
      <c r="K31" s="25" t="s">
        <v>148</v>
      </c>
    </row>
    <row r="32" spans="2:11">
      <c r="B32" s="25">
        <f t="shared" si="0"/>
        <v>23</v>
      </c>
      <c r="C32" s="26" t="s">
        <v>73</v>
      </c>
      <c r="D32" s="26" t="s">
        <v>74</v>
      </c>
      <c r="E32" s="26">
        <v>63</v>
      </c>
      <c r="F32" s="26">
        <v>29.3</v>
      </c>
      <c r="G32" s="25">
        <v>6</v>
      </c>
      <c r="H32" s="25">
        <v>3</v>
      </c>
      <c r="I32" s="25">
        <v>1</v>
      </c>
      <c r="J32" s="25">
        <v>4</v>
      </c>
      <c r="K32" s="25" t="s">
        <v>148</v>
      </c>
    </row>
    <row r="33" spans="2:11">
      <c r="B33" s="25">
        <f t="shared" si="0"/>
        <v>24</v>
      </c>
      <c r="C33" s="26" t="s">
        <v>74</v>
      </c>
      <c r="D33" s="26" t="s">
        <v>75</v>
      </c>
      <c r="E33" s="26">
        <v>63</v>
      </c>
      <c r="F33" s="26">
        <v>11.2</v>
      </c>
      <c r="G33" s="25">
        <v>6</v>
      </c>
      <c r="H33" s="25">
        <v>3</v>
      </c>
      <c r="I33" s="25">
        <v>1</v>
      </c>
      <c r="J33" s="25">
        <v>4</v>
      </c>
      <c r="K33" s="25" t="s">
        <v>148</v>
      </c>
    </row>
    <row r="34" spans="2:11">
      <c r="B34" s="25">
        <f t="shared" si="0"/>
        <v>25</v>
      </c>
      <c r="C34" s="26" t="s">
        <v>74</v>
      </c>
      <c r="D34" s="26" t="s">
        <v>75</v>
      </c>
      <c r="E34" s="26">
        <v>63</v>
      </c>
      <c r="F34" s="26">
        <v>21.7</v>
      </c>
      <c r="G34" s="25">
        <v>6</v>
      </c>
      <c r="H34" s="25">
        <v>3</v>
      </c>
      <c r="I34" s="25">
        <v>1</v>
      </c>
      <c r="J34" s="25">
        <v>4</v>
      </c>
      <c r="K34" s="25" t="s">
        <v>148</v>
      </c>
    </row>
    <row r="35" spans="2:11">
      <c r="B35" s="25">
        <f t="shared" si="0"/>
        <v>26</v>
      </c>
      <c r="C35" s="26" t="s">
        <v>75</v>
      </c>
      <c r="D35" s="26" t="s">
        <v>76</v>
      </c>
      <c r="E35" s="26">
        <v>63</v>
      </c>
      <c r="F35" s="26">
        <v>62.2</v>
      </c>
      <c r="G35" s="25">
        <v>6</v>
      </c>
      <c r="H35" s="25">
        <v>3</v>
      </c>
      <c r="I35" s="25">
        <v>1</v>
      </c>
      <c r="J35" s="25">
        <v>4</v>
      </c>
      <c r="K35" s="25" t="s">
        <v>148</v>
      </c>
    </row>
    <row r="36" spans="2:11">
      <c r="B36" s="25">
        <f t="shared" si="0"/>
        <v>27</v>
      </c>
      <c r="C36" s="26" t="s">
        <v>76</v>
      </c>
      <c r="D36" s="26" t="s">
        <v>72</v>
      </c>
      <c r="E36" s="26">
        <v>63</v>
      </c>
      <c r="F36" s="26">
        <v>19.3</v>
      </c>
      <c r="G36" s="25">
        <v>6</v>
      </c>
      <c r="H36" s="25">
        <v>3</v>
      </c>
      <c r="I36" s="25">
        <v>1</v>
      </c>
      <c r="J36" s="25">
        <v>4</v>
      </c>
      <c r="K36" s="25" t="s">
        <v>148</v>
      </c>
    </row>
    <row r="37" spans="2:11">
      <c r="B37" s="25">
        <f t="shared" si="0"/>
        <v>28</v>
      </c>
      <c r="C37" s="26" t="s">
        <v>77</v>
      </c>
      <c r="D37" s="26" t="s">
        <v>78</v>
      </c>
      <c r="E37" s="26">
        <v>140</v>
      </c>
      <c r="F37" s="26">
        <v>39.1</v>
      </c>
      <c r="G37" s="25">
        <v>6</v>
      </c>
      <c r="H37" s="25">
        <v>3</v>
      </c>
      <c r="I37" s="25">
        <v>1</v>
      </c>
      <c r="J37" s="25">
        <v>4</v>
      </c>
      <c r="K37" s="25" t="s">
        <v>148</v>
      </c>
    </row>
    <row r="38" spans="2:11">
      <c r="B38" s="25">
        <f t="shared" si="0"/>
        <v>29</v>
      </c>
      <c r="C38" s="26" t="s">
        <v>79</v>
      </c>
      <c r="D38" s="26" t="s">
        <v>80</v>
      </c>
      <c r="E38" s="26">
        <v>63</v>
      </c>
      <c r="F38" s="26">
        <v>55.3</v>
      </c>
      <c r="G38" s="25">
        <v>6</v>
      </c>
      <c r="H38" s="25">
        <v>3</v>
      </c>
      <c r="I38" s="25">
        <v>1</v>
      </c>
      <c r="J38" s="25">
        <v>4</v>
      </c>
      <c r="K38" s="25" t="s">
        <v>148</v>
      </c>
    </row>
    <row r="39" spans="2:11">
      <c r="B39" s="25">
        <f t="shared" si="0"/>
        <v>30</v>
      </c>
      <c r="C39" s="26" t="s">
        <v>81</v>
      </c>
      <c r="D39" s="26" t="s">
        <v>82</v>
      </c>
      <c r="E39" s="26">
        <v>63</v>
      </c>
      <c r="F39" s="26">
        <v>56.3</v>
      </c>
      <c r="G39" s="25">
        <v>6</v>
      </c>
      <c r="H39" s="25">
        <v>3</v>
      </c>
      <c r="I39" s="25">
        <v>1</v>
      </c>
      <c r="J39" s="25">
        <v>4</v>
      </c>
      <c r="K39" s="25" t="s">
        <v>148</v>
      </c>
    </row>
    <row r="40" spans="2:11">
      <c r="B40" s="25">
        <f t="shared" si="0"/>
        <v>31</v>
      </c>
      <c r="C40" s="26" t="s">
        <v>83</v>
      </c>
      <c r="D40" s="26" t="s">
        <v>84</v>
      </c>
      <c r="E40" s="26">
        <v>63</v>
      </c>
      <c r="F40" s="26">
        <v>66.8</v>
      </c>
      <c r="G40" s="25">
        <v>6</v>
      </c>
      <c r="H40" s="25">
        <v>3</v>
      </c>
      <c r="I40" s="25">
        <v>1</v>
      </c>
      <c r="J40" s="25">
        <v>4</v>
      </c>
      <c r="K40" s="25" t="s">
        <v>148</v>
      </c>
    </row>
    <row r="41" spans="2:11">
      <c r="B41" s="25">
        <f t="shared" si="0"/>
        <v>32</v>
      </c>
      <c r="C41" s="26" t="s">
        <v>85</v>
      </c>
      <c r="D41" s="26" t="s">
        <v>86</v>
      </c>
      <c r="E41" s="26">
        <v>63</v>
      </c>
      <c r="F41" s="26">
        <v>290.3</v>
      </c>
      <c r="G41" s="25">
        <v>6</v>
      </c>
      <c r="H41" s="25">
        <v>3</v>
      </c>
      <c r="I41" s="25">
        <v>1</v>
      </c>
      <c r="J41" s="25">
        <v>4</v>
      </c>
      <c r="K41" s="25" t="s">
        <v>148</v>
      </c>
    </row>
    <row r="42" spans="2:11">
      <c r="B42" s="25">
        <f t="shared" si="0"/>
        <v>33</v>
      </c>
      <c r="C42" s="26" t="s">
        <v>86</v>
      </c>
      <c r="D42" s="26" t="s">
        <v>87</v>
      </c>
      <c r="E42" s="26">
        <v>63</v>
      </c>
      <c r="F42" s="26">
        <v>4.7</v>
      </c>
      <c r="G42" s="25">
        <v>6</v>
      </c>
      <c r="H42" s="25">
        <v>3</v>
      </c>
      <c r="I42" s="25">
        <v>1</v>
      </c>
      <c r="J42" s="25">
        <v>4</v>
      </c>
      <c r="K42" s="25" t="s">
        <v>148</v>
      </c>
    </row>
    <row r="43" spans="2:11">
      <c r="B43" s="25">
        <f t="shared" si="0"/>
        <v>34</v>
      </c>
      <c r="C43" s="26" t="s">
        <v>86</v>
      </c>
      <c r="D43" s="26" t="s">
        <v>87</v>
      </c>
      <c r="E43" s="26">
        <v>63</v>
      </c>
      <c r="F43" s="26">
        <v>46</v>
      </c>
      <c r="G43" s="25">
        <v>6</v>
      </c>
      <c r="H43" s="25">
        <v>3</v>
      </c>
      <c r="I43" s="25">
        <v>1</v>
      </c>
      <c r="J43" s="25">
        <v>4</v>
      </c>
      <c r="K43" s="25" t="s">
        <v>148</v>
      </c>
    </row>
    <row r="44" spans="2:11">
      <c r="B44" s="25">
        <f t="shared" si="0"/>
        <v>35</v>
      </c>
      <c r="C44" s="26" t="s">
        <v>88</v>
      </c>
      <c r="D44" s="26" t="s">
        <v>89</v>
      </c>
      <c r="E44" s="26">
        <v>200</v>
      </c>
      <c r="F44" s="26">
        <v>38.299999999999997</v>
      </c>
      <c r="G44" s="25">
        <v>6</v>
      </c>
      <c r="H44" s="25">
        <v>3</v>
      </c>
      <c r="I44" s="25">
        <v>1</v>
      </c>
      <c r="J44" s="25">
        <v>4</v>
      </c>
      <c r="K44" s="25" t="s">
        <v>148</v>
      </c>
    </row>
    <row r="45" spans="2:11">
      <c r="B45" s="25">
        <f t="shared" si="0"/>
        <v>36</v>
      </c>
      <c r="C45" s="26" t="s">
        <v>81</v>
      </c>
      <c r="D45" s="26" t="s">
        <v>82</v>
      </c>
      <c r="E45" s="26">
        <v>63</v>
      </c>
      <c r="F45" s="26">
        <v>4</v>
      </c>
      <c r="G45" s="25">
        <v>6</v>
      </c>
      <c r="H45" s="25">
        <v>3</v>
      </c>
      <c r="I45" s="25">
        <v>1</v>
      </c>
      <c r="J45" s="25">
        <v>4</v>
      </c>
      <c r="K45" s="25" t="s">
        <v>148</v>
      </c>
    </row>
    <row r="46" spans="2:11">
      <c r="B46" s="25">
        <f t="shared" si="0"/>
        <v>37</v>
      </c>
      <c r="C46" s="27" t="s">
        <v>91</v>
      </c>
      <c r="D46" s="27" t="s">
        <v>92</v>
      </c>
      <c r="E46" s="27">
        <v>63</v>
      </c>
      <c r="F46" s="27">
        <v>157</v>
      </c>
      <c r="G46" s="25">
        <v>6</v>
      </c>
      <c r="H46" s="25">
        <v>3</v>
      </c>
      <c r="I46" s="25">
        <v>1</v>
      </c>
      <c r="J46" s="25">
        <v>4</v>
      </c>
      <c r="K46" s="25" t="s">
        <v>148</v>
      </c>
    </row>
    <row r="47" spans="2:11">
      <c r="B47" s="25">
        <f t="shared" si="0"/>
        <v>38</v>
      </c>
      <c r="C47" s="27" t="s">
        <v>93</v>
      </c>
      <c r="D47" s="27" t="s">
        <v>94</v>
      </c>
      <c r="E47" s="27">
        <v>63</v>
      </c>
      <c r="F47" s="27">
        <v>270</v>
      </c>
      <c r="G47" s="25">
        <v>6</v>
      </c>
      <c r="H47" s="25">
        <v>3</v>
      </c>
      <c r="I47" s="25">
        <v>1</v>
      </c>
      <c r="J47" s="25">
        <v>4</v>
      </c>
      <c r="K47" s="25" t="s">
        <v>148</v>
      </c>
    </row>
    <row r="48" spans="2:11">
      <c r="B48" s="25">
        <f t="shared" si="0"/>
        <v>39</v>
      </c>
      <c r="C48" s="27" t="s">
        <v>95</v>
      </c>
      <c r="D48" s="27" t="s">
        <v>96</v>
      </c>
      <c r="E48" s="27">
        <v>63</v>
      </c>
      <c r="F48" s="27">
        <v>105</v>
      </c>
      <c r="G48" s="25">
        <v>6</v>
      </c>
      <c r="H48" s="25">
        <v>3</v>
      </c>
      <c r="I48" s="25">
        <v>1</v>
      </c>
      <c r="J48" s="25">
        <v>4</v>
      </c>
      <c r="K48" s="25" t="s">
        <v>148</v>
      </c>
    </row>
    <row r="49" spans="2:11">
      <c r="B49" s="25">
        <f t="shared" si="0"/>
        <v>40</v>
      </c>
      <c r="C49" s="27" t="s">
        <v>97</v>
      </c>
      <c r="D49" s="27" t="s">
        <v>98</v>
      </c>
      <c r="E49" s="27">
        <v>63</v>
      </c>
      <c r="F49" s="27">
        <v>46</v>
      </c>
      <c r="G49" s="25">
        <v>6</v>
      </c>
      <c r="H49" s="25">
        <v>3</v>
      </c>
      <c r="I49" s="25">
        <v>1</v>
      </c>
      <c r="J49" s="25">
        <v>4</v>
      </c>
      <c r="K49" s="25" t="s">
        <v>148</v>
      </c>
    </row>
    <row r="50" spans="2:11">
      <c r="B50" s="25">
        <f t="shared" si="0"/>
        <v>41</v>
      </c>
      <c r="C50" s="27" t="s">
        <v>97</v>
      </c>
      <c r="D50" s="27" t="s">
        <v>99</v>
      </c>
      <c r="E50" s="27">
        <v>63</v>
      </c>
      <c r="F50" s="27">
        <v>49</v>
      </c>
      <c r="G50" s="25">
        <v>6</v>
      </c>
      <c r="H50" s="25">
        <v>3</v>
      </c>
      <c r="I50" s="25">
        <v>1</v>
      </c>
      <c r="J50" s="25">
        <v>4</v>
      </c>
      <c r="K50" s="25" t="s">
        <v>148</v>
      </c>
    </row>
    <row r="51" spans="2:11">
      <c r="B51" s="25">
        <f t="shared" si="0"/>
        <v>42</v>
      </c>
      <c r="C51" s="27" t="s">
        <v>97</v>
      </c>
      <c r="D51" s="27" t="s">
        <v>100</v>
      </c>
      <c r="E51" s="27">
        <v>63</v>
      </c>
      <c r="F51" s="27">
        <v>19</v>
      </c>
      <c r="G51" s="25">
        <v>6</v>
      </c>
      <c r="H51" s="25">
        <v>3</v>
      </c>
      <c r="I51" s="25">
        <v>1</v>
      </c>
      <c r="J51" s="25">
        <v>4</v>
      </c>
      <c r="K51" s="25" t="s">
        <v>148</v>
      </c>
    </row>
    <row r="52" spans="2:11">
      <c r="B52" s="25">
        <f t="shared" si="0"/>
        <v>43</v>
      </c>
      <c r="C52" s="27" t="s">
        <v>68</v>
      </c>
      <c r="D52" s="27" t="s">
        <v>101</v>
      </c>
      <c r="E52" s="27">
        <v>63</v>
      </c>
      <c r="F52" s="27">
        <v>130.19999999999999</v>
      </c>
      <c r="G52" s="25">
        <v>6</v>
      </c>
      <c r="H52" s="25">
        <v>3</v>
      </c>
      <c r="I52" s="25">
        <v>1</v>
      </c>
      <c r="J52" s="25">
        <v>4</v>
      </c>
      <c r="K52" s="25" t="s">
        <v>148</v>
      </c>
    </row>
    <row r="53" spans="2:11">
      <c r="B53" s="25">
        <f t="shared" si="0"/>
        <v>44</v>
      </c>
      <c r="C53" s="27" t="s">
        <v>102</v>
      </c>
      <c r="D53" s="27" t="s">
        <v>103</v>
      </c>
      <c r="E53" s="27">
        <v>63</v>
      </c>
      <c r="F53" s="27">
        <v>68.5</v>
      </c>
      <c r="G53" s="25">
        <v>6</v>
      </c>
      <c r="H53" s="25">
        <v>3</v>
      </c>
      <c r="I53" s="25">
        <v>1</v>
      </c>
      <c r="J53" s="25">
        <v>4</v>
      </c>
      <c r="K53" s="25" t="s">
        <v>148</v>
      </c>
    </row>
    <row r="54" spans="2:11">
      <c r="B54" s="25">
        <f t="shared" si="0"/>
        <v>45</v>
      </c>
      <c r="C54" s="27" t="s">
        <v>104</v>
      </c>
      <c r="D54" s="27" t="s">
        <v>105</v>
      </c>
      <c r="E54" s="27">
        <v>63</v>
      </c>
      <c r="F54" s="27">
        <v>383.2</v>
      </c>
      <c r="G54" s="25">
        <v>6</v>
      </c>
      <c r="H54" s="25">
        <v>3</v>
      </c>
      <c r="I54" s="25">
        <v>1</v>
      </c>
      <c r="J54" s="25">
        <v>4</v>
      </c>
      <c r="K54" s="25" t="s">
        <v>148</v>
      </c>
    </row>
    <row r="55" spans="2:11">
      <c r="B55" s="25">
        <f t="shared" si="0"/>
        <v>46</v>
      </c>
      <c r="C55" s="27" t="s">
        <v>106</v>
      </c>
      <c r="D55" s="27" t="s">
        <v>107</v>
      </c>
      <c r="E55" s="27">
        <v>63</v>
      </c>
      <c r="F55" s="27">
        <v>275.3</v>
      </c>
      <c r="G55" s="25">
        <v>6</v>
      </c>
      <c r="H55" s="25">
        <v>3</v>
      </c>
      <c r="I55" s="25">
        <v>1</v>
      </c>
      <c r="J55" s="25">
        <v>4</v>
      </c>
      <c r="K55" s="25" t="s">
        <v>148</v>
      </c>
    </row>
    <row r="56" spans="2:11">
      <c r="B56" s="25">
        <f t="shared" si="0"/>
        <v>47</v>
      </c>
      <c r="C56" s="27" t="s">
        <v>66</v>
      </c>
      <c r="D56" s="27" t="s">
        <v>108</v>
      </c>
      <c r="E56" s="27">
        <v>63</v>
      </c>
      <c r="F56" s="27">
        <v>219.3</v>
      </c>
      <c r="G56" s="25">
        <v>6</v>
      </c>
      <c r="H56" s="25">
        <v>3</v>
      </c>
      <c r="I56" s="25">
        <v>1</v>
      </c>
      <c r="J56" s="25">
        <v>4</v>
      </c>
      <c r="K56" s="25" t="s">
        <v>148</v>
      </c>
    </row>
    <row r="57" spans="2:11" ht="15.75">
      <c r="B57" s="28" t="s">
        <v>149</v>
      </c>
      <c r="C57" s="28"/>
      <c r="D57" s="28"/>
      <c r="E57" s="28"/>
      <c r="F57" s="29" t="s">
        <v>150</v>
      </c>
      <c r="G57" s="29"/>
      <c r="H57" s="29"/>
      <c r="I57" s="25"/>
      <c r="J57" s="25" t="s">
        <v>151</v>
      </c>
      <c r="K57" s="25"/>
    </row>
    <row r="58" spans="2:11" ht="15.75">
      <c r="B58" s="30" t="s">
        <v>152</v>
      </c>
      <c r="C58" s="30"/>
      <c r="D58" s="30"/>
      <c r="E58" s="30"/>
      <c r="F58" s="29" t="s">
        <v>152</v>
      </c>
      <c r="G58" s="29"/>
      <c r="H58" s="29"/>
      <c r="I58" s="29"/>
      <c r="J58" s="29" t="s">
        <v>152</v>
      </c>
      <c r="K58" s="29"/>
    </row>
    <row r="59" spans="2:11" ht="15.75">
      <c r="B59" s="30" t="s">
        <v>153</v>
      </c>
      <c r="C59" s="30"/>
      <c r="D59" s="30"/>
      <c r="E59" s="30"/>
      <c r="F59" s="29" t="s">
        <v>153</v>
      </c>
      <c r="G59" s="29"/>
      <c r="H59" s="29"/>
      <c r="I59" s="29"/>
      <c r="J59" s="29" t="s">
        <v>153</v>
      </c>
      <c r="K59" s="29"/>
    </row>
    <row r="60" spans="2:11" ht="15.75">
      <c r="B60" s="30" t="s">
        <v>154</v>
      </c>
      <c r="C60" s="30"/>
      <c r="D60" s="30"/>
      <c r="E60" s="30"/>
      <c r="F60" s="29" t="s">
        <v>154</v>
      </c>
      <c r="G60" s="29"/>
      <c r="H60" s="29"/>
      <c r="I60" s="29"/>
      <c r="J60" s="29" t="s">
        <v>154</v>
      </c>
      <c r="K60" s="29"/>
    </row>
  </sheetData>
  <mergeCells count="22">
    <mergeCell ref="B60:E60"/>
    <mergeCell ref="F60:I60"/>
    <mergeCell ref="J60:K60"/>
    <mergeCell ref="F57:H57"/>
    <mergeCell ref="B58:E58"/>
    <mergeCell ref="F58:I58"/>
    <mergeCell ref="J58:K58"/>
    <mergeCell ref="B59:E59"/>
    <mergeCell ref="F59:I59"/>
    <mergeCell ref="J59:K59"/>
    <mergeCell ref="B6:C6"/>
    <mergeCell ref="D6:K6"/>
    <mergeCell ref="B7:C7"/>
    <mergeCell ref="D7:K7"/>
    <mergeCell ref="B8:C8"/>
    <mergeCell ref="D8:I8"/>
    <mergeCell ref="B3:C3"/>
    <mergeCell ref="D3:K3"/>
    <mergeCell ref="B4:C4"/>
    <mergeCell ref="D4:K4"/>
    <mergeCell ref="B5:C5"/>
    <mergeCell ref="D5: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A10" workbookViewId="0">
      <selection activeCell="Q15" sqref="Q15"/>
    </sheetView>
  </sheetViews>
  <sheetFormatPr defaultRowHeight="15"/>
  <cols>
    <col min="1" max="16384" width="9.140625" style="2"/>
  </cols>
  <sheetData>
    <row r="1" spans="1:18" ht="21">
      <c r="A1" s="1" t="s">
        <v>0</v>
      </c>
      <c r="B1" s="1"/>
      <c r="C1" s="1"/>
      <c r="D1" s="1"/>
      <c r="E1" s="1"/>
      <c r="F1" s="1"/>
      <c r="G1" s="1"/>
      <c r="H1" s="1"/>
      <c r="I1" s="1"/>
      <c r="J1" s="1"/>
      <c r="K1" s="1"/>
      <c r="L1" s="1"/>
      <c r="M1" s="1"/>
      <c r="N1" s="1"/>
      <c r="O1" s="1"/>
      <c r="P1" s="1"/>
      <c r="Q1" s="1"/>
      <c r="R1" s="1"/>
    </row>
    <row r="2" spans="1:18" ht="21">
      <c r="A2" s="1" t="s">
        <v>1</v>
      </c>
      <c r="B2" s="1"/>
      <c r="C2" s="1"/>
      <c r="D2" s="1"/>
      <c r="E2" s="1"/>
      <c r="F2" s="1"/>
      <c r="G2" s="1"/>
      <c r="H2" s="1"/>
      <c r="I2" s="1"/>
      <c r="J2" s="1"/>
      <c r="K2" s="1"/>
      <c r="L2" s="1"/>
      <c r="M2" s="1"/>
      <c r="N2" s="1"/>
      <c r="O2" s="1"/>
      <c r="P2" s="1"/>
      <c r="Q2" s="1"/>
      <c r="R2" s="1"/>
    </row>
    <row r="3" spans="1:18" ht="21">
      <c r="A3" s="1" t="s">
        <v>2</v>
      </c>
      <c r="B3" s="1"/>
      <c r="C3" s="1"/>
      <c r="D3" s="1"/>
      <c r="E3" s="1"/>
      <c r="F3" s="1"/>
      <c r="G3" s="1"/>
      <c r="H3" s="1"/>
      <c r="I3" s="1"/>
      <c r="J3" s="1"/>
      <c r="K3" s="1"/>
      <c r="L3" s="1"/>
      <c r="M3" s="1"/>
      <c r="N3" s="1"/>
      <c r="O3" s="1"/>
      <c r="P3" s="1"/>
      <c r="Q3" s="1"/>
      <c r="R3" s="1"/>
    </row>
    <row r="4" spans="1:18" ht="18.75">
      <c r="A4" s="3" t="s">
        <v>3</v>
      </c>
      <c r="B4" s="3"/>
      <c r="C4" s="3"/>
      <c r="D4" s="3"/>
      <c r="E4" s="3"/>
      <c r="F4" s="3"/>
      <c r="G4" s="3"/>
      <c r="H4" s="3"/>
      <c r="I4" s="3"/>
      <c r="J4" s="3"/>
      <c r="K4" s="3"/>
      <c r="L4" s="3"/>
      <c r="M4" s="3"/>
      <c r="N4" s="3"/>
      <c r="O4" s="3"/>
      <c r="P4" s="3"/>
      <c r="Q4" s="3"/>
      <c r="R4" s="3"/>
    </row>
    <row r="5" spans="1:18" ht="21">
      <c r="A5" s="4" t="s">
        <v>4</v>
      </c>
      <c r="B5" s="4"/>
      <c r="C5" s="4"/>
      <c r="D5" s="4"/>
      <c r="E5" s="4"/>
      <c r="F5" s="4"/>
      <c r="G5" s="4"/>
      <c r="H5" s="4"/>
      <c r="I5" s="4"/>
      <c r="J5" s="4"/>
      <c r="K5" s="4"/>
      <c r="L5" s="4"/>
      <c r="M5" s="4"/>
      <c r="N5" s="4"/>
      <c r="O5" s="4"/>
      <c r="P5" s="5"/>
      <c r="Q5" s="5"/>
      <c r="R5" s="5"/>
    </row>
    <row r="6" spans="1:18" ht="21">
      <c r="A6" s="6" t="s">
        <v>5</v>
      </c>
      <c r="B6" s="6"/>
      <c r="C6" s="7" t="s">
        <v>109</v>
      </c>
      <c r="D6" s="7"/>
      <c r="E6" s="7"/>
      <c r="F6" s="7"/>
      <c r="G6" s="8"/>
      <c r="H6" s="8"/>
      <c r="I6" s="8"/>
      <c r="J6" s="8"/>
      <c r="K6" s="8"/>
      <c r="L6" s="8"/>
      <c r="M6" s="8"/>
      <c r="N6" s="8"/>
      <c r="O6" s="8"/>
      <c r="P6" s="8"/>
      <c r="Q6" s="8"/>
      <c r="R6" s="8"/>
    </row>
    <row r="7" spans="1:18" ht="21">
      <c r="A7" s="6" t="s">
        <v>7</v>
      </c>
      <c r="B7" s="6"/>
      <c r="C7" s="7" t="s">
        <v>8</v>
      </c>
      <c r="D7" s="7"/>
      <c r="E7" s="7"/>
      <c r="F7" s="7"/>
      <c r="G7" s="8"/>
      <c r="H7" s="8"/>
      <c r="I7" s="8"/>
      <c r="J7" s="8"/>
      <c r="K7" s="8"/>
      <c r="L7" s="8"/>
      <c r="M7" s="8"/>
      <c r="N7" s="8"/>
      <c r="O7" s="8"/>
      <c r="P7" s="8"/>
      <c r="Q7" s="8"/>
      <c r="R7" s="8"/>
    </row>
    <row r="8" spans="1:18" ht="21">
      <c r="A8" s="6" t="s">
        <v>9</v>
      </c>
      <c r="B8" s="6"/>
      <c r="C8" s="7" t="s">
        <v>10</v>
      </c>
      <c r="D8" s="7"/>
      <c r="E8" s="7"/>
      <c r="F8" s="7"/>
      <c r="G8" s="8"/>
      <c r="H8" s="8"/>
      <c r="I8" s="8"/>
      <c r="J8" s="8"/>
      <c r="K8" s="8"/>
      <c r="L8" s="8"/>
      <c r="M8" s="8"/>
      <c r="N8" s="8"/>
      <c r="O8" s="8"/>
      <c r="P8" s="8"/>
      <c r="Q8" s="8"/>
      <c r="R8" s="8"/>
    </row>
    <row r="9" spans="1:18" ht="21">
      <c r="A9" s="6" t="s">
        <v>11</v>
      </c>
      <c r="B9" s="6"/>
      <c r="C9" s="7" t="s">
        <v>42</v>
      </c>
      <c r="D9" s="7"/>
      <c r="E9" s="7"/>
      <c r="F9" s="7"/>
      <c r="G9" s="8"/>
      <c r="H9" s="8"/>
      <c r="I9" s="8"/>
      <c r="J9" s="8"/>
      <c r="K9" s="8"/>
      <c r="L9" s="8"/>
      <c r="M9" s="8"/>
      <c r="N9" s="8"/>
      <c r="O9" s="8"/>
      <c r="P9" s="8"/>
      <c r="Q9" s="8"/>
      <c r="R9" s="8"/>
    </row>
    <row r="10" spans="1:18" ht="21">
      <c r="A10" s="6" t="s">
        <v>13</v>
      </c>
      <c r="B10" s="6"/>
      <c r="C10" s="7" t="s">
        <v>10</v>
      </c>
      <c r="D10" s="7"/>
      <c r="E10" s="7"/>
      <c r="F10" s="7"/>
      <c r="G10" s="8"/>
      <c r="H10" s="8"/>
      <c r="I10" s="8"/>
      <c r="J10" s="8"/>
      <c r="K10" s="8"/>
      <c r="L10" s="8"/>
      <c r="M10" s="8"/>
      <c r="N10" s="8"/>
      <c r="O10" s="8"/>
      <c r="P10" s="8"/>
      <c r="Q10" s="8"/>
      <c r="R10" s="8"/>
    </row>
    <row r="11" spans="1:18" ht="78.75">
      <c r="A11" s="9" t="s">
        <v>14</v>
      </c>
      <c r="B11" s="9" t="s">
        <v>15</v>
      </c>
      <c r="C11" s="9" t="s">
        <v>16</v>
      </c>
      <c r="D11" s="9" t="s">
        <v>17</v>
      </c>
      <c r="E11" s="9" t="s">
        <v>18</v>
      </c>
      <c r="F11" s="9" t="s">
        <v>19</v>
      </c>
      <c r="G11" s="9" t="s">
        <v>20</v>
      </c>
      <c r="H11" s="9" t="s">
        <v>21</v>
      </c>
      <c r="I11" s="9" t="s">
        <v>22</v>
      </c>
      <c r="J11" s="9" t="s">
        <v>23</v>
      </c>
      <c r="K11" s="9" t="s">
        <v>24</v>
      </c>
      <c r="L11" s="9" t="s">
        <v>25</v>
      </c>
      <c r="M11" s="9" t="s">
        <v>26</v>
      </c>
      <c r="N11" s="9" t="s">
        <v>27</v>
      </c>
      <c r="O11" s="9" t="s">
        <v>28</v>
      </c>
      <c r="P11" s="9" t="s">
        <v>29</v>
      </c>
      <c r="Q11" s="9" t="s">
        <v>30</v>
      </c>
      <c r="R11" s="10" t="s">
        <v>31</v>
      </c>
    </row>
    <row r="12" spans="1:18">
      <c r="A12" s="11">
        <v>1</v>
      </c>
      <c r="B12" s="11" t="s">
        <v>110</v>
      </c>
      <c r="C12" s="11" t="s">
        <v>111</v>
      </c>
      <c r="D12" s="11">
        <v>250</v>
      </c>
      <c r="E12" s="11"/>
      <c r="F12" s="11">
        <v>35</v>
      </c>
      <c r="G12" s="13">
        <v>0.55000000000000004</v>
      </c>
      <c r="H12" s="13">
        <v>1.25</v>
      </c>
      <c r="I12" s="13"/>
      <c r="J12" s="13"/>
      <c r="K12" s="13"/>
      <c r="L12" s="13"/>
      <c r="M12" s="13"/>
      <c r="N12" s="13"/>
      <c r="O12" s="13"/>
      <c r="P12" s="13"/>
      <c r="Q12" s="13"/>
      <c r="R12" s="13"/>
    </row>
    <row r="13" spans="1:18">
      <c r="A13" s="11">
        <f>1+A12</f>
        <v>2</v>
      </c>
      <c r="B13" s="11" t="s">
        <v>111</v>
      </c>
      <c r="C13" s="11" t="s">
        <v>112</v>
      </c>
      <c r="D13" s="11">
        <v>200</v>
      </c>
      <c r="E13" s="11"/>
      <c r="F13" s="11">
        <f>640-35</f>
        <v>605</v>
      </c>
      <c r="G13" s="13">
        <v>0.5</v>
      </c>
      <c r="H13" s="13">
        <v>1.2</v>
      </c>
      <c r="I13" s="13"/>
      <c r="J13" s="13"/>
      <c r="K13" s="13"/>
      <c r="L13" s="13"/>
      <c r="M13" s="13"/>
      <c r="N13" s="13"/>
      <c r="O13" s="13"/>
      <c r="P13" s="13"/>
      <c r="Q13" s="13"/>
      <c r="R13" s="13"/>
    </row>
    <row r="14" spans="1:18">
      <c r="A14" s="11">
        <f t="shared" ref="A14:A21" si="0">1+A13</f>
        <v>3</v>
      </c>
      <c r="B14" s="11" t="s">
        <v>111</v>
      </c>
      <c r="C14" s="11" t="s">
        <v>113</v>
      </c>
      <c r="D14" s="11">
        <v>200</v>
      </c>
      <c r="E14" s="11"/>
      <c r="F14" s="11">
        <v>26</v>
      </c>
      <c r="G14" s="13">
        <v>0.5</v>
      </c>
      <c r="H14" s="13">
        <v>1.2</v>
      </c>
      <c r="I14" s="13"/>
      <c r="J14" s="13" t="s">
        <v>47</v>
      </c>
      <c r="K14" s="13">
        <v>0.5</v>
      </c>
      <c r="L14" s="13">
        <v>26</v>
      </c>
      <c r="M14" s="13">
        <f>+L14*K14</f>
        <v>13</v>
      </c>
      <c r="N14" s="13">
        <v>0.5</v>
      </c>
      <c r="O14" s="13">
        <v>26</v>
      </c>
      <c r="P14" s="13">
        <f>+O14*N14</f>
        <v>13</v>
      </c>
      <c r="Q14" s="13" t="s">
        <v>46</v>
      </c>
      <c r="R14" s="13"/>
    </row>
    <row r="15" spans="1:18">
      <c r="A15" s="11">
        <f t="shared" si="0"/>
        <v>4</v>
      </c>
      <c r="B15" s="11" t="s">
        <v>113</v>
      </c>
      <c r="C15" s="11" t="s">
        <v>114</v>
      </c>
      <c r="D15" s="11">
        <v>200</v>
      </c>
      <c r="E15" s="11"/>
      <c r="F15" s="11">
        <v>106</v>
      </c>
      <c r="G15" s="13">
        <v>0.5</v>
      </c>
      <c r="H15" s="13">
        <v>1.2</v>
      </c>
      <c r="I15" s="13"/>
      <c r="J15" s="13"/>
      <c r="K15" s="13"/>
      <c r="L15" s="13"/>
      <c r="M15" s="13"/>
      <c r="N15" s="13"/>
      <c r="O15" s="13"/>
      <c r="P15" s="13"/>
      <c r="Q15" s="13"/>
      <c r="R15" s="13"/>
    </row>
    <row r="16" spans="1:18">
      <c r="A16" s="11">
        <f t="shared" si="0"/>
        <v>5</v>
      </c>
      <c r="B16" s="11" t="s">
        <v>115</v>
      </c>
      <c r="C16" s="11" t="s">
        <v>116</v>
      </c>
      <c r="D16" s="11">
        <v>63</v>
      </c>
      <c r="E16" s="11"/>
      <c r="F16" s="11">
        <v>219</v>
      </c>
      <c r="G16" s="13">
        <v>0.36</v>
      </c>
      <c r="H16" s="13">
        <v>1.06</v>
      </c>
      <c r="I16" s="13"/>
      <c r="J16" s="13"/>
      <c r="K16" s="13"/>
      <c r="L16" s="13"/>
      <c r="M16" s="13"/>
      <c r="N16" s="13"/>
      <c r="O16" s="13"/>
      <c r="P16" s="13"/>
      <c r="Q16" s="13"/>
      <c r="R16" s="13"/>
    </row>
    <row r="17" spans="1:21">
      <c r="A17" s="11">
        <f t="shared" si="0"/>
        <v>6</v>
      </c>
      <c r="B17" s="11" t="s">
        <v>117</v>
      </c>
      <c r="C17" s="11" t="s">
        <v>118</v>
      </c>
      <c r="D17" s="11">
        <v>63</v>
      </c>
      <c r="E17" s="11"/>
      <c r="F17" s="11">
        <v>525</v>
      </c>
      <c r="G17" s="13">
        <v>0.36</v>
      </c>
      <c r="H17" s="13">
        <v>1.06</v>
      </c>
      <c r="I17" s="13"/>
      <c r="J17" s="13"/>
      <c r="K17" s="13"/>
      <c r="L17" s="13"/>
      <c r="M17" s="13"/>
      <c r="N17" s="13"/>
      <c r="O17" s="13"/>
      <c r="P17" s="13"/>
      <c r="Q17" s="13"/>
      <c r="R17" s="13"/>
    </row>
    <row r="18" spans="1:21">
      <c r="A18" s="11">
        <f t="shared" si="0"/>
        <v>7</v>
      </c>
      <c r="B18" s="11" t="s">
        <v>119</v>
      </c>
      <c r="C18" s="11" t="s">
        <v>81</v>
      </c>
      <c r="D18" s="11">
        <v>63</v>
      </c>
      <c r="E18" s="11"/>
      <c r="F18" s="11">
        <v>325.39999999999998</v>
      </c>
      <c r="G18" s="13">
        <v>0.36</v>
      </c>
      <c r="H18" s="13">
        <v>1.06</v>
      </c>
      <c r="I18" s="13"/>
      <c r="J18" s="13"/>
      <c r="K18" s="13"/>
      <c r="L18" s="13"/>
      <c r="M18" s="13"/>
      <c r="N18" s="13"/>
      <c r="O18" s="13"/>
      <c r="P18" s="13"/>
      <c r="Q18" s="13"/>
      <c r="R18" s="13"/>
    </row>
    <row r="19" spans="1:21">
      <c r="A19" s="11">
        <f t="shared" si="0"/>
        <v>8</v>
      </c>
      <c r="B19" s="11" t="s">
        <v>120</v>
      </c>
      <c r="C19" s="11" t="s">
        <v>121</v>
      </c>
      <c r="D19" s="11">
        <v>63</v>
      </c>
      <c r="E19" s="11"/>
      <c r="F19" s="11">
        <v>300</v>
      </c>
      <c r="G19" s="13">
        <v>0.36</v>
      </c>
      <c r="H19" s="13">
        <v>1.06</v>
      </c>
      <c r="I19" s="13"/>
      <c r="J19" s="13"/>
      <c r="K19" s="13"/>
      <c r="L19" s="13"/>
      <c r="M19" s="13"/>
      <c r="N19" s="13"/>
      <c r="O19" s="13"/>
      <c r="P19" s="13"/>
      <c r="Q19" s="13"/>
      <c r="R19" s="13"/>
      <c r="U19" s="2">
        <f>22255+156</f>
        <v>22411</v>
      </c>
    </row>
    <row r="20" spans="1:21">
      <c r="A20" s="11">
        <f t="shared" si="0"/>
        <v>9</v>
      </c>
      <c r="B20" s="11" t="s">
        <v>122</v>
      </c>
      <c r="C20" s="11" t="s">
        <v>123</v>
      </c>
      <c r="D20" s="11">
        <v>63</v>
      </c>
      <c r="E20" s="11"/>
      <c r="F20" s="11">
        <v>156.19999999999999</v>
      </c>
      <c r="G20" s="13">
        <v>0.36</v>
      </c>
      <c r="H20" s="13">
        <v>1.06</v>
      </c>
      <c r="I20" s="13"/>
      <c r="J20" s="13"/>
      <c r="K20" s="13"/>
      <c r="L20" s="13"/>
      <c r="M20" s="13"/>
      <c r="N20" s="13"/>
      <c r="O20" s="13"/>
      <c r="P20" s="13"/>
      <c r="Q20" s="13"/>
      <c r="R20" s="13"/>
    </row>
    <row r="21" spans="1:21">
      <c r="A21" s="11">
        <f t="shared" si="0"/>
        <v>10</v>
      </c>
      <c r="B21" s="11" t="s">
        <v>124</v>
      </c>
      <c r="C21" s="11" t="s">
        <v>125</v>
      </c>
      <c r="D21" s="11">
        <v>63</v>
      </c>
      <c r="E21" s="11"/>
      <c r="F21" s="11">
        <v>205.3</v>
      </c>
      <c r="G21" s="13">
        <v>0.36</v>
      </c>
      <c r="H21" s="13">
        <v>1.06</v>
      </c>
      <c r="I21" s="13"/>
      <c r="J21" s="13"/>
      <c r="K21" s="13"/>
      <c r="L21" s="13"/>
      <c r="M21" s="13"/>
      <c r="N21" s="13"/>
      <c r="O21" s="13"/>
      <c r="P21" s="13"/>
      <c r="Q21" s="13"/>
      <c r="R21" s="13"/>
      <c r="U21" s="2">
        <f>36389+156.2</f>
        <v>36545.199999999997</v>
      </c>
    </row>
    <row r="22" spans="1:21">
      <c r="A22" s="13"/>
      <c r="B22" s="13"/>
      <c r="C22" s="13"/>
      <c r="D22" s="13"/>
      <c r="E22" s="13"/>
      <c r="F22" s="13">
        <f>SUM(F12:F21)</f>
        <v>2502.9</v>
      </c>
      <c r="G22" s="13"/>
      <c r="H22" s="13"/>
      <c r="I22" s="13"/>
      <c r="J22" s="13"/>
      <c r="K22" s="13"/>
      <c r="L22" s="13"/>
      <c r="M22" s="13"/>
      <c r="N22" s="13"/>
      <c r="O22" s="13"/>
      <c r="P22" s="13"/>
      <c r="Q22" s="13"/>
      <c r="R22" s="13"/>
    </row>
    <row r="23" spans="1:21" ht="110.25" customHeight="1">
      <c r="A23" s="16" t="s">
        <v>38</v>
      </c>
      <c r="B23" s="17"/>
      <c r="C23" s="17"/>
      <c r="D23" s="17"/>
      <c r="E23" s="17"/>
      <c r="F23" s="17"/>
      <c r="G23" s="18"/>
      <c r="H23" s="19" t="s">
        <v>39</v>
      </c>
      <c r="I23" s="19"/>
      <c r="J23" s="19"/>
      <c r="K23" s="19"/>
      <c r="L23" s="19"/>
      <c r="M23" s="16" t="s">
        <v>40</v>
      </c>
      <c r="N23" s="17"/>
      <c r="O23" s="17"/>
      <c r="P23" s="17"/>
      <c r="Q23" s="17"/>
      <c r="R23" s="18"/>
    </row>
  </sheetData>
  <mergeCells count="18">
    <mergeCell ref="A10:B10"/>
    <mergeCell ref="C10:F10"/>
    <mergeCell ref="A23:G23"/>
    <mergeCell ref="H23:L23"/>
    <mergeCell ref="M23:R23"/>
    <mergeCell ref="A7:B7"/>
    <mergeCell ref="C7:F7"/>
    <mergeCell ref="A8:B8"/>
    <mergeCell ref="C8:F8"/>
    <mergeCell ref="A9:B9"/>
    <mergeCell ref="C9:F9"/>
    <mergeCell ref="A1:R1"/>
    <mergeCell ref="A2:R2"/>
    <mergeCell ref="A3:R3"/>
    <mergeCell ref="A4:R4"/>
    <mergeCell ref="A5:O5"/>
    <mergeCell ref="A6:B6"/>
    <mergeCell ref="C6:F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67"/>
  <sheetViews>
    <sheetView workbookViewId="0">
      <selection activeCell="D8" sqref="D8:G8"/>
    </sheetView>
  </sheetViews>
  <sheetFormatPr defaultRowHeight="15"/>
  <cols>
    <col min="1" max="1" width="9.140625" style="2"/>
    <col min="2" max="2" width="14.42578125" style="2" customWidth="1"/>
    <col min="3" max="3" width="9.140625" style="2"/>
    <col min="4" max="4" width="15.5703125" style="2" customWidth="1"/>
    <col min="5" max="10" width="9.140625" style="2"/>
    <col min="11" max="11" width="16.42578125" style="2" customWidth="1"/>
    <col min="12" max="16384" width="9.140625" style="2"/>
  </cols>
  <sheetData>
    <row r="2" spans="2:19" ht="21">
      <c r="B2" s="1" t="s">
        <v>0</v>
      </c>
      <c r="C2" s="1"/>
      <c r="D2" s="1"/>
      <c r="E2" s="1"/>
      <c r="F2" s="1"/>
      <c r="G2" s="1"/>
      <c r="H2" s="1"/>
      <c r="I2" s="1"/>
      <c r="J2" s="1"/>
      <c r="K2" s="1"/>
      <c r="L2" s="1"/>
      <c r="M2" s="1"/>
      <c r="N2" s="1"/>
      <c r="O2" s="1"/>
      <c r="P2" s="1"/>
      <c r="Q2" s="1"/>
      <c r="R2" s="1"/>
      <c r="S2" s="1"/>
    </row>
    <row r="3" spans="2:19" ht="21">
      <c r="B3" s="1" t="s">
        <v>1</v>
      </c>
      <c r="C3" s="1"/>
      <c r="D3" s="1"/>
      <c r="E3" s="1"/>
      <c r="F3" s="1"/>
      <c r="G3" s="1"/>
      <c r="H3" s="1"/>
      <c r="I3" s="1"/>
      <c r="J3" s="1"/>
      <c r="K3" s="1"/>
      <c r="L3" s="1"/>
      <c r="M3" s="1"/>
      <c r="N3" s="1"/>
      <c r="O3" s="1"/>
      <c r="P3" s="1"/>
      <c r="Q3" s="1"/>
      <c r="R3" s="1"/>
      <c r="S3" s="1"/>
    </row>
    <row r="4" spans="2:19" ht="21">
      <c r="B4" s="1" t="s">
        <v>2</v>
      </c>
      <c r="C4" s="1"/>
      <c r="D4" s="1"/>
      <c r="E4" s="1"/>
      <c r="F4" s="1"/>
      <c r="G4" s="1"/>
      <c r="H4" s="1"/>
      <c r="I4" s="1"/>
      <c r="J4" s="1"/>
      <c r="K4" s="1"/>
      <c r="L4" s="1"/>
      <c r="M4" s="1"/>
      <c r="N4" s="1"/>
      <c r="O4" s="1"/>
      <c r="P4" s="1"/>
      <c r="Q4" s="1"/>
      <c r="R4" s="1"/>
      <c r="S4" s="1"/>
    </row>
    <row r="5" spans="2:19" ht="18.75">
      <c r="B5" s="3" t="s">
        <v>3</v>
      </c>
      <c r="C5" s="3"/>
      <c r="D5" s="3"/>
      <c r="E5" s="3"/>
      <c r="F5" s="3"/>
      <c r="G5" s="3"/>
      <c r="H5" s="3"/>
      <c r="I5" s="3"/>
      <c r="J5" s="3"/>
      <c r="K5" s="3"/>
      <c r="L5" s="3"/>
      <c r="M5" s="3"/>
      <c r="N5" s="3"/>
      <c r="O5" s="3"/>
      <c r="P5" s="3"/>
      <c r="Q5" s="3"/>
      <c r="R5" s="3"/>
      <c r="S5" s="3"/>
    </row>
    <row r="6" spans="2:19" ht="21">
      <c r="B6" s="4" t="s">
        <v>4</v>
      </c>
      <c r="C6" s="4"/>
      <c r="D6" s="4"/>
      <c r="E6" s="4"/>
      <c r="F6" s="4"/>
      <c r="G6" s="4"/>
      <c r="H6" s="4"/>
      <c r="I6" s="4"/>
      <c r="J6" s="4"/>
      <c r="K6" s="4"/>
      <c r="L6" s="4"/>
      <c r="M6" s="4"/>
      <c r="N6" s="4"/>
      <c r="O6" s="4"/>
      <c r="P6" s="4"/>
      <c r="Q6" s="5"/>
      <c r="R6" s="5"/>
      <c r="S6" s="5"/>
    </row>
    <row r="7" spans="2:19" ht="21">
      <c r="B7" s="6" t="s">
        <v>5</v>
      </c>
      <c r="C7" s="6"/>
      <c r="D7" s="7" t="s">
        <v>41</v>
      </c>
      <c r="E7" s="7"/>
      <c r="F7" s="7"/>
      <c r="G7" s="7"/>
      <c r="H7" s="8"/>
      <c r="I7" s="8"/>
      <c r="J7" s="8"/>
      <c r="K7" s="8"/>
      <c r="L7" s="8"/>
      <c r="M7" s="8"/>
      <c r="N7" s="8"/>
      <c r="O7" s="8"/>
      <c r="P7" s="8"/>
      <c r="Q7" s="8"/>
      <c r="R7" s="8"/>
      <c r="S7" s="8"/>
    </row>
    <row r="8" spans="2:19" ht="21">
      <c r="B8" s="6" t="s">
        <v>7</v>
      </c>
      <c r="C8" s="6"/>
      <c r="D8" s="7" t="s">
        <v>8</v>
      </c>
      <c r="E8" s="7"/>
      <c r="F8" s="7"/>
      <c r="G8" s="7"/>
      <c r="H8" s="8"/>
      <c r="I8" s="8"/>
      <c r="J8" s="8"/>
      <c r="K8" s="8"/>
      <c r="L8" s="8"/>
      <c r="M8" s="8"/>
      <c r="N8" s="8"/>
      <c r="O8" s="8"/>
      <c r="P8" s="8"/>
      <c r="Q8" s="8"/>
      <c r="R8" s="8"/>
      <c r="S8" s="8"/>
    </row>
    <row r="9" spans="2:19" ht="21">
      <c r="B9" s="6" t="s">
        <v>9</v>
      </c>
      <c r="C9" s="6"/>
      <c r="D9" s="7" t="s">
        <v>10</v>
      </c>
      <c r="E9" s="7"/>
      <c r="F9" s="7"/>
      <c r="G9" s="7"/>
      <c r="H9" s="8"/>
      <c r="I9" s="8"/>
      <c r="J9" s="8"/>
      <c r="K9" s="8"/>
      <c r="L9" s="8"/>
      <c r="M9" s="8"/>
      <c r="N9" s="8"/>
      <c r="O9" s="8"/>
      <c r="P9" s="8"/>
      <c r="Q9" s="8"/>
      <c r="R9" s="8"/>
      <c r="S9" s="8"/>
    </row>
    <row r="10" spans="2:19" ht="21">
      <c r="B10" s="6" t="s">
        <v>11</v>
      </c>
      <c r="C10" s="6"/>
      <c r="D10" s="7" t="s">
        <v>42</v>
      </c>
      <c r="E10" s="7"/>
      <c r="F10" s="7"/>
      <c r="G10" s="7"/>
      <c r="H10" s="8"/>
      <c r="I10" s="8"/>
      <c r="J10" s="8"/>
      <c r="K10" s="8"/>
      <c r="L10" s="8"/>
      <c r="M10" s="8"/>
      <c r="N10" s="8"/>
      <c r="O10" s="8"/>
      <c r="P10" s="8"/>
      <c r="Q10" s="8"/>
      <c r="R10" s="8"/>
      <c r="S10" s="8"/>
    </row>
    <row r="11" spans="2:19" ht="21">
      <c r="B11" s="6" t="s">
        <v>13</v>
      </c>
      <c r="C11" s="6"/>
      <c r="D11" s="7" t="s">
        <v>10</v>
      </c>
      <c r="E11" s="7"/>
      <c r="F11" s="7"/>
      <c r="G11" s="7"/>
      <c r="H11" s="8"/>
      <c r="I11" s="8"/>
      <c r="J11" s="8"/>
      <c r="K11" s="8"/>
      <c r="L11" s="8"/>
      <c r="M11" s="8"/>
      <c r="N11" s="8"/>
      <c r="O11" s="8"/>
      <c r="P11" s="8"/>
      <c r="Q11" s="8"/>
      <c r="R11" s="8"/>
      <c r="S11" s="8"/>
    </row>
    <row r="12" spans="2:19" ht="78.75">
      <c r="B12" s="9" t="s">
        <v>14</v>
      </c>
      <c r="C12" s="9" t="s">
        <v>15</v>
      </c>
      <c r="D12" s="9" t="s">
        <v>16</v>
      </c>
      <c r="E12" s="9" t="s">
        <v>17</v>
      </c>
      <c r="F12" s="9" t="s">
        <v>18</v>
      </c>
      <c r="G12" s="9" t="s">
        <v>19</v>
      </c>
      <c r="H12" s="9" t="s">
        <v>20</v>
      </c>
      <c r="I12" s="9" t="s">
        <v>21</v>
      </c>
      <c r="J12" s="9" t="s">
        <v>22</v>
      </c>
      <c r="K12" s="9" t="s">
        <v>23</v>
      </c>
      <c r="L12" s="9" t="s">
        <v>24</v>
      </c>
      <c r="M12" s="9" t="s">
        <v>25</v>
      </c>
      <c r="N12" s="9" t="s">
        <v>26</v>
      </c>
      <c r="O12" s="9" t="s">
        <v>27</v>
      </c>
      <c r="P12" s="9" t="s">
        <v>28</v>
      </c>
      <c r="Q12" s="9" t="s">
        <v>29</v>
      </c>
      <c r="R12" s="9" t="s">
        <v>30</v>
      </c>
      <c r="S12" s="10" t="s">
        <v>31</v>
      </c>
    </row>
    <row r="13" spans="2:19">
      <c r="B13" s="12">
        <v>1</v>
      </c>
      <c r="C13" s="12" t="s">
        <v>43</v>
      </c>
      <c r="D13" s="12" t="s">
        <v>44</v>
      </c>
      <c r="E13" s="12">
        <v>63</v>
      </c>
      <c r="F13" s="12"/>
      <c r="G13" s="12">
        <v>3.5</v>
      </c>
      <c r="H13" s="12">
        <f>(E13/1000)+0.3</f>
        <v>0.36299999999999999</v>
      </c>
      <c r="I13" s="12">
        <f>E13/1000+1</f>
        <v>1.0629999999999999</v>
      </c>
      <c r="J13" s="12"/>
      <c r="K13" s="12" t="s">
        <v>45</v>
      </c>
      <c r="L13" s="12">
        <f>+G13</f>
        <v>3.5</v>
      </c>
      <c r="M13" s="12">
        <f>+H13</f>
        <v>0.36299999999999999</v>
      </c>
      <c r="N13" s="12">
        <f>+L13*M13</f>
        <v>1.2705</v>
      </c>
      <c r="O13" s="12">
        <v>3.5</v>
      </c>
      <c r="P13" s="12">
        <v>0.36299999999999999</v>
      </c>
      <c r="Q13" s="12">
        <v>1.2705</v>
      </c>
      <c r="R13" s="12" t="s">
        <v>46</v>
      </c>
      <c r="S13" s="12"/>
    </row>
    <row r="14" spans="2:19">
      <c r="B14" s="12">
        <f>1+B13</f>
        <v>2</v>
      </c>
      <c r="C14" s="12" t="s">
        <v>43</v>
      </c>
      <c r="D14" s="12" t="s">
        <v>44</v>
      </c>
      <c r="E14" s="12">
        <v>63</v>
      </c>
      <c r="F14" s="12"/>
      <c r="G14" s="12">
        <v>89.1</v>
      </c>
      <c r="H14" s="12">
        <f t="shared" ref="H14:H59" si="0">(E14/1000)+0.3</f>
        <v>0.36299999999999999</v>
      </c>
      <c r="I14" s="12">
        <f t="shared" ref="I14:I59" si="1">E14/1000+1</f>
        <v>1.0629999999999999</v>
      </c>
      <c r="J14" s="12"/>
      <c r="K14" s="12" t="s">
        <v>47</v>
      </c>
      <c r="L14" s="12">
        <f t="shared" ref="L14:M48" si="2">+G14</f>
        <v>89.1</v>
      </c>
      <c r="M14" s="12">
        <f t="shared" si="2"/>
        <v>0.36299999999999999</v>
      </c>
      <c r="N14" s="12">
        <f>+L14*M14</f>
        <v>32.343299999999999</v>
      </c>
      <c r="O14" s="12">
        <v>89.1</v>
      </c>
      <c r="P14" s="12">
        <v>0.36299999999999999</v>
      </c>
      <c r="Q14" s="12">
        <v>32.343299999999999</v>
      </c>
      <c r="R14" s="12" t="s">
        <v>46</v>
      </c>
      <c r="S14" s="12"/>
    </row>
    <row r="15" spans="2:19">
      <c r="B15" s="12">
        <f t="shared" ref="B15:B47" si="3">1+B14</f>
        <v>3</v>
      </c>
      <c r="C15" s="12" t="s">
        <v>43</v>
      </c>
      <c r="D15" s="12" t="s">
        <v>44</v>
      </c>
      <c r="E15" s="12">
        <v>63</v>
      </c>
      <c r="F15" s="12"/>
      <c r="G15" s="12">
        <v>105.3</v>
      </c>
      <c r="H15" s="12">
        <f t="shared" si="0"/>
        <v>0.36299999999999999</v>
      </c>
      <c r="I15" s="12">
        <f t="shared" si="1"/>
        <v>1.0629999999999999</v>
      </c>
      <c r="J15" s="12"/>
      <c r="K15" s="12"/>
      <c r="L15" s="12"/>
      <c r="M15" s="12"/>
      <c r="N15" s="12"/>
      <c r="O15" s="12"/>
      <c r="P15" s="12"/>
      <c r="Q15" s="12"/>
      <c r="R15" s="12"/>
      <c r="S15" s="12"/>
    </row>
    <row r="16" spans="2:19">
      <c r="B16" s="12">
        <f t="shared" si="3"/>
        <v>4</v>
      </c>
      <c r="C16" s="12" t="s">
        <v>48</v>
      </c>
      <c r="D16" s="12" t="s">
        <v>49</v>
      </c>
      <c r="E16" s="12">
        <v>63</v>
      </c>
      <c r="F16" s="12"/>
      <c r="G16" s="12">
        <v>61.1</v>
      </c>
      <c r="H16" s="12">
        <f t="shared" si="0"/>
        <v>0.36299999999999999</v>
      </c>
      <c r="I16" s="12">
        <f t="shared" si="1"/>
        <v>1.0629999999999999</v>
      </c>
      <c r="J16" s="12"/>
      <c r="K16" s="12"/>
      <c r="L16" s="12"/>
      <c r="M16" s="12"/>
      <c r="N16" s="12"/>
      <c r="O16" s="12"/>
      <c r="P16" s="12"/>
      <c r="Q16" s="12"/>
      <c r="R16" s="12"/>
      <c r="S16" s="12"/>
    </row>
    <row r="17" spans="2:19">
      <c r="B17" s="12">
        <f t="shared" si="3"/>
        <v>5</v>
      </c>
      <c r="C17" s="12" t="s">
        <v>49</v>
      </c>
      <c r="D17" s="12" t="s">
        <v>50</v>
      </c>
      <c r="E17" s="12">
        <v>63</v>
      </c>
      <c r="F17" s="12"/>
      <c r="G17" s="12">
        <v>27</v>
      </c>
      <c r="H17" s="12">
        <f t="shared" si="0"/>
        <v>0.36299999999999999</v>
      </c>
      <c r="I17" s="12">
        <f t="shared" si="1"/>
        <v>1.0629999999999999</v>
      </c>
      <c r="J17" s="12"/>
      <c r="K17" s="12" t="s">
        <v>47</v>
      </c>
      <c r="L17" s="12">
        <f t="shared" si="2"/>
        <v>27</v>
      </c>
      <c r="M17" s="12">
        <f t="shared" si="2"/>
        <v>0.36299999999999999</v>
      </c>
      <c r="N17" s="12">
        <f>+L17*M17</f>
        <v>9.8010000000000002</v>
      </c>
      <c r="O17" s="12">
        <v>27</v>
      </c>
      <c r="P17" s="12">
        <v>0.36299999999999999</v>
      </c>
      <c r="Q17" s="12">
        <v>9.8010000000000002</v>
      </c>
      <c r="R17" s="12" t="s">
        <v>46</v>
      </c>
      <c r="S17" s="12"/>
    </row>
    <row r="18" spans="2:19">
      <c r="B18" s="12">
        <f t="shared" si="3"/>
        <v>6</v>
      </c>
      <c r="C18" s="12" t="s">
        <v>50</v>
      </c>
      <c r="D18" s="12" t="s">
        <v>51</v>
      </c>
      <c r="E18" s="12">
        <v>63</v>
      </c>
      <c r="F18" s="12"/>
      <c r="G18" s="12">
        <v>83.3</v>
      </c>
      <c r="H18" s="12">
        <f t="shared" si="0"/>
        <v>0.36299999999999999</v>
      </c>
      <c r="I18" s="12">
        <f t="shared" si="1"/>
        <v>1.0629999999999999</v>
      </c>
      <c r="J18" s="12"/>
      <c r="K18" s="12"/>
      <c r="L18" s="12"/>
      <c r="M18" s="12"/>
      <c r="N18" s="12"/>
      <c r="O18" s="12"/>
      <c r="P18" s="12"/>
      <c r="Q18" s="12"/>
      <c r="R18" s="12"/>
      <c r="S18" s="12"/>
    </row>
    <row r="19" spans="2:19">
      <c r="B19" s="12">
        <f t="shared" si="3"/>
        <v>7</v>
      </c>
      <c r="C19" s="12" t="s">
        <v>52</v>
      </c>
      <c r="D19" s="12" t="s">
        <v>53</v>
      </c>
      <c r="E19" s="12">
        <v>63</v>
      </c>
      <c r="F19" s="12"/>
      <c r="G19" s="12">
        <v>51.1</v>
      </c>
      <c r="H19" s="12">
        <f t="shared" si="0"/>
        <v>0.36299999999999999</v>
      </c>
      <c r="I19" s="12">
        <f t="shared" si="1"/>
        <v>1.0629999999999999</v>
      </c>
      <c r="J19" s="12"/>
      <c r="K19" s="12" t="s">
        <v>47</v>
      </c>
      <c r="L19" s="12">
        <f t="shared" si="2"/>
        <v>51.1</v>
      </c>
      <c r="M19" s="12">
        <f t="shared" si="2"/>
        <v>0.36299999999999999</v>
      </c>
      <c r="N19" s="12">
        <f>+L19*M19</f>
        <v>18.549299999999999</v>
      </c>
      <c r="O19" s="12">
        <v>51.1</v>
      </c>
      <c r="P19" s="12">
        <v>0.36299999999999999</v>
      </c>
      <c r="Q19" s="12">
        <v>18.549299999999999</v>
      </c>
      <c r="R19" s="12" t="s">
        <v>46</v>
      </c>
      <c r="S19" s="12"/>
    </row>
    <row r="20" spans="2:19">
      <c r="B20" s="12">
        <f t="shared" si="3"/>
        <v>8</v>
      </c>
      <c r="C20" s="12" t="s">
        <v>54</v>
      </c>
      <c r="D20" s="12">
        <v>286</v>
      </c>
      <c r="E20" s="12">
        <v>63</v>
      </c>
      <c r="F20" s="12"/>
      <c r="G20" s="12">
        <v>96.3</v>
      </c>
      <c r="H20" s="12">
        <f t="shared" si="0"/>
        <v>0.36299999999999999</v>
      </c>
      <c r="I20" s="12">
        <f t="shared" si="1"/>
        <v>1.0629999999999999</v>
      </c>
      <c r="J20" s="12"/>
      <c r="K20" s="12" t="s">
        <v>47</v>
      </c>
      <c r="L20" s="12">
        <f t="shared" si="2"/>
        <v>96.3</v>
      </c>
      <c r="M20" s="12">
        <f t="shared" si="2"/>
        <v>0.36299999999999999</v>
      </c>
      <c r="N20" s="12">
        <f>+L20*M20</f>
        <v>34.956899999999997</v>
      </c>
      <c r="O20" s="12">
        <v>96.3</v>
      </c>
      <c r="P20" s="12">
        <v>0.36299999999999999</v>
      </c>
      <c r="Q20" s="12">
        <v>34.956899999999997</v>
      </c>
      <c r="R20" s="12" t="s">
        <v>46</v>
      </c>
      <c r="S20" s="12"/>
    </row>
    <row r="21" spans="2:19">
      <c r="B21" s="12">
        <f t="shared" si="3"/>
        <v>9</v>
      </c>
      <c r="C21" s="12" t="s">
        <v>55</v>
      </c>
      <c r="D21" s="12" t="s">
        <v>56</v>
      </c>
      <c r="E21" s="12">
        <v>63</v>
      </c>
      <c r="F21" s="12"/>
      <c r="G21" s="12">
        <v>35</v>
      </c>
      <c r="H21" s="12">
        <f t="shared" si="0"/>
        <v>0.36299999999999999</v>
      </c>
      <c r="I21" s="12">
        <f t="shared" si="1"/>
        <v>1.0629999999999999</v>
      </c>
      <c r="J21" s="12"/>
      <c r="K21" s="12"/>
      <c r="L21" s="12"/>
      <c r="M21" s="12"/>
      <c r="N21" s="12"/>
      <c r="O21" s="12"/>
      <c r="P21" s="12"/>
      <c r="Q21" s="12"/>
      <c r="R21" s="12"/>
      <c r="S21" s="12"/>
    </row>
    <row r="22" spans="2:19">
      <c r="B22" s="12">
        <f t="shared" si="3"/>
        <v>10</v>
      </c>
      <c r="C22" s="12" t="s">
        <v>55</v>
      </c>
      <c r="D22" s="12" t="s">
        <v>57</v>
      </c>
      <c r="E22" s="12">
        <v>63</v>
      </c>
      <c r="F22" s="12"/>
      <c r="G22" s="12">
        <v>36.1</v>
      </c>
      <c r="H22" s="12">
        <f t="shared" si="0"/>
        <v>0.36299999999999999</v>
      </c>
      <c r="I22" s="12">
        <f t="shared" si="1"/>
        <v>1.0629999999999999</v>
      </c>
      <c r="J22" s="12"/>
      <c r="K22" s="12"/>
      <c r="L22" s="12"/>
      <c r="M22" s="12"/>
      <c r="N22" s="12"/>
      <c r="O22" s="12"/>
      <c r="P22" s="12"/>
      <c r="Q22" s="12"/>
      <c r="R22" s="12"/>
      <c r="S22" s="12"/>
    </row>
    <row r="23" spans="2:19">
      <c r="B23" s="12">
        <f t="shared" si="3"/>
        <v>11</v>
      </c>
      <c r="C23" s="12" t="s">
        <v>54</v>
      </c>
      <c r="D23" s="12" t="s">
        <v>58</v>
      </c>
      <c r="E23" s="12">
        <v>63</v>
      </c>
      <c r="F23" s="12"/>
      <c r="G23" s="12">
        <v>98.1</v>
      </c>
      <c r="H23" s="12">
        <f t="shared" si="0"/>
        <v>0.36299999999999999</v>
      </c>
      <c r="I23" s="12">
        <f t="shared" si="1"/>
        <v>1.0629999999999999</v>
      </c>
      <c r="J23" s="12"/>
      <c r="K23" s="12"/>
      <c r="L23" s="12"/>
      <c r="M23" s="12"/>
      <c r="N23" s="12"/>
      <c r="O23" s="12"/>
      <c r="P23" s="12"/>
      <c r="Q23" s="12"/>
      <c r="R23" s="12"/>
      <c r="S23" s="12"/>
    </row>
    <row r="24" spans="2:19">
      <c r="B24" s="12">
        <f t="shared" si="3"/>
        <v>12</v>
      </c>
      <c r="C24" s="12" t="s">
        <v>59</v>
      </c>
      <c r="D24" s="12" t="s">
        <v>60</v>
      </c>
      <c r="E24" s="12">
        <v>63</v>
      </c>
      <c r="F24" s="12"/>
      <c r="G24" s="12">
        <v>70.2</v>
      </c>
      <c r="H24" s="12">
        <f t="shared" si="0"/>
        <v>0.36299999999999999</v>
      </c>
      <c r="I24" s="12">
        <f t="shared" si="1"/>
        <v>1.0629999999999999</v>
      </c>
      <c r="J24" s="12"/>
      <c r="K24" s="12" t="s">
        <v>47</v>
      </c>
      <c r="L24" s="12">
        <f t="shared" si="2"/>
        <v>70.2</v>
      </c>
      <c r="M24" s="12">
        <f t="shared" si="2"/>
        <v>0.36299999999999999</v>
      </c>
      <c r="N24" s="12">
        <f>+L24*M24</f>
        <v>25.482600000000001</v>
      </c>
      <c r="O24" s="12">
        <v>70.2</v>
      </c>
      <c r="P24" s="12">
        <v>0.36299999999999999</v>
      </c>
      <c r="Q24" s="12">
        <v>25.482600000000001</v>
      </c>
      <c r="R24" s="12" t="s">
        <v>46</v>
      </c>
      <c r="S24" s="12"/>
    </row>
    <row r="25" spans="2:19">
      <c r="B25" s="12">
        <f t="shared" si="3"/>
        <v>13</v>
      </c>
      <c r="C25" s="12" t="s">
        <v>61</v>
      </c>
      <c r="D25" s="12" t="s">
        <v>60</v>
      </c>
      <c r="E25" s="12">
        <v>63</v>
      </c>
      <c r="F25" s="12"/>
      <c r="G25" s="12">
        <v>77.099999999999994</v>
      </c>
      <c r="H25" s="12">
        <f t="shared" si="0"/>
        <v>0.36299999999999999</v>
      </c>
      <c r="I25" s="12">
        <f t="shared" si="1"/>
        <v>1.0629999999999999</v>
      </c>
      <c r="J25" s="12"/>
      <c r="K25" s="12"/>
      <c r="L25" s="12"/>
      <c r="M25" s="12"/>
      <c r="N25" s="12"/>
      <c r="O25" s="12"/>
      <c r="P25" s="12"/>
      <c r="Q25" s="12"/>
      <c r="R25" s="12"/>
      <c r="S25" s="12"/>
    </row>
    <row r="26" spans="2:19">
      <c r="B26" s="12">
        <f t="shared" si="3"/>
        <v>14</v>
      </c>
      <c r="C26" s="12" t="s">
        <v>59</v>
      </c>
      <c r="D26" s="12" t="s">
        <v>60</v>
      </c>
      <c r="E26" s="12">
        <v>63</v>
      </c>
      <c r="F26" s="12"/>
      <c r="G26" s="12">
        <v>7</v>
      </c>
      <c r="H26" s="12">
        <f t="shared" si="0"/>
        <v>0.36299999999999999</v>
      </c>
      <c r="I26" s="12">
        <f t="shared" si="1"/>
        <v>1.0629999999999999</v>
      </c>
      <c r="J26" s="12"/>
      <c r="K26" s="12" t="s">
        <v>62</v>
      </c>
      <c r="L26" s="12">
        <f t="shared" si="2"/>
        <v>7</v>
      </c>
      <c r="M26" s="12">
        <f t="shared" si="2"/>
        <v>0.36299999999999999</v>
      </c>
      <c r="N26" s="12">
        <f>+L26*M26</f>
        <v>2.5409999999999999</v>
      </c>
      <c r="O26" s="12">
        <v>7</v>
      </c>
      <c r="P26" s="12">
        <v>0.36299999999999999</v>
      </c>
      <c r="Q26" s="12">
        <v>2.5409999999999999</v>
      </c>
      <c r="R26" s="12" t="s">
        <v>46</v>
      </c>
      <c r="S26" s="12"/>
    </row>
    <row r="27" spans="2:19">
      <c r="B27" s="12">
        <f t="shared" si="3"/>
        <v>15</v>
      </c>
      <c r="C27" s="12" t="s">
        <v>60</v>
      </c>
      <c r="D27" s="12" t="s">
        <v>63</v>
      </c>
      <c r="E27" s="12">
        <v>63</v>
      </c>
      <c r="F27" s="12"/>
      <c r="G27" s="12">
        <v>56</v>
      </c>
      <c r="H27" s="12">
        <f t="shared" si="0"/>
        <v>0.36299999999999999</v>
      </c>
      <c r="I27" s="12">
        <f t="shared" si="1"/>
        <v>1.0629999999999999</v>
      </c>
      <c r="J27" s="12"/>
      <c r="K27" s="12" t="s">
        <v>47</v>
      </c>
      <c r="L27" s="12">
        <f t="shared" si="2"/>
        <v>56</v>
      </c>
      <c r="M27" s="12">
        <f t="shared" si="2"/>
        <v>0.36299999999999999</v>
      </c>
      <c r="N27" s="12">
        <f>+L27*M27</f>
        <v>20.327999999999999</v>
      </c>
      <c r="O27" s="12">
        <v>56</v>
      </c>
      <c r="P27" s="12">
        <v>0.36299999999999999</v>
      </c>
      <c r="Q27" s="12">
        <v>20.327999999999999</v>
      </c>
      <c r="R27" s="12" t="s">
        <v>46</v>
      </c>
      <c r="S27" s="12"/>
    </row>
    <row r="28" spans="2:19">
      <c r="B28" s="12">
        <f t="shared" si="3"/>
        <v>16</v>
      </c>
      <c r="C28" s="12" t="s">
        <v>63</v>
      </c>
      <c r="D28" s="12" t="s">
        <v>64</v>
      </c>
      <c r="E28" s="12">
        <v>63</v>
      </c>
      <c r="F28" s="12"/>
      <c r="G28" s="12">
        <v>30.9</v>
      </c>
      <c r="H28" s="12">
        <f t="shared" si="0"/>
        <v>0.36299999999999999</v>
      </c>
      <c r="I28" s="12">
        <f t="shared" si="1"/>
        <v>1.0629999999999999</v>
      </c>
      <c r="J28" s="12"/>
      <c r="K28" s="12"/>
      <c r="L28" s="12"/>
      <c r="M28" s="12"/>
      <c r="N28" s="12"/>
      <c r="O28" s="12"/>
      <c r="P28" s="12"/>
      <c r="Q28" s="12"/>
      <c r="R28" s="12"/>
      <c r="S28" s="12"/>
    </row>
    <row r="29" spans="2:19">
      <c r="B29" s="12">
        <f t="shared" si="3"/>
        <v>17</v>
      </c>
      <c r="C29" s="12" t="s">
        <v>63</v>
      </c>
      <c r="D29" s="12" t="s">
        <v>65</v>
      </c>
      <c r="E29" s="12">
        <v>63</v>
      </c>
      <c r="F29" s="12"/>
      <c r="G29" s="12">
        <v>9.6</v>
      </c>
      <c r="H29" s="12">
        <f t="shared" si="0"/>
        <v>0.36299999999999999</v>
      </c>
      <c r="I29" s="12">
        <f t="shared" si="1"/>
        <v>1.0629999999999999</v>
      </c>
      <c r="J29" s="12"/>
      <c r="K29" s="12"/>
      <c r="L29" s="12"/>
      <c r="M29" s="12"/>
      <c r="N29" s="12"/>
      <c r="O29" s="12"/>
      <c r="P29" s="12"/>
      <c r="Q29" s="12"/>
      <c r="R29" s="12"/>
      <c r="S29" s="12"/>
    </row>
    <row r="30" spans="2:19">
      <c r="B30" s="12">
        <f t="shared" si="3"/>
        <v>18</v>
      </c>
      <c r="C30" s="12" t="s">
        <v>66</v>
      </c>
      <c r="D30" s="12" t="s">
        <v>65</v>
      </c>
      <c r="E30" s="12">
        <v>63</v>
      </c>
      <c r="F30" s="12"/>
      <c r="G30" s="12">
        <v>246.3</v>
      </c>
      <c r="H30" s="12">
        <f t="shared" si="0"/>
        <v>0.36299999999999999</v>
      </c>
      <c r="I30" s="12">
        <f t="shared" si="1"/>
        <v>1.0629999999999999</v>
      </c>
      <c r="J30" s="12"/>
      <c r="K30" s="12"/>
      <c r="L30" s="12"/>
      <c r="M30" s="12"/>
      <c r="N30" s="12"/>
      <c r="O30" s="12"/>
      <c r="P30" s="12"/>
      <c r="Q30" s="12"/>
      <c r="R30" s="12"/>
      <c r="S30" s="12"/>
    </row>
    <row r="31" spans="2:19">
      <c r="B31" s="12">
        <f t="shared" si="3"/>
        <v>19</v>
      </c>
      <c r="C31" s="12" t="s">
        <v>67</v>
      </c>
      <c r="D31" s="12" t="s">
        <v>68</v>
      </c>
      <c r="E31" s="12">
        <v>110</v>
      </c>
      <c r="F31" s="12"/>
      <c r="G31" s="12">
        <v>53.4</v>
      </c>
      <c r="H31" s="12">
        <f t="shared" si="0"/>
        <v>0.41</v>
      </c>
      <c r="I31" s="12">
        <f t="shared" si="1"/>
        <v>1.1100000000000001</v>
      </c>
      <c r="J31" s="12"/>
      <c r="K31" s="12"/>
      <c r="L31" s="12"/>
      <c r="M31" s="12"/>
      <c r="N31" s="12"/>
      <c r="O31" s="12"/>
      <c r="P31" s="12"/>
      <c r="Q31" s="12"/>
      <c r="R31" s="12"/>
      <c r="S31" s="12"/>
    </row>
    <row r="32" spans="2:19">
      <c r="B32" s="12">
        <f t="shared" si="3"/>
        <v>20</v>
      </c>
      <c r="C32" s="12" t="s">
        <v>66</v>
      </c>
      <c r="D32" s="12" t="s">
        <v>65</v>
      </c>
      <c r="E32" s="12">
        <v>63</v>
      </c>
      <c r="F32" s="12"/>
      <c r="G32" s="12">
        <v>5</v>
      </c>
      <c r="H32" s="12">
        <f t="shared" si="0"/>
        <v>0.36299999999999999</v>
      </c>
      <c r="I32" s="12">
        <f t="shared" si="1"/>
        <v>1.0629999999999999</v>
      </c>
      <c r="J32" s="12"/>
      <c r="K32" s="12" t="s">
        <v>62</v>
      </c>
      <c r="L32" s="12">
        <f t="shared" si="2"/>
        <v>5</v>
      </c>
      <c r="M32" s="12">
        <f t="shared" si="2"/>
        <v>0.36299999999999999</v>
      </c>
      <c r="N32" s="12">
        <f>+L32*M32</f>
        <v>1.8149999999999999</v>
      </c>
      <c r="O32" s="12">
        <v>5</v>
      </c>
      <c r="P32" s="12">
        <v>0.36299999999999999</v>
      </c>
      <c r="Q32" s="12">
        <v>1.8149999999999999</v>
      </c>
      <c r="R32" s="12" t="s">
        <v>46</v>
      </c>
      <c r="S32" s="12"/>
    </row>
    <row r="33" spans="2:19">
      <c r="B33" s="12">
        <f t="shared" si="3"/>
        <v>21</v>
      </c>
      <c r="C33" s="12" t="s">
        <v>69</v>
      </c>
      <c r="D33" s="12" t="s">
        <v>70</v>
      </c>
      <c r="E33" s="12">
        <v>110</v>
      </c>
      <c r="F33" s="12"/>
      <c r="G33" s="12">
        <v>89.1</v>
      </c>
      <c r="H33" s="12">
        <f t="shared" si="0"/>
        <v>0.41</v>
      </c>
      <c r="I33" s="12">
        <f t="shared" si="1"/>
        <v>1.1100000000000001</v>
      </c>
      <c r="J33" s="12"/>
      <c r="K33" s="12" t="s">
        <v>47</v>
      </c>
      <c r="L33" s="12">
        <f t="shared" si="2"/>
        <v>89.1</v>
      </c>
      <c r="M33" s="12">
        <f t="shared" si="2"/>
        <v>0.41</v>
      </c>
      <c r="N33" s="12">
        <f>+L33*M33</f>
        <v>36.530999999999999</v>
      </c>
      <c r="O33" s="12">
        <v>89.1</v>
      </c>
      <c r="P33" s="12">
        <v>0.41</v>
      </c>
      <c r="Q33" s="12">
        <v>36.530999999999999</v>
      </c>
      <c r="R33" s="12" t="s">
        <v>46</v>
      </c>
      <c r="S33" s="12"/>
    </row>
    <row r="34" spans="2:19">
      <c r="B34" s="12">
        <f t="shared" si="3"/>
        <v>22</v>
      </c>
      <c r="C34" s="12" t="s">
        <v>71</v>
      </c>
      <c r="D34" s="12" t="s">
        <v>72</v>
      </c>
      <c r="E34" s="12">
        <v>63</v>
      </c>
      <c r="F34" s="12"/>
      <c r="G34" s="12">
        <v>110.7</v>
      </c>
      <c r="H34" s="12">
        <f t="shared" si="0"/>
        <v>0.36299999999999999</v>
      </c>
      <c r="I34" s="12">
        <f t="shared" si="1"/>
        <v>1.0629999999999999</v>
      </c>
      <c r="J34" s="12"/>
      <c r="K34" s="12"/>
      <c r="L34" s="12"/>
      <c r="M34" s="12"/>
      <c r="N34" s="12"/>
      <c r="O34" s="12"/>
      <c r="P34" s="12"/>
      <c r="Q34" s="12"/>
      <c r="R34" s="12"/>
      <c r="S34" s="12"/>
    </row>
    <row r="35" spans="2:19">
      <c r="B35" s="12">
        <f t="shared" si="3"/>
        <v>23</v>
      </c>
      <c r="C35" s="12" t="s">
        <v>73</v>
      </c>
      <c r="D35" s="12" t="s">
        <v>74</v>
      </c>
      <c r="E35" s="12">
        <v>63</v>
      </c>
      <c r="F35" s="12"/>
      <c r="G35" s="12">
        <v>29.3</v>
      </c>
      <c r="H35" s="12">
        <f t="shared" si="0"/>
        <v>0.36299999999999999</v>
      </c>
      <c r="I35" s="12">
        <f t="shared" si="1"/>
        <v>1.0629999999999999</v>
      </c>
      <c r="J35" s="12"/>
      <c r="K35" s="12"/>
      <c r="L35" s="12"/>
      <c r="M35" s="12"/>
      <c r="N35" s="12"/>
      <c r="O35" s="12"/>
      <c r="P35" s="12"/>
      <c r="Q35" s="12"/>
      <c r="R35" s="12"/>
      <c r="S35" s="12"/>
    </row>
    <row r="36" spans="2:19">
      <c r="B36" s="12">
        <f t="shared" si="3"/>
        <v>24</v>
      </c>
      <c r="C36" s="12" t="s">
        <v>74</v>
      </c>
      <c r="D36" s="12" t="s">
        <v>75</v>
      </c>
      <c r="E36" s="12">
        <v>63</v>
      </c>
      <c r="F36" s="12"/>
      <c r="G36" s="12">
        <v>11.2</v>
      </c>
      <c r="H36" s="12">
        <f t="shared" si="0"/>
        <v>0.36299999999999999</v>
      </c>
      <c r="I36" s="12">
        <f t="shared" si="1"/>
        <v>1.0629999999999999</v>
      </c>
      <c r="J36" s="12"/>
      <c r="K36" s="12" t="s">
        <v>47</v>
      </c>
      <c r="L36" s="12">
        <f t="shared" si="2"/>
        <v>11.2</v>
      </c>
      <c r="M36" s="12">
        <f t="shared" si="2"/>
        <v>0.36299999999999999</v>
      </c>
      <c r="N36" s="12">
        <f>+L36*M36</f>
        <v>4.0655999999999999</v>
      </c>
      <c r="O36" s="12">
        <v>11.2</v>
      </c>
      <c r="P36" s="12">
        <v>0.36299999999999999</v>
      </c>
      <c r="Q36" s="12">
        <v>4.0655999999999999</v>
      </c>
      <c r="R36" s="12" t="s">
        <v>46</v>
      </c>
      <c r="S36" s="12"/>
    </row>
    <row r="37" spans="2:19">
      <c r="B37" s="12">
        <f t="shared" si="3"/>
        <v>25</v>
      </c>
      <c r="C37" s="12" t="s">
        <v>74</v>
      </c>
      <c r="D37" s="12" t="s">
        <v>75</v>
      </c>
      <c r="E37" s="12">
        <v>63</v>
      </c>
      <c r="F37" s="12"/>
      <c r="G37" s="12">
        <v>21.7</v>
      </c>
      <c r="H37" s="12">
        <f t="shared" si="0"/>
        <v>0.36299999999999999</v>
      </c>
      <c r="I37" s="12">
        <f t="shared" si="1"/>
        <v>1.0629999999999999</v>
      </c>
      <c r="J37" s="12"/>
      <c r="K37" s="12"/>
      <c r="L37" s="12"/>
      <c r="M37" s="12"/>
      <c r="N37" s="12"/>
      <c r="O37" s="12"/>
      <c r="P37" s="12"/>
      <c r="Q37" s="12"/>
      <c r="R37" s="12"/>
      <c r="S37" s="12"/>
    </row>
    <row r="38" spans="2:19">
      <c r="B38" s="12">
        <f t="shared" si="3"/>
        <v>26</v>
      </c>
      <c r="C38" s="12" t="s">
        <v>75</v>
      </c>
      <c r="D38" s="12" t="s">
        <v>76</v>
      </c>
      <c r="E38" s="12">
        <v>63</v>
      </c>
      <c r="F38" s="12"/>
      <c r="G38" s="12">
        <v>62.2</v>
      </c>
      <c r="H38" s="12">
        <f t="shared" si="0"/>
        <v>0.36299999999999999</v>
      </c>
      <c r="I38" s="12">
        <f t="shared" si="1"/>
        <v>1.0629999999999999</v>
      </c>
      <c r="J38" s="12"/>
      <c r="K38" s="12" t="s">
        <v>47</v>
      </c>
      <c r="L38" s="12">
        <f t="shared" si="2"/>
        <v>62.2</v>
      </c>
      <c r="M38" s="12">
        <f t="shared" si="2"/>
        <v>0.36299999999999999</v>
      </c>
      <c r="N38" s="12">
        <f>+L38*M38</f>
        <v>22.578600000000002</v>
      </c>
      <c r="O38" s="12">
        <v>62.2</v>
      </c>
      <c r="P38" s="12">
        <v>0.36299999999999999</v>
      </c>
      <c r="Q38" s="12">
        <v>22.578600000000002</v>
      </c>
      <c r="R38" s="12" t="s">
        <v>46</v>
      </c>
      <c r="S38" s="12"/>
    </row>
    <row r="39" spans="2:19">
      <c r="B39" s="12">
        <f t="shared" si="3"/>
        <v>27</v>
      </c>
      <c r="C39" s="12" t="s">
        <v>76</v>
      </c>
      <c r="D39" s="12" t="s">
        <v>72</v>
      </c>
      <c r="E39" s="12">
        <v>63</v>
      </c>
      <c r="F39" s="12"/>
      <c r="G39" s="12">
        <v>19.3</v>
      </c>
      <c r="H39" s="12">
        <f t="shared" si="0"/>
        <v>0.36299999999999999</v>
      </c>
      <c r="I39" s="12">
        <f t="shared" si="1"/>
        <v>1.0629999999999999</v>
      </c>
      <c r="J39" s="12"/>
      <c r="K39" s="12"/>
      <c r="L39" s="12"/>
      <c r="M39" s="12"/>
      <c r="N39" s="12"/>
      <c r="O39" s="12"/>
      <c r="P39" s="12"/>
      <c r="Q39" s="12"/>
      <c r="R39" s="12"/>
      <c r="S39" s="12"/>
    </row>
    <row r="40" spans="2:19">
      <c r="B40" s="12">
        <f t="shared" si="3"/>
        <v>28</v>
      </c>
      <c r="C40" s="12" t="s">
        <v>77</v>
      </c>
      <c r="D40" s="12" t="s">
        <v>78</v>
      </c>
      <c r="E40" s="12">
        <v>140</v>
      </c>
      <c r="F40" s="12"/>
      <c r="G40" s="12">
        <v>39.1</v>
      </c>
      <c r="H40" s="12">
        <f t="shared" si="0"/>
        <v>0.44</v>
      </c>
      <c r="I40" s="12">
        <f t="shared" si="1"/>
        <v>1.1400000000000001</v>
      </c>
      <c r="J40" s="12"/>
      <c r="K40" s="12"/>
      <c r="L40" s="12"/>
      <c r="M40" s="12"/>
      <c r="N40" s="12"/>
      <c r="O40" s="12"/>
      <c r="P40" s="12"/>
      <c r="Q40" s="12"/>
      <c r="R40" s="12"/>
      <c r="S40" s="12"/>
    </row>
    <row r="41" spans="2:19">
      <c r="B41" s="12">
        <f t="shared" si="3"/>
        <v>29</v>
      </c>
      <c r="C41" s="12" t="s">
        <v>79</v>
      </c>
      <c r="D41" s="12" t="s">
        <v>80</v>
      </c>
      <c r="E41" s="12">
        <v>63</v>
      </c>
      <c r="F41" s="12"/>
      <c r="G41" s="12">
        <v>55.3</v>
      </c>
      <c r="H41" s="12">
        <f t="shared" si="0"/>
        <v>0.36299999999999999</v>
      </c>
      <c r="I41" s="12">
        <f t="shared" si="1"/>
        <v>1.0629999999999999</v>
      </c>
      <c r="J41" s="12"/>
      <c r="K41" s="12"/>
      <c r="L41" s="12"/>
      <c r="M41" s="12"/>
      <c r="N41" s="12"/>
      <c r="O41" s="12"/>
      <c r="P41" s="12"/>
      <c r="Q41" s="12"/>
      <c r="R41" s="12"/>
      <c r="S41" s="12"/>
    </row>
    <row r="42" spans="2:19">
      <c r="B42" s="12">
        <f t="shared" si="3"/>
        <v>30</v>
      </c>
      <c r="C42" s="12" t="s">
        <v>81</v>
      </c>
      <c r="D42" s="12" t="s">
        <v>82</v>
      </c>
      <c r="E42" s="12">
        <v>63</v>
      </c>
      <c r="F42" s="12"/>
      <c r="G42" s="12">
        <v>56.3</v>
      </c>
      <c r="H42" s="12">
        <f t="shared" si="0"/>
        <v>0.36299999999999999</v>
      </c>
      <c r="I42" s="12">
        <f t="shared" si="1"/>
        <v>1.0629999999999999</v>
      </c>
      <c r="J42" s="12"/>
      <c r="K42" s="12"/>
      <c r="L42" s="12"/>
      <c r="M42" s="12"/>
      <c r="N42" s="12"/>
      <c r="O42" s="12"/>
      <c r="P42" s="12"/>
      <c r="Q42" s="12"/>
      <c r="R42" s="12"/>
      <c r="S42" s="12"/>
    </row>
    <row r="43" spans="2:19">
      <c r="B43" s="12">
        <f t="shared" si="3"/>
        <v>31</v>
      </c>
      <c r="C43" s="12" t="s">
        <v>83</v>
      </c>
      <c r="D43" s="12" t="s">
        <v>84</v>
      </c>
      <c r="E43" s="12">
        <v>63</v>
      </c>
      <c r="F43" s="12"/>
      <c r="G43" s="12">
        <v>66.8</v>
      </c>
      <c r="H43" s="12">
        <f t="shared" si="0"/>
        <v>0.36299999999999999</v>
      </c>
      <c r="I43" s="12">
        <f t="shared" si="1"/>
        <v>1.0629999999999999</v>
      </c>
      <c r="J43" s="12"/>
      <c r="K43" s="12"/>
      <c r="L43" s="12"/>
      <c r="M43" s="12"/>
      <c r="N43" s="12"/>
      <c r="O43" s="12"/>
      <c r="P43" s="12"/>
      <c r="Q43" s="12"/>
      <c r="R43" s="12"/>
      <c r="S43" s="12"/>
    </row>
    <row r="44" spans="2:19">
      <c r="B44" s="12">
        <f t="shared" si="3"/>
        <v>32</v>
      </c>
      <c r="C44" s="12" t="s">
        <v>85</v>
      </c>
      <c r="D44" s="12" t="s">
        <v>86</v>
      </c>
      <c r="E44" s="12">
        <v>63</v>
      </c>
      <c r="F44" s="12"/>
      <c r="G44" s="12">
        <v>290.3</v>
      </c>
      <c r="H44" s="12">
        <f t="shared" si="0"/>
        <v>0.36299999999999999</v>
      </c>
      <c r="I44" s="12">
        <f t="shared" si="1"/>
        <v>1.0629999999999999</v>
      </c>
      <c r="J44" s="12"/>
      <c r="K44" s="12"/>
      <c r="L44" s="12"/>
      <c r="M44" s="12"/>
      <c r="N44" s="12"/>
      <c r="O44" s="12"/>
      <c r="P44" s="12"/>
      <c r="Q44" s="12"/>
      <c r="R44" s="12"/>
      <c r="S44" s="12"/>
    </row>
    <row r="45" spans="2:19">
      <c r="B45" s="12">
        <f t="shared" si="3"/>
        <v>33</v>
      </c>
      <c r="C45" s="12" t="s">
        <v>86</v>
      </c>
      <c r="D45" s="12" t="s">
        <v>87</v>
      </c>
      <c r="E45" s="12">
        <v>63</v>
      </c>
      <c r="F45" s="12"/>
      <c r="G45" s="12">
        <v>4.7</v>
      </c>
      <c r="H45" s="12">
        <f t="shared" si="0"/>
        <v>0.36299999999999999</v>
      </c>
      <c r="I45" s="12">
        <f t="shared" si="1"/>
        <v>1.0629999999999999</v>
      </c>
      <c r="J45" s="12"/>
      <c r="K45" s="12" t="s">
        <v>62</v>
      </c>
      <c r="L45" s="12">
        <f t="shared" si="2"/>
        <v>4.7</v>
      </c>
      <c r="M45" s="12">
        <f t="shared" si="2"/>
        <v>0.36299999999999999</v>
      </c>
      <c r="N45" s="12">
        <f>+L45*M45</f>
        <v>1.7060999999999999</v>
      </c>
      <c r="O45" s="12">
        <v>4.7</v>
      </c>
      <c r="P45" s="12">
        <v>0.36299999999999999</v>
      </c>
      <c r="Q45" s="12">
        <v>1.7060999999999999</v>
      </c>
      <c r="R45" s="12" t="s">
        <v>46</v>
      </c>
      <c r="S45" s="12"/>
    </row>
    <row r="46" spans="2:19">
      <c r="B46" s="12">
        <f t="shared" si="3"/>
        <v>34</v>
      </c>
      <c r="C46" s="12" t="s">
        <v>86</v>
      </c>
      <c r="D46" s="12" t="s">
        <v>87</v>
      </c>
      <c r="E46" s="12">
        <v>63</v>
      </c>
      <c r="F46" s="12"/>
      <c r="G46" s="12">
        <v>46</v>
      </c>
      <c r="H46" s="12">
        <f t="shared" si="0"/>
        <v>0.36299999999999999</v>
      </c>
      <c r="I46" s="12">
        <f t="shared" si="1"/>
        <v>1.0629999999999999</v>
      </c>
      <c r="J46" s="12"/>
      <c r="K46" s="12"/>
      <c r="L46" s="12"/>
      <c r="M46" s="12"/>
      <c r="N46" s="12"/>
      <c r="O46" s="12"/>
      <c r="P46" s="12"/>
      <c r="Q46" s="12"/>
      <c r="R46" s="12"/>
      <c r="S46" s="12"/>
    </row>
    <row r="47" spans="2:19">
      <c r="B47" s="12">
        <f t="shared" si="3"/>
        <v>35</v>
      </c>
      <c r="C47" s="12" t="s">
        <v>88</v>
      </c>
      <c r="D47" s="12" t="s">
        <v>89</v>
      </c>
      <c r="E47" s="12">
        <v>200</v>
      </c>
      <c r="F47" s="12"/>
      <c r="G47" s="12">
        <v>38.299999999999997</v>
      </c>
      <c r="H47" s="12">
        <f t="shared" si="0"/>
        <v>0.5</v>
      </c>
      <c r="I47" s="12">
        <f t="shared" si="1"/>
        <v>1.2</v>
      </c>
      <c r="J47" s="12"/>
      <c r="K47" s="12"/>
      <c r="L47" s="12"/>
      <c r="M47" s="12"/>
      <c r="N47" s="12"/>
      <c r="O47" s="12"/>
      <c r="P47" s="12"/>
      <c r="Q47" s="12"/>
      <c r="R47" s="12"/>
      <c r="S47" s="12"/>
    </row>
    <row r="48" spans="2:19">
      <c r="B48" s="12">
        <v>36</v>
      </c>
      <c r="C48" s="12" t="s">
        <v>81</v>
      </c>
      <c r="D48" s="12" t="s">
        <v>82</v>
      </c>
      <c r="E48" s="12">
        <v>63</v>
      </c>
      <c r="F48" s="12"/>
      <c r="G48" s="12">
        <v>4</v>
      </c>
      <c r="H48" s="12">
        <f t="shared" si="0"/>
        <v>0.36299999999999999</v>
      </c>
      <c r="I48" s="12">
        <f t="shared" si="1"/>
        <v>1.0629999999999999</v>
      </c>
      <c r="J48" s="12"/>
      <c r="K48" s="12" t="s">
        <v>90</v>
      </c>
      <c r="L48" s="12">
        <f t="shared" si="2"/>
        <v>4</v>
      </c>
      <c r="M48" s="12">
        <f t="shared" si="2"/>
        <v>0.36299999999999999</v>
      </c>
      <c r="N48" s="12">
        <f>+L48*M48</f>
        <v>1.452</v>
      </c>
      <c r="O48" s="12">
        <v>4</v>
      </c>
      <c r="P48" s="12">
        <v>0.36299999999999999</v>
      </c>
      <c r="Q48" s="12">
        <v>1.452</v>
      </c>
      <c r="R48" s="12" t="s">
        <v>46</v>
      </c>
      <c r="S48" s="12"/>
    </row>
    <row r="49" spans="2:21">
      <c r="B49" s="12">
        <v>37</v>
      </c>
      <c r="C49" s="15" t="s">
        <v>91</v>
      </c>
      <c r="D49" s="15" t="s">
        <v>92</v>
      </c>
      <c r="E49" s="15">
        <v>63</v>
      </c>
      <c r="F49" s="11">
        <v>174</v>
      </c>
      <c r="G49" s="15">
        <v>157</v>
      </c>
      <c r="H49" s="12">
        <f t="shared" si="0"/>
        <v>0.36299999999999999</v>
      </c>
      <c r="I49" s="12">
        <f t="shared" si="1"/>
        <v>1.0629999999999999</v>
      </c>
      <c r="J49" s="13"/>
      <c r="K49" s="13"/>
      <c r="L49" s="13"/>
      <c r="M49" s="13"/>
      <c r="N49" s="13"/>
      <c r="O49" s="13"/>
      <c r="P49" s="13"/>
      <c r="Q49" s="13"/>
      <c r="R49" s="13"/>
      <c r="S49" s="13"/>
    </row>
    <row r="50" spans="2:21">
      <c r="B50" s="12">
        <v>38</v>
      </c>
      <c r="C50" s="15" t="s">
        <v>93</v>
      </c>
      <c r="D50" s="15" t="s">
        <v>94</v>
      </c>
      <c r="E50" s="15">
        <v>63</v>
      </c>
      <c r="F50" s="11"/>
      <c r="G50" s="15">
        <v>270</v>
      </c>
      <c r="H50" s="12">
        <f t="shared" si="0"/>
        <v>0.36299999999999999</v>
      </c>
      <c r="I50" s="12">
        <f t="shared" si="1"/>
        <v>1.0629999999999999</v>
      </c>
      <c r="J50" s="13"/>
      <c r="K50" s="13"/>
      <c r="L50" s="13"/>
      <c r="M50" s="13"/>
      <c r="N50" s="13"/>
      <c r="O50" s="13"/>
      <c r="P50" s="13"/>
      <c r="Q50" s="13"/>
      <c r="R50" s="13"/>
      <c r="S50" s="13"/>
      <c r="U50" s="2">
        <v>24037</v>
      </c>
    </row>
    <row r="51" spans="2:21">
      <c r="B51" s="12">
        <v>39</v>
      </c>
      <c r="C51" s="15" t="s">
        <v>95</v>
      </c>
      <c r="D51" s="15" t="s">
        <v>96</v>
      </c>
      <c r="E51" s="15">
        <v>63</v>
      </c>
      <c r="F51" s="11"/>
      <c r="G51" s="15">
        <v>105</v>
      </c>
      <c r="H51" s="12">
        <f t="shared" si="0"/>
        <v>0.36299999999999999</v>
      </c>
      <c r="I51" s="12">
        <f t="shared" si="1"/>
        <v>1.0629999999999999</v>
      </c>
      <c r="J51" s="13"/>
      <c r="K51" s="13"/>
      <c r="L51" s="13"/>
      <c r="M51" s="13"/>
      <c r="N51" s="13"/>
      <c r="O51" s="13"/>
      <c r="P51" s="13"/>
      <c r="Q51" s="13"/>
      <c r="R51" s="13"/>
      <c r="S51" s="13"/>
      <c r="U51" s="2">
        <f>270+105</f>
        <v>375</v>
      </c>
    </row>
    <row r="52" spans="2:21">
      <c r="B52" s="12">
        <v>40</v>
      </c>
      <c r="C52" s="15" t="s">
        <v>97</v>
      </c>
      <c r="D52" s="15" t="s">
        <v>98</v>
      </c>
      <c r="E52" s="15">
        <v>63</v>
      </c>
      <c r="F52" s="11">
        <v>33</v>
      </c>
      <c r="G52" s="15">
        <v>46</v>
      </c>
      <c r="H52" s="12">
        <f t="shared" si="0"/>
        <v>0.36299999999999999</v>
      </c>
      <c r="I52" s="12">
        <f t="shared" si="1"/>
        <v>1.0629999999999999</v>
      </c>
      <c r="J52" s="13"/>
      <c r="K52" s="13"/>
      <c r="L52" s="13"/>
      <c r="M52" s="13"/>
      <c r="N52" s="13"/>
      <c r="O52" s="13"/>
      <c r="P52" s="13"/>
      <c r="Q52" s="13"/>
      <c r="R52" s="13"/>
      <c r="S52" s="13"/>
      <c r="U52" s="2">
        <v>20509</v>
      </c>
    </row>
    <row r="53" spans="2:21">
      <c r="B53" s="12">
        <v>41</v>
      </c>
      <c r="C53" s="15" t="s">
        <v>97</v>
      </c>
      <c r="D53" s="15" t="s">
        <v>99</v>
      </c>
      <c r="E53" s="15">
        <v>63</v>
      </c>
      <c r="F53" s="11">
        <v>29</v>
      </c>
      <c r="G53" s="15">
        <v>49</v>
      </c>
      <c r="H53" s="12">
        <f t="shared" si="0"/>
        <v>0.36299999999999999</v>
      </c>
      <c r="I53" s="12">
        <f t="shared" si="1"/>
        <v>1.0629999999999999</v>
      </c>
      <c r="J53" s="13"/>
      <c r="K53" s="13"/>
      <c r="L53" s="13"/>
      <c r="M53" s="13"/>
      <c r="N53" s="13"/>
      <c r="O53" s="13"/>
      <c r="P53" s="13"/>
      <c r="Q53" s="13"/>
      <c r="R53" s="13"/>
      <c r="S53" s="13"/>
    </row>
    <row r="54" spans="2:21">
      <c r="B54" s="12">
        <v>42</v>
      </c>
      <c r="C54" s="15" t="s">
        <v>97</v>
      </c>
      <c r="D54" s="15" t="s">
        <v>100</v>
      </c>
      <c r="E54" s="15">
        <v>63</v>
      </c>
      <c r="F54" s="14">
        <v>15</v>
      </c>
      <c r="G54" s="15">
        <v>19</v>
      </c>
      <c r="H54" s="12">
        <f t="shared" si="0"/>
        <v>0.36299999999999999</v>
      </c>
      <c r="I54" s="12">
        <f t="shared" si="1"/>
        <v>1.0629999999999999</v>
      </c>
      <c r="J54" s="13"/>
      <c r="K54" s="13"/>
      <c r="L54" s="13"/>
      <c r="M54" s="13"/>
      <c r="N54" s="13"/>
      <c r="O54" s="13"/>
      <c r="P54" s="13"/>
      <c r="Q54" s="13"/>
      <c r="R54" s="13"/>
      <c r="S54" s="13"/>
    </row>
    <row r="55" spans="2:21">
      <c r="B55" s="12">
        <v>43</v>
      </c>
      <c r="C55" s="15" t="s">
        <v>68</v>
      </c>
      <c r="D55" s="15" t="s">
        <v>101</v>
      </c>
      <c r="E55" s="15">
        <v>63</v>
      </c>
      <c r="F55" s="14"/>
      <c r="G55" s="15">
        <v>130.19999999999999</v>
      </c>
      <c r="H55" s="12">
        <f t="shared" si="0"/>
        <v>0.36299999999999999</v>
      </c>
      <c r="I55" s="12">
        <f t="shared" si="1"/>
        <v>1.0629999999999999</v>
      </c>
      <c r="J55" s="13"/>
      <c r="K55" s="13"/>
      <c r="L55" s="13"/>
      <c r="M55" s="13"/>
      <c r="N55" s="13"/>
      <c r="O55" s="13"/>
      <c r="P55" s="13"/>
      <c r="Q55" s="13"/>
      <c r="R55" s="13"/>
      <c r="S55" s="13"/>
      <c r="U55" s="2">
        <f>375+156</f>
        <v>531</v>
      </c>
    </row>
    <row r="56" spans="2:21">
      <c r="B56" s="12">
        <v>44</v>
      </c>
      <c r="C56" s="15" t="s">
        <v>102</v>
      </c>
      <c r="D56" s="15" t="s">
        <v>103</v>
      </c>
      <c r="E56" s="15">
        <v>63</v>
      </c>
      <c r="F56" s="14"/>
      <c r="G56" s="15">
        <v>68.5</v>
      </c>
      <c r="H56" s="12">
        <f t="shared" si="0"/>
        <v>0.36299999999999999</v>
      </c>
      <c r="I56" s="12">
        <f t="shared" si="1"/>
        <v>1.0629999999999999</v>
      </c>
      <c r="J56" s="13"/>
      <c r="K56" s="13"/>
      <c r="L56" s="13"/>
      <c r="M56" s="13"/>
      <c r="N56" s="13"/>
      <c r="O56" s="13"/>
      <c r="P56" s="13"/>
      <c r="Q56" s="13"/>
      <c r="R56" s="13"/>
      <c r="S56" s="13"/>
    </row>
    <row r="57" spans="2:21">
      <c r="B57" s="12">
        <v>45</v>
      </c>
      <c r="C57" s="15" t="s">
        <v>104</v>
      </c>
      <c r="D57" s="15" t="s">
        <v>105</v>
      </c>
      <c r="E57" s="15">
        <v>63</v>
      </c>
      <c r="F57" s="14"/>
      <c r="G57" s="15">
        <v>383.2</v>
      </c>
      <c r="H57" s="12">
        <f t="shared" si="0"/>
        <v>0.36299999999999999</v>
      </c>
      <c r="I57" s="12">
        <f t="shared" si="1"/>
        <v>1.0629999999999999</v>
      </c>
      <c r="J57" s="13"/>
      <c r="K57" s="13"/>
      <c r="L57" s="13"/>
      <c r="M57" s="13"/>
      <c r="N57" s="13"/>
      <c r="O57" s="13"/>
      <c r="P57" s="13"/>
      <c r="Q57" s="13"/>
      <c r="R57" s="13"/>
      <c r="S57" s="13"/>
    </row>
    <row r="58" spans="2:21">
      <c r="B58" s="12">
        <v>46</v>
      </c>
      <c r="C58" s="15" t="s">
        <v>106</v>
      </c>
      <c r="D58" s="15" t="s">
        <v>107</v>
      </c>
      <c r="E58" s="15">
        <v>63</v>
      </c>
      <c r="F58" s="14"/>
      <c r="G58" s="15">
        <v>275.3</v>
      </c>
      <c r="H58" s="12">
        <f t="shared" si="0"/>
        <v>0.36299999999999999</v>
      </c>
      <c r="I58" s="12">
        <f t="shared" si="1"/>
        <v>1.0629999999999999</v>
      </c>
      <c r="J58" s="13"/>
      <c r="K58" s="13"/>
      <c r="L58" s="13"/>
      <c r="M58" s="13"/>
      <c r="N58" s="13"/>
      <c r="O58" s="13"/>
      <c r="P58" s="13"/>
      <c r="Q58" s="13"/>
      <c r="R58" s="13"/>
      <c r="S58" s="13"/>
      <c r="U58" s="2">
        <f>2502.2+3908.2</f>
        <v>6410.4</v>
      </c>
    </row>
    <row r="59" spans="2:21">
      <c r="B59" s="12">
        <v>47</v>
      </c>
      <c r="C59" s="15" t="s">
        <v>66</v>
      </c>
      <c r="D59" s="15" t="s">
        <v>108</v>
      </c>
      <c r="E59" s="15">
        <v>63</v>
      </c>
      <c r="F59" s="14">
        <v>191</v>
      </c>
      <c r="G59" s="15">
        <v>219.3</v>
      </c>
      <c r="H59" s="12">
        <f t="shared" si="0"/>
        <v>0.36299999999999999</v>
      </c>
      <c r="I59" s="12">
        <f t="shared" si="1"/>
        <v>1.0629999999999999</v>
      </c>
      <c r="J59" s="13"/>
      <c r="K59" s="13"/>
      <c r="L59" s="13"/>
      <c r="M59" s="13"/>
      <c r="N59" s="13"/>
      <c r="O59" s="13"/>
      <c r="P59" s="13"/>
      <c r="Q59" s="13"/>
      <c r="R59" s="13"/>
      <c r="S59" s="13"/>
    </row>
    <row r="60" spans="2:21">
      <c r="B60" s="12"/>
      <c r="C60" s="15"/>
      <c r="D60" s="15"/>
      <c r="E60" s="15"/>
      <c r="F60" s="14"/>
      <c r="G60" s="15">
        <f>SUM(G13:G59)</f>
        <v>3908.2000000000003</v>
      </c>
      <c r="H60" s="12"/>
      <c r="I60" s="12"/>
      <c r="J60" s="13"/>
      <c r="K60" s="13"/>
      <c r="L60" s="13"/>
      <c r="M60" s="13"/>
      <c r="N60" s="13"/>
      <c r="O60" s="13"/>
      <c r="P60" s="13"/>
      <c r="Q60" s="13">
        <f>SUM(Q13:Q59)</f>
        <v>213.42089999999996</v>
      </c>
      <c r="R60" s="13"/>
      <c r="S60" s="13"/>
    </row>
    <row r="61" spans="2:21" ht="78.75" customHeight="1">
      <c r="B61" s="16" t="s">
        <v>38</v>
      </c>
      <c r="C61" s="17"/>
      <c r="D61" s="17"/>
      <c r="E61" s="17"/>
      <c r="F61" s="17"/>
      <c r="G61" s="18"/>
      <c r="H61" s="16" t="s">
        <v>39</v>
      </c>
      <c r="I61" s="17"/>
      <c r="J61" s="17"/>
      <c r="K61" s="17"/>
      <c r="L61" s="17"/>
      <c r="M61" s="18"/>
      <c r="N61" s="16" t="s">
        <v>40</v>
      </c>
      <c r="O61" s="17"/>
      <c r="P61" s="17"/>
      <c r="Q61" s="17"/>
      <c r="R61" s="17"/>
      <c r="S61" s="18"/>
    </row>
    <row r="67" spans="11:11">
      <c r="K67" s="2">
        <f>2502.9+830.2+3908.2</f>
        <v>7241.3</v>
      </c>
    </row>
  </sheetData>
  <mergeCells count="18">
    <mergeCell ref="B11:C11"/>
    <mergeCell ref="D11:G11"/>
    <mergeCell ref="B61:G61"/>
    <mergeCell ref="H61:M61"/>
    <mergeCell ref="N61:S61"/>
    <mergeCell ref="B8:C8"/>
    <mergeCell ref="D8:G8"/>
    <mergeCell ref="B9:C9"/>
    <mergeCell ref="D9:G9"/>
    <mergeCell ref="B10:C10"/>
    <mergeCell ref="D10:G10"/>
    <mergeCell ref="B2:S2"/>
    <mergeCell ref="B3:S3"/>
    <mergeCell ref="B4:S4"/>
    <mergeCell ref="B5:S5"/>
    <mergeCell ref="B6:P6"/>
    <mergeCell ref="B7:C7"/>
    <mergeCell ref="D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I26" sqref="I26"/>
    </sheetView>
  </sheetViews>
  <sheetFormatPr defaultRowHeight="15"/>
  <cols>
    <col min="1" max="16384" width="9.140625" style="2"/>
  </cols>
  <sheetData>
    <row r="1" spans="1:18" ht="21">
      <c r="A1" s="1" t="s">
        <v>0</v>
      </c>
      <c r="B1" s="1"/>
      <c r="C1" s="1"/>
      <c r="D1" s="1"/>
      <c r="E1" s="1"/>
      <c r="F1" s="1"/>
      <c r="G1" s="1"/>
      <c r="H1" s="1"/>
      <c r="I1" s="1"/>
      <c r="J1" s="1"/>
      <c r="K1" s="1"/>
      <c r="L1" s="1"/>
      <c r="M1" s="1"/>
      <c r="N1" s="1"/>
      <c r="O1" s="1"/>
      <c r="P1" s="1"/>
      <c r="Q1" s="1"/>
      <c r="R1" s="1"/>
    </row>
    <row r="2" spans="1:18" ht="21">
      <c r="A2" s="1" t="s">
        <v>1</v>
      </c>
      <c r="B2" s="1"/>
      <c r="C2" s="1"/>
      <c r="D2" s="1"/>
      <c r="E2" s="1"/>
      <c r="F2" s="1"/>
      <c r="G2" s="1"/>
      <c r="H2" s="1"/>
      <c r="I2" s="1"/>
      <c r="J2" s="1"/>
      <c r="K2" s="1"/>
      <c r="L2" s="1"/>
      <c r="M2" s="1"/>
      <c r="N2" s="1"/>
      <c r="O2" s="1"/>
      <c r="P2" s="1"/>
      <c r="Q2" s="1"/>
      <c r="R2" s="1"/>
    </row>
    <row r="3" spans="1:18" ht="21">
      <c r="A3" s="1" t="s">
        <v>2</v>
      </c>
      <c r="B3" s="1"/>
      <c r="C3" s="1"/>
      <c r="D3" s="1"/>
      <c r="E3" s="1"/>
      <c r="F3" s="1"/>
      <c r="G3" s="1"/>
      <c r="H3" s="1"/>
      <c r="I3" s="1"/>
      <c r="J3" s="1"/>
      <c r="K3" s="1"/>
      <c r="L3" s="1"/>
      <c r="M3" s="1"/>
      <c r="N3" s="1"/>
      <c r="O3" s="1"/>
      <c r="P3" s="1"/>
      <c r="Q3" s="1"/>
      <c r="R3" s="1"/>
    </row>
    <row r="4" spans="1:18" ht="18.75">
      <c r="A4" s="3" t="s">
        <v>3</v>
      </c>
      <c r="B4" s="3"/>
      <c r="C4" s="3"/>
      <c r="D4" s="3"/>
      <c r="E4" s="3"/>
      <c r="F4" s="3"/>
      <c r="G4" s="3"/>
      <c r="H4" s="3"/>
      <c r="I4" s="3"/>
      <c r="J4" s="3"/>
      <c r="K4" s="3"/>
      <c r="L4" s="3"/>
      <c r="M4" s="3"/>
      <c r="N4" s="3"/>
      <c r="O4" s="3"/>
      <c r="P4" s="3"/>
      <c r="Q4" s="3"/>
      <c r="R4" s="3"/>
    </row>
    <row r="5" spans="1:18" ht="21">
      <c r="A5" s="4" t="s">
        <v>4</v>
      </c>
      <c r="B5" s="4"/>
      <c r="C5" s="4"/>
      <c r="D5" s="4"/>
      <c r="E5" s="4"/>
      <c r="F5" s="4"/>
      <c r="G5" s="4"/>
      <c r="H5" s="4"/>
      <c r="I5" s="4"/>
      <c r="J5" s="4"/>
      <c r="K5" s="4"/>
      <c r="L5" s="4"/>
      <c r="M5" s="4"/>
      <c r="N5" s="4"/>
      <c r="O5" s="4"/>
      <c r="P5" s="5"/>
      <c r="Q5" s="5"/>
      <c r="R5" s="5"/>
    </row>
    <row r="6" spans="1:18" ht="21">
      <c r="A6" s="6" t="s">
        <v>5</v>
      </c>
      <c r="B6" s="6"/>
      <c r="C6" s="7" t="s">
        <v>6</v>
      </c>
      <c r="D6" s="7"/>
      <c r="E6" s="7"/>
      <c r="F6" s="7"/>
      <c r="G6" s="8"/>
      <c r="H6" s="8"/>
      <c r="I6" s="8"/>
      <c r="J6" s="8"/>
      <c r="K6" s="8"/>
      <c r="L6" s="8"/>
      <c r="M6" s="8"/>
      <c r="N6" s="8"/>
      <c r="O6" s="8"/>
      <c r="P6" s="8"/>
      <c r="Q6" s="8"/>
      <c r="R6" s="8"/>
    </row>
    <row r="7" spans="1:18" ht="21">
      <c r="A7" s="6" t="s">
        <v>7</v>
      </c>
      <c r="B7" s="6"/>
      <c r="C7" s="7" t="s">
        <v>8</v>
      </c>
      <c r="D7" s="7"/>
      <c r="E7" s="7"/>
      <c r="F7" s="7"/>
      <c r="G7" s="8"/>
      <c r="H7" s="8"/>
      <c r="I7" s="8"/>
      <c r="J7" s="8"/>
      <c r="K7" s="8"/>
      <c r="L7" s="8"/>
      <c r="M7" s="8"/>
      <c r="N7" s="8"/>
      <c r="O7" s="8"/>
      <c r="P7" s="8"/>
      <c r="Q7" s="8"/>
      <c r="R7" s="8"/>
    </row>
    <row r="8" spans="1:18" ht="21">
      <c r="A8" s="6" t="s">
        <v>9</v>
      </c>
      <c r="B8" s="6"/>
      <c r="C8" s="7" t="s">
        <v>10</v>
      </c>
      <c r="D8" s="7"/>
      <c r="E8" s="7"/>
      <c r="F8" s="7"/>
      <c r="G8" s="8"/>
      <c r="H8" s="8"/>
      <c r="I8" s="8"/>
      <c r="J8" s="8"/>
      <c r="K8" s="8"/>
      <c r="L8" s="8"/>
      <c r="M8" s="8"/>
      <c r="N8" s="8"/>
      <c r="O8" s="8"/>
      <c r="P8" s="8"/>
      <c r="Q8" s="8"/>
      <c r="R8" s="8"/>
    </row>
    <row r="9" spans="1:18" ht="21">
      <c r="A9" s="6" t="s">
        <v>11</v>
      </c>
      <c r="B9" s="6"/>
      <c r="C9" s="7" t="s">
        <v>12</v>
      </c>
      <c r="D9" s="7"/>
      <c r="E9" s="7"/>
      <c r="F9" s="7"/>
      <c r="G9" s="8"/>
      <c r="H9" s="8"/>
      <c r="I9" s="8"/>
      <c r="J9" s="8"/>
      <c r="K9" s="8"/>
      <c r="L9" s="8"/>
      <c r="M9" s="8"/>
      <c r="N9" s="8"/>
      <c r="O9" s="8"/>
      <c r="P9" s="8"/>
      <c r="Q9" s="8"/>
      <c r="R9" s="8"/>
    </row>
    <row r="10" spans="1:18" ht="21">
      <c r="A10" s="6" t="s">
        <v>13</v>
      </c>
      <c r="B10" s="6"/>
      <c r="C10" s="7" t="s">
        <v>10</v>
      </c>
      <c r="D10" s="7"/>
      <c r="E10" s="7"/>
      <c r="F10" s="7"/>
      <c r="G10" s="8"/>
      <c r="H10" s="8"/>
      <c r="I10" s="8"/>
      <c r="J10" s="8"/>
      <c r="K10" s="8"/>
      <c r="L10" s="8"/>
      <c r="M10" s="8"/>
      <c r="N10" s="8"/>
      <c r="O10" s="8"/>
      <c r="P10" s="8"/>
      <c r="Q10" s="8"/>
      <c r="R10" s="8"/>
    </row>
    <row r="11" spans="1:18" ht="78.75">
      <c r="A11" s="9" t="s">
        <v>14</v>
      </c>
      <c r="B11" s="9" t="s">
        <v>15</v>
      </c>
      <c r="C11" s="9" t="s">
        <v>16</v>
      </c>
      <c r="D11" s="9" t="s">
        <v>17</v>
      </c>
      <c r="E11" s="9" t="s">
        <v>18</v>
      </c>
      <c r="F11" s="9" t="s">
        <v>19</v>
      </c>
      <c r="G11" s="9" t="s">
        <v>20</v>
      </c>
      <c r="H11" s="9" t="s">
        <v>21</v>
      </c>
      <c r="I11" s="9" t="s">
        <v>22</v>
      </c>
      <c r="J11" s="9" t="s">
        <v>23</v>
      </c>
      <c r="K11" s="9" t="s">
        <v>24</v>
      </c>
      <c r="L11" s="9" t="s">
        <v>25</v>
      </c>
      <c r="M11" s="9" t="s">
        <v>26</v>
      </c>
      <c r="N11" s="9" t="s">
        <v>27</v>
      </c>
      <c r="O11" s="9" t="s">
        <v>28</v>
      </c>
      <c r="P11" s="9" t="s">
        <v>29</v>
      </c>
      <c r="Q11" s="9" t="s">
        <v>30</v>
      </c>
      <c r="R11" s="10" t="s">
        <v>31</v>
      </c>
    </row>
    <row r="12" spans="1:18">
      <c r="A12" s="11">
        <v>1</v>
      </c>
      <c r="B12" s="12" t="s">
        <v>32</v>
      </c>
      <c r="C12" s="12" t="s">
        <v>33</v>
      </c>
      <c r="D12" s="12">
        <v>250</v>
      </c>
      <c r="E12" s="12">
        <v>274</v>
      </c>
      <c r="F12" s="12">
        <v>274</v>
      </c>
      <c r="G12" s="13">
        <f>0.3+0.25</f>
        <v>0.55000000000000004</v>
      </c>
      <c r="H12" s="13">
        <v>1.25</v>
      </c>
      <c r="I12" s="13"/>
      <c r="J12" s="13"/>
      <c r="K12" s="13"/>
      <c r="L12" s="13"/>
      <c r="M12" s="13"/>
      <c r="N12" s="13"/>
      <c r="O12" s="13"/>
      <c r="P12" s="13"/>
      <c r="Q12" s="13"/>
      <c r="R12" s="13"/>
    </row>
    <row r="13" spans="1:18">
      <c r="A13" s="11">
        <f>1+A12</f>
        <v>2</v>
      </c>
      <c r="B13" s="12" t="s">
        <v>33</v>
      </c>
      <c r="C13" s="12" t="s">
        <v>34</v>
      </c>
      <c r="D13" s="12">
        <v>250</v>
      </c>
      <c r="E13" s="12">
        <v>54</v>
      </c>
      <c r="F13" s="12">
        <v>54</v>
      </c>
      <c r="G13" s="13">
        <f t="shared" ref="G13:G14" si="0">0.3+0.25</f>
        <v>0.55000000000000004</v>
      </c>
      <c r="H13" s="13">
        <v>1.25</v>
      </c>
      <c r="I13" s="13"/>
      <c r="J13" s="13"/>
      <c r="K13" s="13"/>
      <c r="L13" s="13"/>
      <c r="M13" s="13"/>
      <c r="N13" s="13"/>
      <c r="O13" s="13"/>
      <c r="P13" s="13"/>
      <c r="Q13" s="13"/>
      <c r="R13" s="13"/>
    </row>
    <row r="14" spans="1:18">
      <c r="A14" s="11">
        <v>3</v>
      </c>
      <c r="B14" s="12" t="s">
        <v>34</v>
      </c>
      <c r="C14" s="12" t="s">
        <v>35</v>
      </c>
      <c r="D14" s="12">
        <v>250</v>
      </c>
      <c r="E14" s="12">
        <v>159</v>
      </c>
      <c r="F14" s="12">
        <v>159</v>
      </c>
      <c r="G14" s="13">
        <f t="shared" si="0"/>
        <v>0.55000000000000004</v>
      </c>
      <c r="H14" s="13">
        <v>1.25</v>
      </c>
      <c r="I14" s="13"/>
      <c r="J14" s="13"/>
      <c r="K14" s="13"/>
      <c r="L14" s="13"/>
      <c r="M14" s="13"/>
      <c r="N14" s="13"/>
      <c r="O14" s="13"/>
      <c r="P14" s="13"/>
      <c r="Q14" s="13"/>
      <c r="R14" s="13"/>
    </row>
    <row r="15" spans="1:18">
      <c r="A15" s="11">
        <v>4</v>
      </c>
      <c r="B15" s="12" t="s">
        <v>36</v>
      </c>
      <c r="C15" s="12" t="s">
        <v>37</v>
      </c>
      <c r="D15" s="12">
        <v>63</v>
      </c>
      <c r="E15" s="12"/>
      <c r="F15" s="12">
        <v>200</v>
      </c>
      <c r="G15" s="13">
        <v>0.36299999999999999</v>
      </c>
      <c r="H15" s="13">
        <v>1.06</v>
      </c>
      <c r="I15" s="13"/>
      <c r="J15" s="13"/>
      <c r="K15" s="13"/>
      <c r="L15" s="13"/>
      <c r="M15" s="13"/>
      <c r="N15" s="13"/>
      <c r="O15" s="13"/>
      <c r="P15" s="13"/>
      <c r="Q15" s="13"/>
      <c r="R15" s="13"/>
    </row>
    <row r="16" spans="1:18">
      <c r="A16" s="14">
        <v>5</v>
      </c>
      <c r="B16" s="12">
        <v>176</v>
      </c>
      <c r="C16" s="12">
        <v>177</v>
      </c>
      <c r="D16" s="15">
        <v>63</v>
      </c>
      <c r="E16" s="15">
        <v>82</v>
      </c>
      <c r="F16" s="15">
        <v>143.19999999999999</v>
      </c>
      <c r="G16" s="13">
        <v>0.36299999999999999</v>
      </c>
      <c r="H16" s="13">
        <v>1.06</v>
      </c>
      <c r="I16" s="13"/>
      <c r="J16" s="13"/>
      <c r="K16" s="13"/>
      <c r="L16" s="13"/>
      <c r="M16" s="13"/>
      <c r="N16" s="13"/>
      <c r="O16" s="13"/>
      <c r="P16" s="13"/>
      <c r="Q16" s="13"/>
      <c r="R16" s="13"/>
    </row>
    <row r="17" spans="1:18" ht="68.25" customHeight="1">
      <c r="A17" s="16" t="s">
        <v>38</v>
      </c>
      <c r="B17" s="17"/>
      <c r="C17" s="17"/>
      <c r="D17" s="17"/>
      <c r="E17" s="17"/>
      <c r="F17" s="17"/>
      <c r="G17" s="18"/>
      <c r="H17" s="19" t="s">
        <v>39</v>
      </c>
      <c r="I17" s="19"/>
      <c r="J17" s="19"/>
      <c r="K17" s="19"/>
      <c r="L17" s="19"/>
      <c r="M17" s="16" t="s">
        <v>40</v>
      </c>
      <c r="N17" s="17"/>
      <c r="O17" s="17"/>
      <c r="P17" s="17"/>
      <c r="Q17" s="17"/>
      <c r="R17" s="18"/>
    </row>
  </sheetData>
  <mergeCells count="18">
    <mergeCell ref="A10:B10"/>
    <mergeCell ref="C10:F10"/>
    <mergeCell ref="A17:G17"/>
    <mergeCell ref="H17:L17"/>
    <mergeCell ref="M17:R17"/>
    <mergeCell ref="A7:B7"/>
    <mergeCell ref="C7:F7"/>
    <mergeCell ref="A8:B8"/>
    <mergeCell ref="C8:F8"/>
    <mergeCell ref="A9:B9"/>
    <mergeCell ref="C9:F9"/>
    <mergeCell ref="A1:R1"/>
    <mergeCell ref="A2:R2"/>
    <mergeCell ref="A3:R3"/>
    <mergeCell ref="A4:R4"/>
    <mergeCell ref="A5:O5"/>
    <mergeCell ref="A6:B6"/>
    <mergeCell ref="C6:F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20"/>
  <sheetViews>
    <sheetView workbookViewId="0">
      <selection activeCell="B12" sqref="B12:B16"/>
    </sheetView>
  </sheetViews>
  <sheetFormatPr defaultRowHeight="15"/>
  <cols>
    <col min="4" max="4" width="18" customWidth="1"/>
    <col min="5" max="5" width="16.7109375" customWidth="1"/>
    <col min="6" max="6" width="15.140625" customWidth="1"/>
    <col min="7" max="7" width="17.28515625" customWidth="1"/>
    <col min="8" max="8" width="21.85546875" customWidth="1"/>
    <col min="9" max="9" width="17" customWidth="1"/>
    <col min="10" max="10" width="16" customWidth="1"/>
    <col min="11" max="11" width="17" customWidth="1"/>
  </cols>
  <sheetData>
    <row r="5" spans="2:11" ht="18.75">
      <c r="B5" s="20" t="s">
        <v>126</v>
      </c>
      <c r="C5" s="20"/>
      <c r="D5" s="20" t="s">
        <v>127</v>
      </c>
      <c r="E5" s="20"/>
      <c r="F5" s="20"/>
      <c r="G5" s="20"/>
      <c r="H5" s="20"/>
      <c r="I5" s="20"/>
      <c r="J5" s="20"/>
      <c r="K5" s="20"/>
    </row>
    <row r="6" spans="2:11" ht="18.75">
      <c r="B6" s="20" t="s">
        <v>128</v>
      </c>
      <c r="C6" s="20"/>
      <c r="D6" s="20" t="s">
        <v>129</v>
      </c>
      <c r="E6" s="20"/>
      <c r="F6" s="20"/>
      <c r="G6" s="20"/>
      <c r="H6" s="20"/>
      <c r="I6" s="20"/>
      <c r="J6" s="20"/>
      <c r="K6" s="20"/>
    </row>
    <row r="7" spans="2:11" ht="18.75">
      <c r="B7" s="20" t="s">
        <v>130</v>
      </c>
      <c r="C7" s="20"/>
      <c r="D7" s="20" t="s">
        <v>131</v>
      </c>
      <c r="E7" s="20"/>
      <c r="F7" s="20"/>
      <c r="G7" s="20"/>
      <c r="H7" s="20"/>
      <c r="I7" s="20"/>
      <c r="J7" s="20"/>
      <c r="K7" s="20"/>
    </row>
    <row r="8" spans="2:11" ht="18.75">
      <c r="B8" s="20" t="s">
        <v>132</v>
      </c>
      <c r="C8" s="20"/>
      <c r="D8" s="20" t="s">
        <v>133</v>
      </c>
      <c r="E8" s="20"/>
      <c r="F8" s="20"/>
      <c r="G8" s="20"/>
      <c r="H8" s="20"/>
      <c r="I8" s="20"/>
      <c r="J8" s="20"/>
      <c r="K8" s="20"/>
    </row>
    <row r="9" spans="2:11" ht="18.75">
      <c r="B9" s="20" t="s">
        <v>134</v>
      </c>
      <c r="C9" s="20"/>
      <c r="D9" s="20" t="s">
        <v>135</v>
      </c>
      <c r="E9" s="20"/>
      <c r="F9" s="20"/>
      <c r="G9" s="20"/>
      <c r="H9" s="20"/>
      <c r="I9" s="20"/>
      <c r="J9" s="20"/>
      <c r="K9" s="20"/>
    </row>
    <row r="10" spans="2:11" ht="18.75">
      <c r="B10" s="20" t="s">
        <v>136</v>
      </c>
      <c r="C10" s="20"/>
      <c r="D10" s="20" t="s">
        <v>158</v>
      </c>
      <c r="E10" s="20"/>
      <c r="F10" s="20"/>
      <c r="G10" s="20"/>
      <c r="H10" s="20"/>
      <c r="I10" s="20"/>
      <c r="J10" s="21" t="s">
        <v>138</v>
      </c>
      <c r="K10" s="21"/>
    </row>
    <row r="11" spans="2:11" ht="45">
      <c r="B11" s="22" t="s">
        <v>139</v>
      </c>
      <c r="C11" s="22" t="s">
        <v>140</v>
      </c>
      <c r="D11" s="22" t="s">
        <v>16</v>
      </c>
      <c r="E11" s="22" t="s">
        <v>141</v>
      </c>
      <c r="F11" s="22" t="s">
        <v>142</v>
      </c>
      <c r="G11" s="22" t="s">
        <v>143</v>
      </c>
      <c r="H11" s="22" t="s">
        <v>144</v>
      </c>
      <c r="I11" s="23" t="s">
        <v>145</v>
      </c>
      <c r="J11" s="24" t="s">
        <v>146</v>
      </c>
      <c r="K11" s="22" t="s">
        <v>147</v>
      </c>
    </row>
    <row r="12" spans="2:11">
      <c r="B12" s="25">
        <v>1</v>
      </c>
      <c r="C12" s="12" t="s">
        <v>32</v>
      </c>
      <c r="D12" s="12" t="s">
        <v>33</v>
      </c>
      <c r="E12" s="12">
        <v>250</v>
      </c>
      <c r="F12" s="12">
        <v>274</v>
      </c>
      <c r="G12" s="31" t="s">
        <v>157</v>
      </c>
      <c r="H12" s="31">
        <v>3.5</v>
      </c>
      <c r="I12" s="26">
        <v>1</v>
      </c>
      <c r="J12" s="26">
        <v>4.5</v>
      </c>
      <c r="K12" s="26" t="s">
        <v>156</v>
      </c>
    </row>
    <row r="13" spans="2:11">
      <c r="B13" s="25">
        <f>1+B12</f>
        <v>2</v>
      </c>
      <c r="C13" s="12" t="s">
        <v>33</v>
      </c>
      <c r="D13" s="12" t="s">
        <v>34</v>
      </c>
      <c r="E13" s="12">
        <v>250</v>
      </c>
      <c r="F13" s="12">
        <v>54</v>
      </c>
      <c r="G13" s="31" t="s">
        <v>157</v>
      </c>
      <c r="H13" s="31">
        <v>3.5</v>
      </c>
      <c r="I13" s="26">
        <v>1</v>
      </c>
      <c r="J13" s="26">
        <v>4.5</v>
      </c>
      <c r="K13" s="26" t="s">
        <v>156</v>
      </c>
    </row>
    <row r="14" spans="2:11">
      <c r="B14" s="25">
        <f t="shared" ref="B14:B16" si="0">1+B13</f>
        <v>3</v>
      </c>
      <c r="C14" s="12" t="s">
        <v>34</v>
      </c>
      <c r="D14" s="12" t="s">
        <v>35</v>
      </c>
      <c r="E14" s="12">
        <v>250</v>
      </c>
      <c r="F14" s="12">
        <v>159</v>
      </c>
      <c r="G14" s="31" t="s">
        <v>157</v>
      </c>
      <c r="H14" s="31">
        <v>3.5</v>
      </c>
      <c r="I14" s="26">
        <v>1</v>
      </c>
      <c r="J14" s="26">
        <v>4.5</v>
      </c>
      <c r="K14" s="26" t="s">
        <v>156</v>
      </c>
    </row>
    <row r="15" spans="2:11">
      <c r="B15" s="25">
        <f t="shared" si="0"/>
        <v>4</v>
      </c>
      <c r="C15" s="12" t="s">
        <v>36</v>
      </c>
      <c r="D15" s="12" t="s">
        <v>37</v>
      </c>
      <c r="E15" s="12">
        <v>63</v>
      </c>
      <c r="F15" s="12">
        <v>200</v>
      </c>
      <c r="G15" s="31" t="s">
        <v>157</v>
      </c>
      <c r="H15" s="31">
        <v>3.5</v>
      </c>
      <c r="I15" s="26">
        <v>1</v>
      </c>
      <c r="J15" s="26">
        <v>4.5</v>
      </c>
      <c r="K15" s="26" t="s">
        <v>156</v>
      </c>
    </row>
    <row r="16" spans="2:11">
      <c r="B16" s="25">
        <f t="shared" si="0"/>
        <v>5</v>
      </c>
      <c r="C16" s="12">
        <v>176</v>
      </c>
      <c r="D16" s="12">
        <v>177</v>
      </c>
      <c r="E16" s="15">
        <v>63</v>
      </c>
      <c r="F16" s="15">
        <v>143.19999999999999</v>
      </c>
      <c r="G16" s="31" t="s">
        <v>157</v>
      </c>
      <c r="H16" s="31">
        <v>3.5</v>
      </c>
      <c r="I16" s="26">
        <v>1</v>
      </c>
      <c r="J16" s="26">
        <v>4.5</v>
      </c>
      <c r="K16" s="26" t="s">
        <v>156</v>
      </c>
    </row>
    <row r="17" spans="2:11" ht="15.75">
      <c r="B17" s="28" t="s">
        <v>149</v>
      </c>
      <c r="C17" s="28"/>
      <c r="D17" s="28"/>
      <c r="E17" s="28"/>
      <c r="F17" s="29" t="s">
        <v>150</v>
      </c>
      <c r="G17" s="29"/>
      <c r="H17" s="29"/>
      <c r="I17" s="25"/>
      <c r="J17" s="25" t="s">
        <v>151</v>
      </c>
      <c r="K17" s="25"/>
    </row>
    <row r="18" spans="2:11" ht="15.75">
      <c r="B18" s="30" t="s">
        <v>152</v>
      </c>
      <c r="C18" s="30"/>
      <c r="D18" s="30"/>
      <c r="E18" s="30"/>
      <c r="F18" s="29" t="s">
        <v>152</v>
      </c>
      <c r="G18" s="29"/>
      <c r="H18" s="29"/>
      <c r="I18" s="29"/>
      <c r="J18" s="29" t="s">
        <v>152</v>
      </c>
      <c r="K18" s="29"/>
    </row>
    <row r="19" spans="2:11" ht="15.75">
      <c r="B19" s="30" t="s">
        <v>153</v>
      </c>
      <c r="C19" s="30"/>
      <c r="D19" s="30"/>
      <c r="E19" s="30"/>
      <c r="F19" s="29" t="s">
        <v>153</v>
      </c>
      <c r="G19" s="29"/>
      <c r="H19" s="29"/>
      <c r="I19" s="29"/>
      <c r="J19" s="29" t="s">
        <v>153</v>
      </c>
      <c r="K19" s="29"/>
    </row>
    <row r="20" spans="2:11" ht="15.75">
      <c r="B20" s="30" t="s">
        <v>154</v>
      </c>
      <c r="C20" s="30"/>
      <c r="D20" s="30"/>
      <c r="E20" s="30"/>
      <c r="F20" s="29" t="s">
        <v>154</v>
      </c>
      <c r="G20" s="29"/>
      <c r="H20" s="29"/>
      <c r="I20" s="29"/>
      <c r="J20" s="29" t="s">
        <v>154</v>
      </c>
      <c r="K20" s="29"/>
    </row>
  </sheetData>
  <mergeCells count="22">
    <mergeCell ref="B20:E20"/>
    <mergeCell ref="F20:I20"/>
    <mergeCell ref="J20:K20"/>
    <mergeCell ref="F17:H17"/>
    <mergeCell ref="B18:E18"/>
    <mergeCell ref="F18:I18"/>
    <mergeCell ref="J18:K18"/>
    <mergeCell ref="B19:E19"/>
    <mergeCell ref="F19:I19"/>
    <mergeCell ref="J19:K19"/>
    <mergeCell ref="B8:C8"/>
    <mergeCell ref="D8:K8"/>
    <mergeCell ref="B9:C9"/>
    <mergeCell ref="D9:K9"/>
    <mergeCell ref="B10:C10"/>
    <mergeCell ref="D10:I10"/>
    <mergeCell ref="B5:C5"/>
    <mergeCell ref="D5:K5"/>
    <mergeCell ref="B6:C6"/>
    <mergeCell ref="D6:K6"/>
    <mergeCell ref="B7:C7"/>
    <mergeCell ref="D7: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MADHURA (new)</vt:lpstr>
      <vt:lpstr>brahupur hydro2</vt:lpstr>
      <vt:lpstr>madhura arani ganj 4</vt:lpstr>
      <vt:lpstr>brahapur 2</vt:lpstr>
      <vt:lpstr>aurangabad 2</vt:lpstr>
      <vt:lpstr>auranga  hydro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2024-08-06T09:48:12Z</dcterms:modified>
</cp:coreProperties>
</file>