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nwesh\"/>
    </mc:Choice>
  </mc:AlternateContent>
  <bookViews>
    <workbookView xWindow="0" yWindow="0" windowWidth="24000" windowHeight="9135" activeTab="1"/>
  </bookViews>
  <sheets>
    <sheet name="BHAIDPUR RoadDis. &amp; Restoration" sheetId="1" r:id="rId1"/>
    <sheet name="BHAIDPUR RoadDis. &amp; Restora (2" sheetId="3" r:id="rId2"/>
  </sheets>
  <definedNames>
    <definedName name="_xlnm._FilterDatabase" localSheetId="1" hidden="1">'BHAIDPUR RoadDis. &amp; Restora (2'!$A$11:$M$24</definedName>
    <definedName name="_xlnm._FilterDatabase" localSheetId="0" hidden="1">'BHAIDPUR RoadDis. &amp; Restoration'!$A$11:$M$52</definedName>
    <definedName name="_xlnm.Print_Area" localSheetId="1">'BHAIDPUR RoadDis. &amp; Restora (2'!$A$1:$M$27</definedName>
    <definedName name="_xlnm.Print_Area" localSheetId="0">'BHAIDPUR RoadDis. &amp; Restoration'!$A$1:$M$55</definedName>
    <definedName name="_xlnm.Print_Titles" localSheetId="1">'BHAIDPUR RoadDis. &amp; Restora (2'!$11:$11</definedName>
    <definedName name="_xlnm.Print_Titles" localSheetId="0">'BHAIDPUR RoadDis. &amp; Restoration'!$11:$11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3" l="1"/>
  <c r="G12" i="3" l="1"/>
  <c r="J12" i="3"/>
  <c r="J16" i="1"/>
  <c r="G16" i="1"/>
  <c r="F51" i="1" l="1"/>
  <c r="J51" i="1"/>
  <c r="K51" i="1" s="1"/>
  <c r="I51" i="1"/>
  <c r="G51" i="1"/>
  <c r="H51" i="1" s="1"/>
  <c r="G52" i="1"/>
  <c r="H52" i="1" s="1"/>
  <c r="G17" i="1" l="1"/>
  <c r="G18" i="1"/>
  <c r="G19" i="1"/>
  <c r="G20" i="1"/>
  <c r="G21" i="1"/>
  <c r="G22" i="1"/>
  <c r="G24" i="1"/>
  <c r="G26" i="1"/>
  <c r="G28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48" i="1"/>
  <c r="G49" i="1"/>
  <c r="G50" i="1"/>
  <c r="J17" i="3" l="1"/>
  <c r="K17" i="3" s="1"/>
  <c r="J18" i="3"/>
  <c r="K18" i="3" s="1"/>
  <c r="J19" i="3"/>
  <c r="K19" i="3" s="1"/>
  <c r="J20" i="3"/>
  <c r="K20" i="3" s="1"/>
  <c r="J21" i="3"/>
  <c r="K21" i="3" s="1"/>
  <c r="J22" i="3"/>
  <c r="K22" i="3" s="1"/>
  <c r="J23" i="3"/>
  <c r="K23" i="3" s="1"/>
  <c r="J24" i="3"/>
  <c r="K24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J13" i="3"/>
  <c r="K13" i="3" s="1"/>
  <c r="J14" i="3"/>
  <c r="K14" i="3" s="1"/>
  <c r="J15" i="3"/>
  <c r="K15" i="3" s="1"/>
  <c r="J16" i="3"/>
  <c r="K16" i="3" s="1"/>
  <c r="K12" i="3"/>
  <c r="G13" i="3"/>
  <c r="H13" i="3" s="1"/>
  <c r="G14" i="3"/>
  <c r="H14" i="3" s="1"/>
  <c r="G15" i="3"/>
  <c r="H15" i="3" s="1"/>
  <c r="G16" i="3"/>
  <c r="H16" i="3" s="1"/>
  <c r="H12" i="3"/>
  <c r="I26" i="3"/>
  <c r="F26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J49" i="1"/>
  <c r="K49" i="1" s="1"/>
  <c r="J50" i="1"/>
  <c r="K50" i="1" s="1"/>
  <c r="J52" i="1"/>
  <c r="K52" i="1" s="1"/>
  <c r="H49" i="1"/>
  <c r="H50" i="1"/>
  <c r="J48" i="1"/>
  <c r="K48" i="1" s="1"/>
  <c r="J47" i="1"/>
  <c r="K47" i="1" s="1"/>
  <c r="H47" i="1"/>
  <c r="H48" i="1"/>
  <c r="K13" i="1"/>
  <c r="K14" i="1"/>
  <c r="K15" i="1"/>
  <c r="K16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K23" i="1"/>
  <c r="J24" i="1"/>
  <c r="K24" i="1" s="1"/>
  <c r="K25" i="1"/>
  <c r="J26" i="1"/>
  <c r="K26" i="1" s="1"/>
  <c r="K27" i="1"/>
  <c r="J28" i="1"/>
  <c r="K28" i="1" s="1"/>
  <c r="K29" i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K37" i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K12" i="1"/>
  <c r="H13" i="1"/>
  <c r="H14" i="1"/>
  <c r="H15" i="1"/>
  <c r="H16" i="1"/>
  <c r="H17" i="1"/>
  <c r="H19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5" i="1"/>
  <c r="H46" i="1"/>
  <c r="H12" i="1"/>
  <c r="I54" i="1"/>
  <c r="F54" i="1"/>
  <c r="H44" i="1"/>
  <c r="K38" i="1"/>
  <c r="H38" i="1"/>
  <c r="H25" i="1"/>
  <c r="H20" i="1"/>
  <c r="H1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H26" i="3" l="1"/>
  <c r="K26" i="3"/>
  <c r="K54" i="1"/>
  <c r="H54" i="1"/>
</calcChain>
</file>

<file path=xl/sharedStrings.xml><?xml version="1.0" encoding="utf-8"?>
<sst xmlns="http://schemas.openxmlformats.org/spreadsheetml/2006/main" count="280" uniqueCount="98">
  <si>
    <t xml:space="preserve">GOVERNMENT OF UTTAR PRADESH </t>
  </si>
  <si>
    <t xml:space="preserve">STATE WATER &amp; SANITATION MISSION ( SWSM ) </t>
  </si>
  <si>
    <t>Joint Measurement Report of JMR - Road Dismantling &amp; Restoration</t>
  </si>
  <si>
    <t>Name of the Work :- Survey , Design Preparation of DPR , Construction , Commissioning and O&amp;M for 10 Years of Various Rural Water Supply Projects in the state of Uttar Pradesh as Per Request for Proposal for Division " Prayagraj "</t>
  </si>
  <si>
    <t>Name of the Agency : POWER MECH PROJECTS LIMITED – BHOORATHNOM CONSTRUCTIONS COMPANY PRIVATE LIMITED (JV), Hyderabad.</t>
  </si>
  <si>
    <t>Name OF Scheme</t>
  </si>
  <si>
    <t>:</t>
  </si>
  <si>
    <t>Block</t>
  </si>
  <si>
    <t>Total Scope</t>
  </si>
  <si>
    <t>JMR No.</t>
  </si>
  <si>
    <t>Date of JMR</t>
  </si>
  <si>
    <t>Sr. No.</t>
  </si>
  <si>
    <t xml:space="preserve">Start Node </t>
  </si>
  <si>
    <t>End Node</t>
  </si>
  <si>
    <t>Dia</t>
  </si>
  <si>
    <t xml:space="preserve">Type OF Road </t>
  </si>
  <si>
    <t>Dismantling Length</t>
  </si>
  <si>
    <t>Dismantling Width</t>
  </si>
  <si>
    <t>Dismantling Quantity</t>
  </si>
  <si>
    <t>Restoration Length</t>
  </si>
  <si>
    <t>Restoration Width</t>
  </si>
  <si>
    <t>Restoration Quantity</t>
  </si>
  <si>
    <t>Restoration Status</t>
  </si>
  <si>
    <t>Remark</t>
  </si>
  <si>
    <t>Total</t>
  </si>
  <si>
    <t>Representative
PMPL - BRCCPL (JV)
Pratapgarh</t>
  </si>
  <si>
    <t>Representative
Medhaj Techno Concept Pvt Ltd (TPI)
Pratapgarh</t>
  </si>
  <si>
    <t>Representative
UP Jal Nigam (Rural)
Pratapgarh</t>
  </si>
  <si>
    <t>J11</t>
  </si>
  <si>
    <t>J27</t>
  </si>
  <si>
    <t>J49</t>
  </si>
  <si>
    <t>J36</t>
  </si>
  <si>
    <t>J34</t>
  </si>
  <si>
    <t>J47</t>
  </si>
  <si>
    <t>J52</t>
  </si>
  <si>
    <t>J63</t>
  </si>
  <si>
    <t>J53</t>
  </si>
  <si>
    <t>J42</t>
  </si>
  <si>
    <t>J69</t>
  </si>
  <si>
    <t>J75</t>
  </si>
  <si>
    <t>J80</t>
  </si>
  <si>
    <t>J82</t>
  </si>
  <si>
    <t>J84</t>
  </si>
  <si>
    <t>J71</t>
  </si>
  <si>
    <t>J72</t>
  </si>
  <si>
    <t>J71A</t>
  </si>
  <si>
    <t>J73</t>
  </si>
  <si>
    <t>J70</t>
  </si>
  <si>
    <t>J65</t>
  </si>
  <si>
    <t>J129A</t>
  </si>
  <si>
    <t>J129</t>
  </si>
  <si>
    <t>J132</t>
  </si>
  <si>
    <t>J136</t>
  </si>
  <si>
    <t>142A</t>
  </si>
  <si>
    <t>J142A</t>
  </si>
  <si>
    <t>J142</t>
  </si>
  <si>
    <t>J146</t>
  </si>
  <si>
    <t>J149</t>
  </si>
  <si>
    <t>J151</t>
  </si>
  <si>
    <t>J94</t>
  </si>
  <si>
    <t>J126</t>
  </si>
  <si>
    <t>J120</t>
  </si>
  <si>
    <t>J121</t>
  </si>
  <si>
    <t>J122</t>
  </si>
  <si>
    <t>J109</t>
  </si>
  <si>
    <t>J100</t>
  </si>
  <si>
    <t>J99</t>
  </si>
  <si>
    <t>J102A</t>
  </si>
  <si>
    <t>J102</t>
  </si>
  <si>
    <t>INTERLOCKING</t>
  </si>
  <si>
    <t>BRICK ROAD</t>
  </si>
  <si>
    <t>C.C.</t>
  </si>
  <si>
    <t>J17</t>
  </si>
  <si>
    <t>J21A</t>
  </si>
  <si>
    <t>J21B</t>
  </si>
  <si>
    <t>J22</t>
  </si>
  <si>
    <t>J1</t>
  </si>
  <si>
    <t>J8</t>
  </si>
  <si>
    <t>J10</t>
  </si>
  <si>
    <t>J92</t>
  </si>
  <si>
    <t>: BHAIDPUR</t>
  </si>
  <si>
    <t>: MANGRAURA</t>
  </si>
  <si>
    <t>: 1</t>
  </si>
  <si>
    <t>: 2</t>
  </si>
  <si>
    <t>J39</t>
  </si>
  <si>
    <t>J39A</t>
  </si>
  <si>
    <t>J40</t>
  </si>
  <si>
    <t>J44</t>
  </si>
  <si>
    <t>J57</t>
  </si>
  <si>
    <t>J62</t>
  </si>
  <si>
    <t>J91</t>
  </si>
  <si>
    <t xml:space="preserve">J11 </t>
  </si>
  <si>
    <t>J12</t>
  </si>
  <si>
    <t>J28</t>
  </si>
  <si>
    <t>J138</t>
  </si>
  <si>
    <t>J139</t>
  </si>
  <si>
    <t>B.T. ROAD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</si>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</sst>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2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0" fontId="5" fillId="2" borderId="0" xfId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196306</xdr:colOff>
      <xdr:row>0</xdr:row>
      <xdr:rowOff>43544</xdr:rowOff>
    </xdr:from>
    <xdr:to>
      <xdr:col>1</xdr:col>
      <xdr:colOff>731292</xdr:colOff>
      <xdr:row>2</xdr:row>
      <xdr:rowOff>336460</xdr:rowOff>
    </xdr:to>
    <xdr:pic>
      <xdr:nvPicPr>
        <xdr:cNvPr id="2" name="Picture 1" descr="Image result for jal jeevan mission logo">
          <a:extLst>
            <a:ext uri="{FF2B5EF4-FFF2-40B4-BE49-F238E27FC236}">
              <a16:creationId xmlns="" xmlns:a16="http://schemas.microsoft.com/office/drawing/2014/main" id="{170A08D3-92EE-46DC-A49C-378F2FD2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06" y="43544"/>
          <a:ext cx="1058861" cy="1188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87086</xdr:rowOff>
    </xdr:from>
    <xdr:to>
      <xdr:col>12</xdr:col>
      <xdr:colOff>1087870</xdr:colOff>
      <xdr:row>3</xdr:row>
      <xdr:rowOff>68308</xdr:rowOff>
    </xdr:to>
    <xdr:pic>
      <xdr:nvPicPr>
        <xdr:cNvPr id="3" name="Picture 2" descr="492px-Power-Mech-Projects-Limited_copy.png">
          <a:extLst>
            <a:ext uri="{FF2B5EF4-FFF2-40B4-BE49-F238E27FC236}">
              <a16:creationId xmlns="" xmlns:a16="http://schemas.microsoft.com/office/drawing/2014/main" id="{09A18D75-0763-4C03-992B-F11CFA33E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87086"/>
          <a:ext cx="1087870" cy="123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196306</xdr:colOff>
      <xdr:row>0</xdr:row>
      <xdr:rowOff>43544</xdr:rowOff>
    </xdr:from>
    <xdr:to>
      <xdr:col>1</xdr:col>
      <xdr:colOff>731292</xdr:colOff>
      <xdr:row>2</xdr:row>
      <xdr:rowOff>336460</xdr:rowOff>
    </xdr:to>
    <xdr:pic>
      <xdr:nvPicPr>
        <xdr:cNvPr id="2" name="Picture 1" descr="Image result for jal jeevan mission logo">
          <a:extLst>
            <a:ext uri="{FF2B5EF4-FFF2-40B4-BE49-F238E27FC236}">
              <a16:creationId xmlns="" xmlns:a16="http://schemas.microsoft.com/office/drawing/2014/main" id="{170A08D3-92EE-46DC-A49C-378F2FD2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06" y="43544"/>
          <a:ext cx="1058861" cy="1188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87086</xdr:rowOff>
    </xdr:from>
    <xdr:to>
      <xdr:col>12</xdr:col>
      <xdr:colOff>1087870</xdr:colOff>
      <xdr:row>3</xdr:row>
      <xdr:rowOff>68308</xdr:rowOff>
    </xdr:to>
    <xdr:pic>
      <xdr:nvPicPr>
        <xdr:cNvPr id="3" name="Picture 2" descr="492px-Power-Mech-Projects-Limited_copy.png">
          <a:extLst>
            <a:ext uri="{FF2B5EF4-FFF2-40B4-BE49-F238E27FC236}">
              <a16:creationId xmlns="" xmlns:a16="http://schemas.microsoft.com/office/drawing/2014/main" id="{09A18D75-0763-4C03-992B-F11CFA33E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0075" y="87086"/>
          <a:ext cx="1087870" cy="123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5"/>
  <sheetViews>
    <sheetView view="pageBreakPreview" zoomScale="70" zoomScaleNormal="100" zoomScaleSheetLayoutView="70" workbookViewId="0">
      <pane ySplit="11" topLeftCell="A53" activePane="bottomLeft" state="frozen"/>
      <selection pane="bottomLeft" activeCell="H19" sqref="H19"/>
    </sheetView>
  </sheetViews>
  <sheetFormatPr defaultColWidth="9.140625" defaultRowHeight="15.75" x14ac:dyDescent="0.25"/>
  <cols>
    <col min="1" max="1" width="7.85546875" style="10" customWidth="1"/>
    <col min="2" max="2" width="13.42578125" style="10" customWidth="1"/>
    <col min="3" max="3" width="12.7109375" style="10" customWidth="1"/>
    <col min="4" max="4" width="11" style="10" customWidth="1"/>
    <col min="5" max="5" width="19.140625" style="10" bestFit="1" customWidth="1"/>
    <col min="6" max="7" width="16.28515625" style="10" customWidth="1"/>
    <col min="8" max="8" width="17.42578125" style="10" customWidth="1"/>
    <col min="9" max="10" width="16.28515625" style="10" customWidth="1"/>
    <col min="11" max="11" width="17.42578125" style="10" customWidth="1"/>
    <col min="12" max="12" width="16.28515625" style="10" customWidth="1"/>
    <col min="13" max="13" width="19.7109375" style="10" customWidth="1"/>
    <col min="14" max="16384" width="9.140625" style="10"/>
  </cols>
  <sheetData>
    <row r="1" spans="1:13" s="1" customFormat="1" ht="35.2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" customFormat="1" ht="35.2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2" customFormat="1" ht="28.9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2" customFormat="1" ht="38.450000000000003" customHeight="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s="2" customFormat="1" ht="24.7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</row>
    <row r="6" spans="1:13" s="2" customFormat="1" ht="24" customHeight="1" x14ac:dyDescent="0.25">
      <c r="A6" s="17" t="s">
        <v>5</v>
      </c>
      <c r="B6" s="17"/>
      <c r="C6" s="18" t="s">
        <v>80</v>
      </c>
      <c r="D6" s="18"/>
      <c r="E6" s="5"/>
      <c r="F6" s="5"/>
      <c r="G6" s="5"/>
      <c r="H6" s="5"/>
      <c r="I6" s="5"/>
      <c r="J6" s="5"/>
      <c r="K6" s="5"/>
      <c r="L6" s="5"/>
      <c r="M6" s="5"/>
    </row>
    <row r="7" spans="1:13" s="2" customFormat="1" ht="24" customHeight="1" x14ac:dyDescent="0.25">
      <c r="A7" s="17" t="s">
        <v>7</v>
      </c>
      <c r="B7" s="17"/>
      <c r="C7" s="18" t="s">
        <v>81</v>
      </c>
      <c r="D7" s="18"/>
      <c r="E7" s="5"/>
      <c r="F7" s="5"/>
      <c r="G7" s="5"/>
      <c r="H7" s="5"/>
      <c r="I7" s="5"/>
      <c r="J7" s="5"/>
      <c r="K7" s="5"/>
      <c r="L7" s="5"/>
      <c r="M7" s="5"/>
    </row>
    <row r="8" spans="1:13" s="2" customFormat="1" ht="24" customHeight="1" x14ac:dyDescent="0.25">
      <c r="A8" s="17" t="s">
        <v>8</v>
      </c>
      <c r="B8" s="17"/>
      <c r="C8" s="18" t="s">
        <v>6</v>
      </c>
      <c r="D8" s="18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24" customHeight="1" x14ac:dyDescent="0.25">
      <c r="A9" s="17" t="s">
        <v>9</v>
      </c>
      <c r="B9" s="17"/>
      <c r="C9" s="18" t="s">
        <v>82</v>
      </c>
      <c r="D9" s="18"/>
      <c r="E9" s="5"/>
      <c r="F9" s="5"/>
      <c r="G9" s="5"/>
      <c r="H9" s="5"/>
      <c r="I9" s="5"/>
      <c r="J9" s="5"/>
      <c r="K9" s="5"/>
      <c r="L9" s="5"/>
      <c r="M9" s="5"/>
    </row>
    <row r="10" spans="1:13" s="2" customFormat="1" ht="24" customHeight="1" x14ac:dyDescent="0.25">
      <c r="A10" s="17" t="s">
        <v>10</v>
      </c>
      <c r="B10" s="17"/>
      <c r="C10" s="18" t="s">
        <v>6</v>
      </c>
      <c r="D10" s="18"/>
      <c r="E10" s="5"/>
      <c r="F10" s="5"/>
      <c r="G10" s="5"/>
      <c r="H10" s="5"/>
      <c r="I10" s="5"/>
      <c r="J10" s="5"/>
      <c r="K10" s="5"/>
      <c r="L10" s="5"/>
      <c r="M10" s="5"/>
    </row>
    <row r="11" spans="1:13" s="8" customFormat="1" ht="42" customHeight="1" x14ac:dyDescent="0.25">
      <c r="A11" s="6" t="s">
        <v>11</v>
      </c>
      <c r="B11" s="6" t="s">
        <v>12</v>
      </c>
      <c r="C11" s="6" t="s">
        <v>13</v>
      </c>
      <c r="D11" s="6" t="s">
        <v>14</v>
      </c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7" t="s">
        <v>23</v>
      </c>
    </row>
    <row r="12" spans="1:13" ht="26.25" hidden="1" customHeight="1" x14ac:dyDescent="0.25">
      <c r="A12" s="9">
        <v>1</v>
      </c>
      <c r="B12" s="9" t="s">
        <v>28</v>
      </c>
      <c r="C12" s="9" t="s">
        <v>29</v>
      </c>
      <c r="D12" s="9">
        <v>63</v>
      </c>
      <c r="E12" s="14" t="s">
        <v>69</v>
      </c>
      <c r="F12" s="14">
        <v>73.099999999999994</v>
      </c>
      <c r="G12" s="15">
        <v>0.46</v>
      </c>
      <c r="H12" s="9">
        <f>+G12*F12</f>
        <v>33.625999999999998</v>
      </c>
      <c r="I12" s="14">
        <v>73.099999999999994</v>
      </c>
      <c r="J12" s="15">
        <v>0.46</v>
      </c>
      <c r="K12" s="9">
        <f>+J12*I12</f>
        <v>33.625999999999998</v>
      </c>
      <c r="L12" s="9" t="s">
        <v>97</v>
      </c>
      <c r="M12" s="9"/>
    </row>
    <row r="13" spans="1:13" ht="26.25" hidden="1" customHeight="1" x14ac:dyDescent="0.25">
      <c r="A13" s="9">
        <f>+A12+1</f>
        <v>2</v>
      </c>
      <c r="B13" s="9" t="s">
        <v>28</v>
      </c>
      <c r="C13" s="9" t="s">
        <v>29</v>
      </c>
      <c r="D13" s="9">
        <v>63</v>
      </c>
      <c r="E13" s="9" t="s">
        <v>69</v>
      </c>
      <c r="F13" s="14">
        <v>3.2</v>
      </c>
      <c r="G13" s="15">
        <v>0.46</v>
      </c>
      <c r="H13" s="9">
        <f>+G13*F13</f>
        <v>1.4720000000000002</v>
      </c>
      <c r="I13" s="14">
        <v>3.2</v>
      </c>
      <c r="J13" s="15">
        <v>0.46</v>
      </c>
      <c r="K13" s="9">
        <f>+J13*I13</f>
        <v>1.4720000000000002</v>
      </c>
      <c r="L13" s="9" t="s">
        <v>97</v>
      </c>
      <c r="M13" s="9"/>
    </row>
    <row r="14" spans="1:13" ht="26.25" hidden="1" customHeight="1" x14ac:dyDescent="0.25">
      <c r="A14" s="9">
        <f t="shared" ref="A14:A52" si="0">+A13+1</f>
        <v>3</v>
      </c>
      <c r="B14" s="9" t="s">
        <v>29</v>
      </c>
      <c r="C14" s="9" t="s">
        <v>30</v>
      </c>
      <c r="D14" s="9">
        <v>63</v>
      </c>
      <c r="E14" s="9" t="s">
        <v>69</v>
      </c>
      <c r="F14" s="14">
        <v>43.2</v>
      </c>
      <c r="G14" s="15">
        <v>0.46</v>
      </c>
      <c r="H14" s="9">
        <f t="shared" ref="H14:H52" si="1">+G14*F14</f>
        <v>19.872000000000003</v>
      </c>
      <c r="I14" s="14">
        <v>43.2</v>
      </c>
      <c r="J14" s="15">
        <v>0.46</v>
      </c>
      <c r="K14" s="9">
        <f t="shared" ref="K14:K52" si="2">+J14*I14</f>
        <v>19.872000000000003</v>
      </c>
      <c r="L14" s="9" t="s">
        <v>97</v>
      </c>
      <c r="M14" s="9"/>
    </row>
    <row r="15" spans="1:13" ht="26.25" hidden="1" customHeight="1" x14ac:dyDescent="0.25">
      <c r="A15" s="9">
        <f t="shared" si="0"/>
        <v>4</v>
      </c>
      <c r="B15" s="9" t="s">
        <v>29</v>
      </c>
      <c r="C15" s="9" t="s">
        <v>31</v>
      </c>
      <c r="D15" s="9">
        <v>63</v>
      </c>
      <c r="E15" s="9" t="s">
        <v>69</v>
      </c>
      <c r="F15" s="14">
        <v>140.9</v>
      </c>
      <c r="G15" s="15">
        <v>0.46</v>
      </c>
      <c r="H15" s="9">
        <f t="shared" si="1"/>
        <v>64.814000000000007</v>
      </c>
      <c r="I15" s="14">
        <v>140.9</v>
      </c>
      <c r="J15" s="15">
        <v>0.46</v>
      </c>
      <c r="K15" s="9">
        <f t="shared" si="2"/>
        <v>64.814000000000007</v>
      </c>
      <c r="L15" s="9" t="s">
        <v>97</v>
      </c>
      <c r="M15" s="9"/>
    </row>
    <row r="16" spans="1:13" ht="26.25" customHeight="1" x14ac:dyDescent="0.25">
      <c r="A16" s="9">
        <f t="shared" si="0"/>
        <v>5</v>
      </c>
      <c r="B16" s="9" t="s">
        <v>32</v>
      </c>
      <c r="C16" s="9" t="s">
        <v>31</v>
      </c>
      <c r="D16" s="9">
        <v>63</v>
      </c>
      <c r="E16" s="9" t="s">
        <v>70</v>
      </c>
      <c r="F16" s="14">
        <v>1.8</v>
      </c>
      <c r="G16" s="15">
        <f>(300+D16)/1000</f>
        <v>0.36299999999999999</v>
      </c>
      <c r="H16" s="9">
        <f t="shared" si="1"/>
        <v>0.65339999999999998</v>
      </c>
      <c r="I16" s="14">
        <v>1.8</v>
      </c>
      <c r="J16" s="15">
        <f>(300+D16)/1000</f>
        <v>0.36299999999999999</v>
      </c>
      <c r="K16" s="9">
        <f t="shared" si="2"/>
        <v>0.65339999999999998</v>
      </c>
      <c r="L16" s="9" t="s">
        <v>97</v>
      </c>
      <c r="M16" s="9"/>
    </row>
    <row r="17" spans="1:13" ht="26.25" customHeight="1" x14ac:dyDescent="0.25">
      <c r="A17" s="9">
        <f t="shared" si="0"/>
        <v>6</v>
      </c>
      <c r="B17" s="9" t="s">
        <v>31</v>
      </c>
      <c r="C17" s="9" t="s">
        <v>33</v>
      </c>
      <c r="D17" s="9">
        <v>63</v>
      </c>
      <c r="E17" s="9" t="s">
        <v>70</v>
      </c>
      <c r="F17" s="14">
        <v>60.1</v>
      </c>
      <c r="G17" s="15">
        <f t="shared" ref="G17:G52" si="3">(300+D17)/1000</f>
        <v>0.36299999999999999</v>
      </c>
      <c r="H17" s="9">
        <f t="shared" si="1"/>
        <v>21.816299999999998</v>
      </c>
      <c r="I17" s="14">
        <v>60.1</v>
      </c>
      <c r="J17" s="15">
        <f t="shared" ref="J17:J52" si="4">(300+D17)/1000</f>
        <v>0.36299999999999999</v>
      </c>
      <c r="K17" s="9">
        <f t="shared" si="2"/>
        <v>21.816299999999998</v>
      </c>
      <c r="L17" s="9" t="s">
        <v>97</v>
      </c>
      <c r="M17" s="9"/>
    </row>
    <row r="18" spans="1:13" ht="26.25" customHeight="1" x14ac:dyDescent="0.25">
      <c r="A18" s="9">
        <f t="shared" si="0"/>
        <v>7</v>
      </c>
      <c r="B18" s="9" t="s">
        <v>33</v>
      </c>
      <c r="C18" s="9" t="s">
        <v>34</v>
      </c>
      <c r="D18" s="9">
        <v>63</v>
      </c>
      <c r="E18" s="9" t="s">
        <v>70</v>
      </c>
      <c r="F18" s="14">
        <v>33.4</v>
      </c>
      <c r="G18" s="15">
        <f t="shared" si="3"/>
        <v>0.36299999999999999</v>
      </c>
      <c r="H18" s="9">
        <f t="shared" si="1"/>
        <v>12.124199999999998</v>
      </c>
      <c r="I18" s="14">
        <v>33.4</v>
      </c>
      <c r="J18" s="15">
        <f t="shared" si="4"/>
        <v>0.36299999999999999</v>
      </c>
      <c r="K18" s="9">
        <f t="shared" si="2"/>
        <v>12.124199999999998</v>
      </c>
      <c r="L18" s="9" t="s">
        <v>97</v>
      </c>
      <c r="M18" s="9"/>
    </row>
    <row r="19" spans="1:13" ht="26.25" customHeight="1" x14ac:dyDescent="0.25">
      <c r="A19" s="9">
        <f t="shared" si="0"/>
        <v>8</v>
      </c>
      <c r="B19" s="9" t="s">
        <v>34</v>
      </c>
      <c r="C19" s="9" t="s">
        <v>35</v>
      </c>
      <c r="D19" s="9">
        <v>63</v>
      </c>
      <c r="E19" s="9" t="s">
        <v>70</v>
      </c>
      <c r="F19" s="14">
        <v>7.4</v>
      </c>
      <c r="G19" s="15">
        <f t="shared" si="3"/>
        <v>0.36299999999999999</v>
      </c>
      <c r="H19" s="9">
        <f t="shared" si="1"/>
        <v>2.6861999999999999</v>
      </c>
      <c r="I19" s="14">
        <v>7.4</v>
      </c>
      <c r="J19" s="15">
        <f t="shared" si="4"/>
        <v>0.36299999999999999</v>
      </c>
      <c r="K19" s="9">
        <f t="shared" si="2"/>
        <v>2.6861999999999999</v>
      </c>
      <c r="L19" s="9" t="s">
        <v>97</v>
      </c>
      <c r="M19" s="9"/>
    </row>
    <row r="20" spans="1:13" ht="26.25" customHeight="1" x14ac:dyDescent="0.25">
      <c r="A20" s="9">
        <f t="shared" si="0"/>
        <v>9</v>
      </c>
      <c r="B20" s="9" t="s">
        <v>34</v>
      </c>
      <c r="C20" s="9" t="s">
        <v>36</v>
      </c>
      <c r="D20" s="9">
        <v>63</v>
      </c>
      <c r="E20" s="9" t="s">
        <v>70</v>
      </c>
      <c r="F20" s="14">
        <v>2.4</v>
      </c>
      <c r="G20" s="15">
        <f t="shared" si="3"/>
        <v>0.36299999999999999</v>
      </c>
      <c r="H20" s="9">
        <f t="shared" si="1"/>
        <v>0.87119999999999997</v>
      </c>
      <c r="I20" s="14">
        <v>2.4</v>
      </c>
      <c r="J20" s="15">
        <f t="shared" si="4"/>
        <v>0.36299999999999999</v>
      </c>
      <c r="K20" s="9">
        <f t="shared" si="2"/>
        <v>0.87119999999999997</v>
      </c>
      <c r="L20" s="9" t="s">
        <v>97</v>
      </c>
      <c r="M20" s="9"/>
    </row>
    <row r="21" spans="1:13" ht="26.25" customHeight="1" x14ac:dyDescent="0.25">
      <c r="A21" s="9">
        <f t="shared" si="0"/>
        <v>10</v>
      </c>
      <c r="B21" s="9" t="s">
        <v>33</v>
      </c>
      <c r="C21" s="9" t="s">
        <v>37</v>
      </c>
      <c r="D21" s="9">
        <v>63</v>
      </c>
      <c r="E21" s="9" t="s">
        <v>70</v>
      </c>
      <c r="F21" s="14">
        <v>100.6</v>
      </c>
      <c r="G21" s="15">
        <f t="shared" si="3"/>
        <v>0.36299999999999999</v>
      </c>
      <c r="H21" s="9">
        <f t="shared" si="1"/>
        <v>36.517799999999994</v>
      </c>
      <c r="I21" s="14">
        <v>100.6</v>
      </c>
      <c r="J21" s="15">
        <f t="shared" si="4"/>
        <v>0.36299999999999999</v>
      </c>
      <c r="K21" s="9">
        <f t="shared" si="2"/>
        <v>36.517799999999994</v>
      </c>
      <c r="L21" s="9" t="s">
        <v>97</v>
      </c>
      <c r="M21" s="9"/>
    </row>
    <row r="22" spans="1:13" ht="26.25" customHeight="1" x14ac:dyDescent="0.25">
      <c r="A22" s="9">
        <f t="shared" si="0"/>
        <v>11</v>
      </c>
      <c r="B22" s="9" t="s">
        <v>37</v>
      </c>
      <c r="C22" s="9" t="s">
        <v>30</v>
      </c>
      <c r="D22" s="9">
        <v>63</v>
      </c>
      <c r="E22" s="9" t="s">
        <v>70</v>
      </c>
      <c r="F22" s="14">
        <v>58.7</v>
      </c>
      <c r="G22" s="15">
        <f t="shared" si="3"/>
        <v>0.36299999999999999</v>
      </c>
      <c r="H22" s="9">
        <f t="shared" si="1"/>
        <v>21.3081</v>
      </c>
      <c r="I22" s="14">
        <v>58.7</v>
      </c>
      <c r="J22" s="15">
        <f t="shared" si="4"/>
        <v>0.36299999999999999</v>
      </c>
      <c r="K22" s="9">
        <f t="shared" si="2"/>
        <v>21.3081</v>
      </c>
      <c r="L22" s="9" t="s">
        <v>97</v>
      </c>
      <c r="M22" s="9"/>
    </row>
    <row r="23" spans="1:13" ht="26.25" hidden="1" customHeight="1" x14ac:dyDescent="0.25">
      <c r="A23" s="9">
        <f t="shared" si="0"/>
        <v>12</v>
      </c>
      <c r="B23" s="9" t="s">
        <v>38</v>
      </c>
      <c r="C23" s="9" t="s">
        <v>39</v>
      </c>
      <c r="D23" s="9">
        <v>63</v>
      </c>
      <c r="E23" s="14" t="s">
        <v>69</v>
      </c>
      <c r="F23" s="14">
        <v>47.8</v>
      </c>
      <c r="G23" s="15">
        <v>0.46</v>
      </c>
      <c r="H23" s="9">
        <f t="shared" si="1"/>
        <v>21.988</v>
      </c>
      <c r="I23" s="14">
        <v>47.8</v>
      </c>
      <c r="J23" s="15">
        <v>0.46</v>
      </c>
      <c r="K23" s="9">
        <f t="shared" si="2"/>
        <v>21.988</v>
      </c>
      <c r="L23" s="9" t="s">
        <v>97</v>
      </c>
      <c r="M23" s="9"/>
    </row>
    <row r="24" spans="1:13" ht="26.25" customHeight="1" x14ac:dyDescent="0.25">
      <c r="A24" s="9">
        <f t="shared" si="0"/>
        <v>13</v>
      </c>
      <c r="B24" s="9" t="s">
        <v>39</v>
      </c>
      <c r="C24" s="9" t="s">
        <v>40</v>
      </c>
      <c r="D24" s="9">
        <v>63</v>
      </c>
      <c r="E24" s="14" t="s">
        <v>70</v>
      </c>
      <c r="F24" s="14">
        <v>20.699999999999996</v>
      </c>
      <c r="G24" s="15">
        <f t="shared" si="3"/>
        <v>0.36299999999999999</v>
      </c>
      <c r="H24" s="9">
        <f t="shared" si="1"/>
        <v>7.5140999999999982</v>
      </c>
      <c r="I24" s="14">
        <v>20.699999999999996</v>
      </c>
      <c r="J24" s="15">
        <f t="shared" si="4"/>
        <v>0.36299999999999999</v>
      </c>
      <c r="K24" s="9">
        <f t="shared" si="2"/>
        <v>7.5140999999999982</v>
      </c>
      <c r="L24" s="9" t="s">
        <v>97</v>
      </c>
      <c r="M24" s="9"/>
    </row>
    <row r="25" spans="1:13" ht="26.25" hidden="1" customHeight="1" x14ac:dyDescent="0.25">
      <c r="A25" s="9">
        <f t="shared" si="0"/>
        <v>14</v>
      </c>
      <c r="B25" s="9" t="s">
        <v>39</v>
      </c>
      <c r="C25" s="9" t="s">
        <v>40</v>
      </c>
      <c r="D25" s="9">
        <v>63</v>
      </c>
      <c r="E25" s="14" t="s">
        <v>69</v>
      </c>
      <c r="F25" s="14">
        <v>40.1</v>
      </c>
      <c r="G25" s="15">
        <v>0.46</v>
      </c>
      <c r="H25" s="9">
        <f t="shared" si="1"/>
        <v>18.446000000000002</v>
      </c>
      <c r="I25" s="14">
        <v>40.1</v>
      </c>
      <c r="J25" s="15">
        <v>0.46</v>
      </c>
      <c r="K25" s="9">
        <f t="shared" si="2"/>
        <v>18.446000000000002</v>
      </c>
      <c r="L25" s="9" t="s">
        <v>97</v>
      </c>
      <c r="M25" s="9"/>
    </row>
    <row r="26" spans="1:13" ht="26.25" customHeight="1" x14ac:dyDescent="0.25">
      <c r="A26" s="9">
        <f t="shared" si="0"/>
        <v>15</v>
      </c>
      <c r="B26" s="9" t="s">
        <v>41</v>
      </c>
      <c r="C26" s="9" t="s">
        <v>42</v>
      </c>
      <c r="D26" s="9">
        <v>63</v>
      </c>
      <c r="E26" s="14" t="s">
        <v>70</v>
      </c>
      <c r="F26" s="14">
        <v>63.5</v>
      </c>
      <c r="G26" s="15">
        <f t="shared" si="3"/>
        <v>0.36299999999999999</v>
      </c>
      <c r="H26" s="9">
        <f t="shared" si="1"/>
        <v>23.0505</v>
      </c>
      <c r="I26" s="14">
        <v>63.5</v>
      </c>
      <c r="J26" s="15">
        <f t="shared" si="4"/>
        <v>0.36299999999999999</v>
      </c>
      <c r="K26" s="9">
        <f t="shared" si="2"/>
        <v>23.0505</v>
      </c>
      <c r="L26" s="9" t="s">
        <v>97</v>
      </c>
      <c r="M26" s="9"/>
    </row>
    <row r="27" spans="1:13" ht="26.25" hidden="1" customHeight="1" x14ac:dyDescent="0.25">
      <c r="A27" s="9">
        <f t="shared" si="0"/>
        <v>16</v>
      </c>
      <c r="B27" s="9" t="s">
        <v>38</v>
      </c>
      <c r="C27" s="9" t="s">
        <v>43</v>
      </c>
      <c r="D27" s="9">
        <v>63</v>
      </c>
      <c r="E27" s="14" t="s">
        <v>69</v>
      </c>
      <c r="F27" s="14">
        <v>20.100000000000001</v>
      </c>
      <c r="G27" s="15">
        <v>0.46</v>
      </c>
      <c r="H27" s="9">
        <f t="shared" si="1"/>
        <v>9.2460000000000004</v>
      </c>
      <c r="I27" s="14">
        <v>20.100000000000001</v>
      </c>
      <c r="J27" s="15">
        <v>0.46</v>
      </c>
      <c r="K27" s="9">
        <f t="shared" si="2"/>
        <v>9.2460000000000004</v>
      </c>
      <c r="L27" s="9" t="s">
        <v>97</v>
      </c>
      <c r="M27" s="9"/>
    </row>
    <row r="28" spans="1:13" ht="26.25" customHeight="1" x14ac:dyDescent="0.25">
      <c r="A28" s="9">
        <f t="shared" si="0"/>
        <v>17</v>
      </c>
      <c r="B28" s="9" t="s">
        <v>43</v>
      </c>
      <c r="C28" s="9" t="s">
        <v>44</v>
      </c>
      <c r="D28" s="9">
        <v>63</v>
      </c>
      <c r="E28" s="9" t="s">
        <v>70</v>
      </c>
      <c r="F28" s="14">
        <v>13.4</v>
      </c>
      <c r="G28" s="15">
        <f t="shared" si="3"/>
        <v>0.36299999999999999</v>
      </c>
      <c r="H28" s="9">
        <f t="shared" si="1"/>
        <v>4.8642000000000003</v>
      </c>
      <c r="I28" s="14">
        <v>13.4</v>
      </c>
      <c r="J28" s="15">
        <f t="shared" si="4"/>
        <v>0.36299999999999999</v>
      </c>
      <c r="K28" s="9">
        <f t="shared" si="2"/>
        <v>4.8642000000000003</v>
      </c>
      <c r="L28" s="9" t="s">
        <v>97</v>
      </c>
      <c r="M28" s="9"/>
    </row>
    <row r="29" spans="1:13" ht="26.25" hidden="1" customHeight="1" x14ac:dyDescent="0.25">
      <c r="A29" s="9">
        <f t="shared" si="0"/>
        <v>18</v>
      </c>
      <c r="B29" s="9" t="s">
        <v>43</v>
      </c>
      <c r="C29" s="9" t="s">
        <v>45</v>
      </c>
      <c r="D29" s="9">
        <v>63</v>
      </c>
      <c r="E29" s="14" t="s">
        <v>69</v>
      </c>
      <c r="F29" s="14">
        <v>146.1</v>
      </c>
      <c r="G29" s="15">
        <v>0.46</v>
      </c>
      <c r="H29" s="9">
        <f t="shared" si="1"/>
        <v>67.206000000000003</v>
      </c>
      <c r="I29" s="14">
        <v>146.1</v>
      </c>
      <c r="J29" s="15">
        <v>0.46</v>
      </c>
      <c r="K29" s="9">
        <f t="shared" si="2"/>
        <v>67.206000000000003</v>
      </c>
      <c r="L29" s="9" t="s">
        <v>97</v>
      </c>
      <c r="M29" s="9"/>
    </row>
    <row r="30" spans="1:13" ht="26.25" customHeight="1" x14ac:dyDescent="0.25">
      <c r="A30" s="9">
        <f t="shared" si="0"/>
        <v>19</v>
      </c>
      <c r="B30" s="9" t="s">
        <v>45</v>
      </c>
      <c r="C30" s="9" t="s">
        <v>46</v>
      </c>
      <c r="D30" s="9">
        <v>63</v>
      </c>
      <c r="E30" s="9" t="s">
        <v>70</v>
      </c>
      <c r="F30" s="14">
        <v>22.2</v>
      </c>
      <c r="G30" s="15">
        <f t="shared" si="3"/>
        <v>0.36299999999999999</v>
      </c>
      <c r="H30" s="9">
        <f t="shared" si="1"/>
        <v>8.0586000000000002</v>
      </c>
      <c r="I30" s="14">
        <v>22.2</v>
      </c>
      <c r="J30" s="15">
        <f t="shared" si="4"/>
        <v>0.36299999999999999</v>
      </c>
      <c r="K30" s="9">
        <f t="shared" si="2"/>
        <v>8.0586000000000002</v>
      </c>
      <c r="L30" s="9" t="s">
        <v>97</v>
      </c>
      <c r="M30" s="9"/>
    </row>
    <row r="31" spans="1:13" ht="26.25" customHeight="1" x14ac:dyDescent="0.25">
      <c r="A31" s="9">
        <f t="shared" si="0"/>
        <v>20</v>
      </c>
      <c r="B31" s="9" t="s">
        <v>46</v>
      </c>
      <c r="C31" s="9" t="s">
        <v>47</v>
      </c>
      <c r="D31" s="9">
        <v>63</v>
      </c>
      <c r="E31" s="9" t="s">
        <v>70</v>
      </c>
      <c r="F31" s="14">
        <v>31.2</v>
      </c>
      <c r="G31" s="15">
        <f t="shared" si="3"/>
        <v>0.36299999999999999</v>
      </c>
      <c r="H31" s="9">
        <f t="shared" si="1"/>
        <v>11.3256</v>
      </c>
      <c r="I31" s="14">
        <v>31.2</v>
      </c>
      <c r="J31" s="15">
        <f t="shared" si="4"/>
        <v>0.36299999999999999</v>
      </c>
      <c r="K31" s="9">
        <f t="shared" si="2"/>
        <v>11.3256</v>
      </c>
      <c r="L31" s="9" t="s">
        <v>97</v>
      </c>
      <c r="M31" s="9"/>
    </row>
    <row r="32" spans="1:13" ht="26.25" customHeight="1" x14ac:dyDescent="0.25">
      <c r="A32" s="9">
        <f t="shared" si="0"/>
        <v>21</v>
      </c>
      <c r="B32" s="9" t="s">
        <v>47</v>
      </c>
      <c r="C32" s="9" t="s">
        <v>48</v>
      </c>
      <c r="D32" s="9">
        <v>63</v>
      </c>
      <c r="E32" s="9" t="s">
        <v>70</v>
      </c>
      <c r="F32" s="14">
        <v>74.8</v>
      </c>
      <c r="G32" s="15">
        <f t="shared" si="3"/>
        <v>0.36299999999999999</v>
      </c>
      <c r="H32" s="9">
        <f t="shared" si="1"/>
        <v>27.152399999999997</v>
      </c>
      <c r="I32" s="14">
        <v>74.8</v>
      </c>
      <c r="J32" s="15">
        <f t="shared" si="4"/>
        <v>0.36299999999999999</v>
      </c>
      <c r="K32" s="9">
        <f t="shared" si="2"/>
        <v>27.152399999999997</v>
      </c>
      <c r="L32" s="9" t="s">
        <v>97</v>
      </c>
      <c r="M32" s="9"/>
    </row>
    <row r="33" spans="1:13" ht="26.25" hidden="1" customHeight="1" x14ac:dyDescent="0.25">
      <c r="A33" s="9">
        <f t="shared" si="0"/>
        <v>22</v>
      </c>
      <c r="B33" s="9" t="s">
        <v>49</v>
      </c>
      <c r="C33" s="9" t="s">
        <v>50</v>
      </c>
      <c r="D33" s="9">
        <v>75</v>
      </c>
      <c r="E33" s="9" t="s">
        <v>71</v>
      </c>
      <c r="F33" s="14">
        <v>157.69999999999999</v>
      </c>
      <c r="G33" s="15">
        <f t="shared" si="3"/>
        <v>0.375</v>
      </c>
      <c r="H33" s="9">
        <f t="shared" si="1"/>
        <v>59.137499999999996</v>
      </c>
      <c r="I33" s="14">
        <v>157.69999999999999</v>
      </c>
      <c r="J33" s="15">
        <f t="shared" si="4"/>
        <v>0.375</v>
      </c>
      <c r="K33" s="9">
        <f t="shared" si="2"/>
        <v>59.137499999999996</v>
      </c>
      <c r="L33" s="9" t="s">
        <v>97</v>
      </c>
      <c r="M33" s="9"/>
    </row>
    <row r="34" spans="1:13" ht="26.25" hidden="1" customHeight="1" x14ac:dyDescent="0.25">
      <c r="A34" s="9">
        <f t="shared" si="0"/>
        <v>23</v>
      </c>
      <c r="B34" s="9" t="s">
        <v>51</v>
      </c>
      <c r="C34" s="9" t="s">
        <v>52</v>
      </c>
      <c r="D34" s="9">
        <v>63</v>
      </c>
      <c r="E34" s="9" t="s">
        <v>71</v>
      </c>
      <c r="F34" s="14">
        <v>95.5</v>
      </c>
      <c r="G34" s="15">
        <f t="shared" si="3"/>
        <v>0.36299999999999999</v>
      </c>
      <c r="H34" s="9">
        <f t="shared" si="1"/>
        <v>34.666499999999999</v>
      </c>
      <c r="I34" s="14">
        <v>95.5</v>
      </c>
      <c r="J34" s="15">
        <f t="shared" si="4"/>
        <v>0.36299999999999999</v>
      </c>
      <c r="K34" s="9">
        <f t="shared" si="2"/>
        <v>34.666499999999999</v>
      </c>
      <c r="L34" s="9" t="s">
        <v>97</v>
      </c>
      <c r="M34" s="9"/>
    </row>
    <row r="35" spans="1:13" ht="26.25" hidden="1" customHeight="1" x14ac:dyDescent="0.25">
      <c r="A35" s="9">
        <f t="shared" si="0"/>
        <v>24</v>
      </c>
      <c r="B35" s="9" t="s">
        <v>52</v>
      </c>
      <c r="C35" s="9" t="s">
        <v>53</v>
      </c>
      <c r="D35" s="9">
        <v>63</v>
      </c>
      <c r="E35" s="9" t="s">
        <v>71</v>
      </c>
      <c r="F35" s="14">
        <v>25.7</v>
      </c>
      <c r="G35" s="15">
        <f t="shared" si="3"/>
        <v>0.36299999999999999</v>
      </c>
      <c r="H35" s="9">
        <f t="shared" si="1"/>
        <v>9.3290999999999986</v>
      </c>
      <c r="I35" s="14">
        <v>25.7</v>
      </c>
      <c r="J35" s="15">
        <f t="shared" si="4"/>
        <v>0.36299999999999999</v>
      </c>
      <c r="K35" s="9">
        <f t="shared" si="2"/>
        <v>9.3290999999999986</v>
      </c>
      <c r="L35" s="9" t="s">
        <v>97</v>
      </c>
      <c r="M35" s="9"/>
    </row>
    <row r="36" spans="1:13" ht="26.25" hidden="1" customHeight="1" x14ac:dyDescent="0.25">
      <c r="A36" s="9">
        <f t="shared" si="0"/>
        <v>25</v>
      </c>
      <c r="B36" s="9" t="s">
        <v>54</v>
      </c>
      <c r="C36" s="9" t="s">
        <v>55</v>
      </c>
      <c r="D36" s="9">
        <v>63</v>
      </c>
      <c r="E36" s="9" t="s">
        <v>71</v>
      </c>
      <c r="F36" s="14">
        <v>74.099999999999994</v>
      </c>
      <c r="G36" s="15">
        <f t="shared" si="3"/>
        <v>0.36299999999999999</v>
      </c>
      <c r="H36" s="9">
        <f t="shared" si="1"/>
        <v>26.898299999999995</v>
      </c>
      <c r="I36" s="14">
        <v>74.099999999999994</v>
      </c>
      <c r="J36" s="15">
        <f t="shared" si="4"/>
        <v>0.36299999999999999</v>
      </c>
      <c r="K36" s="9">
        <f t="shared" si="2"/>
        <v>26.898299999999995</v>
      </c>
      <c r="L36" s="9" t="s">
        <v>97</v>
      </c>
      <c r="M36" s="9"/>
    </row>
    <row r="37" spans="1:13" ht="26.25" hidden="1" customHeight="1" x14ac:dyDescent="0.25">
      <c r="A37" s="9">
        <f t="shared" si="0"/>
        <v>26</v>
      </c>
      <c r="B37" s="9" t="s">
        <v>54</v>
      </c>
      <c r="C37" s="9" t="s">
        <v>55</v>
      </c>
      <c r="D37" s="9">
        <v>63</v>
      </c>
      <c r="E37" s="9" t="s">
        <v>69</v>
      </c>
      <c r="F37" s="14">
        <v>75.099999999999994</v>
      </c>
      <c r="G37" s="15">
        <v>0.46</v>
      </c>
      <c r="H37" s="9">
        <f t="shared" si="1"/>
        <v>34.545999999999999</v>
      </c>
      <c r="I37" s="14">
        <v>75.099999999999994</v>
      </c>
      <c r="J37" s="15">
        <v>0.46</v>
      </c>
      <c r="K37" s="9">
        <f t="shared" si="2"/>
        <v>34.545999999999999</v>
      </c>
      <c r="L37" s="9" t="s">
        <v>97</v>
      </c>
      <c r="M37" s="9"/>
    </row>
    <row r="38" spans="1:13" ht="26.25" hidden="1" customHeight="1" x14ac:dyDescent="0.25">
      <c r="A38" s="9">
        <f t="shared" si="0"/>
        <v>27</v>
      </c>
      <c r="B38" s="9" t="s">
        <v>56</v>
      </c>
      <c r="C38" s="9" t="s">
        <v>55</v>
      </c>
      <c r="D38" s="9">
        <v>63</v>
      </c>
      <c r="E38" s="9" t="s">
        <v>69</v>
      </c>
      <c r="F38" s="14">
        <v>43.7</v>
      </c>
      <c r="G38" s="15">
        <v>0.46</v>
      </c>
      <c r="H38" s="9">
        <f t="shared" si="1"/>
        <v>20.102000000000004</v>
      </c>
      <c r="I38" s="14">
        <v>43.7</v>
      </c>
      <c r="J38" s="15">
        <v>0.46</v>
      </c>
      <c r="K38" s="9">
        <f t="shared" si="2"/>
        <v>20.102000000000004</v>
      </c>
      <c r="L38" s="9" t="s">
        <v>97</v>
      </c>
      <c r="M38" s="9"/>
    </row>
    <row r="39" spans="1:13" ht="26.25" customHeight="1" x14ac:dyDescent="0.25">
      <c r="A39" s="9">
        <f t="shared" si="0"/>
        <v>28</v>
      </c>
      <c r="B39" s="9" t="s">
        <v>57</v>
      </c>
      <c r="C39" s="9" t="s">
        <v>58</v>
      </c>
      <c r="D39" s="9">
        <v>63</v>
      </c>
      <c r="E39" s="9" t="s">
        <v>70</v>
      </c>
      <c r="F39" s="14">
        <v>36.799999999999997</v>
      </c>
      <c r="G39" s="15">
        <f t="shared" si="3"/>
        <v>0.36299999999999999</v>
      </c>
      <c r="H39" s="9">
        <f t="shared" si="1"/>
        <v>13.358399999999998</v>
      </c>
      <c r="I39" s="14">
        <v>36.799999999999997</v>
      </c>
      <c r="J39" s="15">
        <f t="shared" si="4"/>
        <v>0.36299999999999999</v>
      </c>
      <c r="K39" s="9">
        <f t="shared" si="2"/>
        <v>13.358399999999998</v>
      </c>
      <c r="L39" s="9" t="s">
        <v>97</v>
      </c>
      <c r="M39" s="9"/>
    </row>
    <row r="40" spans="1:13" ht="26.25" hidden="1" customHeight="1" x14ac:dyDescent="0.25">
      <c r="A40" s="9">
        <f t="shared" si="0"/>
        <v>29</v>
      </c>
      <c r="B40" s="9" t="s">
        <v>59</v>
      </c>
      <c r="C40" s="9" t="s">
        <v>49</v>
      </c>
      <c r="D40" s="9">
        <v>75</v>
      </c>
      <c r="E40" s="9" t="s">
        <v>71</v>
      </c>
      <c r="F40" s="14">
        <v>3.8</v>
      </c>
      <c r="G40" s="15">
        <f t="shared" si="3"/>
        <v>0.375</v>
      </c>
      <c r="H40" s="9">
        <f t="shared" si="1"/>
        <v>1.4249999999999998</v>
      </c>
      <c r="I40" s="14">
        <v>3.8</v>
      </c>
      <c r="J40" s="15">
        <f t="shared" si="4"/>
        <v>0.375</v>
      </c>
      <c r="K40" s="9">
        <f t="shared" si="2"/>
        <v>1.4249999999999998</v>
      </c>
      <c r="L40" s="9" t="s">
        <v>97</v>
      </c>
      <c r="M40" s="9"/>
    </row>
    <row r="41" spans="1:13" ht="26.25" customHeight="1" x14ac:dyDescent="0.25">
      <c r="A41" s="9">
        <f t="shared" si="0"/>
        <v>30</v>
      </c>
      <c r="B41" s="9" t="s">
        <v>60</v>
      </c>
      <c r="C41" s="9" t="s">
        <v>61</v>
      </c>
      <c r="D41" s="9">
        <v>63</v>
      </c>
      <c r="E41" s="9" t="s">
        <v>70</v>
      </c>
      <c r="F41" s="14">
        <v>397.3</v>
      </c>
      <c r="G41" s="15">
        <f t="shared" si="3"/>
        <v>0.36299999999999999</v>
      </c>
      <c r="H41" s="9">
        <f t="shared" si="1"/>
        <v>144.2199</v>
      </c>
      <c r="I41" s="14">
        <v>397.3</v>
      </c>
      <c r="J41" s="15">
        <f t="shared" si="4"/>
        <v>0.36299999999999999</v>
      </c>
      <c r="K41" s="9">
        <f t="shared" si="2"/>
        <v>144.2199</v>
      </c>
      <c r="L41" s="9" t="s">
        <v>97</v>
      </c>
      <c r="M41" s="9"/>
    </row>
    <row r="42" spans="1:13" ht="26.25" customHeight="1" x14ac:dyDescent="0.25">
      <c r="A42" s="9">
        <f t="shared" si="0"/>
        <v>31</v>
      </c>
      <c r="B42" s="9" t="s">
        <v>61</v>
      </c>
      <c r="C42" s="9" t="s">
        <v>62</v>
      </c>
      <c r="D42" s="9">
        <v>63</v>
      </c>
      <c r="E42" s="9" t="s">
        <v>70</v>
      </c>
      <c r="F42" s="14">
        <v>20.3</v>
      </c>
      <c r="G42" s="15">
        <f t="shared" si="3"/>
        <v>0.36299999999999999</v>
      </c>
      <c r="H42" s="9">
        <f t="shared" si="1"/>
        <v>7.3689</v>
      </c>
      <c r="I42" s="14">
        <v>20.3</v>
      </c>
      <c r="J42" s="15">
        <f t="shared" si="4"/>
        <v>0.36299999999999999</v>
      </c>
      <c r="K42" s="9">
        <f t="shared" si="2"/>
        <v>7.3689</v>
      </c>
      <c r="L42" s="9" t="s">
        <v>97</v>
      </c>
      <c r="M42" s="9"/>
    </row>
    <row r="43" spans="1:13" ht="26.25" customHeight="1" x14ac:dyDescent="0.25">
      <c r="A43" s="9">
        <f t="shared" si="0"/>
        <v>32</v>
      </c>
      <c r="B43" s="9" t="s">
        <v>62</v>
      </c>
      <c r="C43" s="9" t="s">
        <v>63</v>
      </c>
      <c r="D43" s="9">
        <v>63</v>
      </c>
      <c r="E43" s="9" t="s">
        <v>70</v>
      </c>
      <c r="F43" s="14">
        <v>174.9</v>
      </c>
      <c r="G43" s="15">
        <f t="shared" si="3"/>
        <v>0.36299999999999999</v>
      </c>
      <c r="H43" s="9">
        <f t="shared" si="1"/>
        <v>63.488700000000001</v>
      </c>
      <c r="I43" s="14">
        <v>174.9</v>
      </c>
      <c r="J43" s="15">
        <f t="shared" si="4"/>
        <v>0.36299999999999999</v>
      </c>
      <c r="K43" s="9">
        <f t="shared" si="2"/>
        <v>63.488700000000001</v>
      </c>
      <c r="L43" s="9" t="s">
        <v>97</v>
      </c>
      <c r="M43" s="9"/>
    </row>
    <row r="44" spans="1:13" ht="26.25" hidden="1" customHeight="1" x14ac:dyDescent="0.25">
      <c r="A44" s="9">
        <f t="shared" si="0"/>
        <v>33</v>
      </c>
      <c r="B44" s="9" t="s">
        <v>64</v>
      </c>
      <c r="C44" s="9" t="s">
        <v>65</v>
      </c>
      <c r="D44" s="9">
        <v>63</v>
      </c>
      <c r="E44" s="9" t="s">
        <v>71</v>
      </c>
      <c r="F44" s="14">
        <v>78.400000000000006</v>
      </c>
      <c r="G44" s="15">
        <f t="shared" si="3"/>
        <v>0.36299999999999999</v>
      </c>
      <c r="H44" s="9">
        <f t="shared" si="1"/>
        <v>28.459200000000003</v>
      </c>
      <c r="I44" s="14">
        <v>78.400000000000006</v>
      </c>
      <c r="J44" s="15">
        <f t="shared" si="4"/>
        <v>0.36299999999999999</v>
      </c>
      <c r="K44" s="9">
        <f t="shared" si="2"/>
        <v>28.459200000000003</v>
      </c>
      <c r="L44" s="9" t="s">
        <v>97</v>
      </c>
      <c r="M44" s="9"/>
    </row>
    <row r="45" spans="1:13" ht="26.25" hidden="1" customHeight="1" x14ac:dyDescent="0.25">
      <c r="A45" s="9">
        <f t="shared" si="0"/>
        <v>34</v>
      </c>
      <c r="B45" s="9" t="s">
        <v>66</v>
      </c>
      <c r="C45" s="9" t="s">
        <v>67</v>
      </c>
      <c r="D45" s="9">
        <v>63</v>
      </c>
      <c r="E45" s="9" t="s">
        <v>71</v>
      </c>
      <c r="F45" s="14">
        <v>115.4</v>
      </c>
      <c r="G45" s="15">
        <f t="shared" si="3"/>
        <v>0.36299999999999999</v>
      </c>
      <c r="H45" s="9">
        <f t="shared" si="1"/>
        <v>41.8902</v>
      </c>
      <c r="I45" s="14">
        <v>115.4</v>
      </c>
      <c r="J45" s="15">
        <f t="shared" si="4"/>
        <v>0.36299999999999999</v>
      </c>
      <c r="K45" s="9">
        <f t="shared" si="2"/>
        <v>41.8902</v>
      </c>
      <c r="L45" s="9" t="s">
        <v>97</v>
      </c>
      <c r="M45" s="9"/>
    </row>
    <row r="46" spans="1:13" ht="26.25" hidden="1" customHeight="1" x14ac:dyDescent="0.25">
      <c r="A46" s="9">
        <f t="shared" si="0"/>
        <v>35</v>
      </c>
      <c r="B46" s="9" t="s">
        <v>67</v>
      </c>
      <c r="C46" s="9" t="s">
        <v>68</v>
      </c>
      <c r="D46" s="9">
        <v>63</v>
      </c>
      <c r="E46" s="9" t="s">
        <v>71</v>
      </c>
      <c r="F46" s="14">
        <v>54.8</v>
      </c>
      <c r="G46" s="15">
        <f t="shared" si="3"/>
        <v>0.36299999999999999</v>
      </c>
      <c r="H46" s="9">
        <f t="shared" si="1"/>
        <v>19.892399999999999</v>
      </c>
      <c r="I46" s="14">
        <v>54.8</v>
      </c>
      <c r="J46" s="15">
        <f t="shared" si="4"/>
        <v>0.36299999999999999</v>
      </c>
      <c r="K46" s="9">
        <f t="shared" si="2"/>
        <v>19.892399999999999</v>
      </c>
      <c r="L46" s="9" t="s">
        <v>97</v>
      </c>
      <c r="M46" s="9"/>
    </row>
    <row r="47" spans="1:13" ht="26.25" customHeight="1" x14ac:dyDescent="0.25">
      <c r="A47" s="9">
        <f t="shared" si="0"/>
        <v>36</v>
      </c>
      <c r="B47" s="9" t="s">
        <v>72</v>
      </c>
      <c r="C47" s="9" t="s">
        <v>73</v>
      </c>
      <c r="D47" s="9">
        <v>63</v>
      </c>
      <c r="E47" s="9" t="s">
        <v>70</v>
      </c>
      <c r="F47" s="14">
        <v>122.5</v>
      </c>
      <c r="G47" s="15">
        <f t="shared" si="3"/>
        <v>0.36299999999999999</v>
      </c>
      <c r="H47" s="9">
        <f t="shared" si="1"/>
        <v>44.467500000000001</v>
      </c>
      <c r="I47" s="14">
        <v>122.5</v>
      </c>
      <c r="J47" s="15">
        <f t="shared" si="4"/>
        <v>0.36299999999999999</v>
      </c>
      <c r="K47" s="9">
        <f t="shared" si="2"/>
        <v>44.467500000000001</v>
      </c>
      <c r="L47" s="9" t="s">
        <v>97</v>
      </c>
      <c r="M47" s="9"/>
    </row>
    <row r="48" spans="1:13" ht="26.25" customHeight="1" x14ac:dyDescent="0.25">
      <c r="A48" s="9">
        <f t="shared" si="0"/>
        <v>37</v>
      </c>
      <c r="B48" s="9" t="s">
        <v>74</v>
      </c>
      <c r="C48" s="9" t="s">
        <v>75</v>
      </c>
      <c r="D48" s="9">
        <v>63</v>
      </c>
      <c r="E48" s="9" t="s">
        <v>70</v>
      </c>
      <c r="F48" s="14">
        <v>24.9</v>
      </c>
      <c r="G48" s="15">
        <f t="shared" si="3"/>
        <v>0.36299999999999999</v>
      </c>
      <c r="H48" s="9">
        <f t="shared" si="1"/>
        <v>9.0386999999999986</v>
      </c>
      <c r="I48" s="14">
        <v>24.9</v>
      </c>
      <c r="J48" s="15">
        <f t="shared" si="4"/>
        <v>0.36299999999999999</v>
      </c>
      <c r="K48" s="9">
        <f t="shared" si="2"/>
        <v>9.0386999999999986</v>
      </c>
      <c r="L48" s="9" t="s">
        <v>97</v>
      </c>
      <c r="M48" s="9"/>
    </row>
    <row r="49" spans="1:13" ht="26.25" customHeight="1" x14ac:dyDescent="0.25">
      <c r="A49" s="9">
        <f t="shared" si="0"/>
        <v>38</v>
      </c>
      <c r="B49" s="9" t="s">
        <v>76</v>
      </c>
      <c r="C49" s="9" t="s">
        <v>77</v>
      </c>
      <c r="D49" s="9">
        <v>160</v>
      </c>
      <c r="E49" s="9" t="s">
        <v>70</v>
      </c>
      <c r="F49" s="14">
        <v>102.8</v>
      </c>
      <c r="G49" s="15">
        <f t="shared" si="3"/>
        <v>0.46</v>
      </c>
      <c r="H49" s="9">
        <f t="shared" si="1"/>
        <v>47.288000000000004</v>
      </c>
      <c r="I49" s="14">
        <v>102.8</v>
      </c>
      <c r="J49" s="15">
        <f t="shared" si="4"/>
        <v>0.46</v>
      </c>
      <c r="K49" s="9">
        <f t="shared" si="2"/>
        <v>47.288000000000004</v>
      </c>
      <c r="L49" s="9" t="s">
        <v>97</v>
      </c>
      <c r="M49" s="9"/>
    </row>
    <row r="50" spans="1:13" ht="26.25" customHeight="1" x14ac:dyDescent="0.25">
      <c r="A50" s="9">
        <f t="shared" si="0"/>
        <v>39</v>
      </c>
      <c r="B50" s="9" t="s">
        <v>77</v>
      </c>
      <c r="C50" s="9" t="s">
        <v>78</v>
      </c>
      <c r="D50" s="9">
        <v>160</v>
      </c>
      <c r="E50" s="9" t="s">
        <v>70</v>
      </c>
      <c r="F50" s="14">
        <v>143.1</v>
      </c>
      <c r="G50" s="15">
        <f t="shared" si="3"/>
        <v>0.46</v>
      </c>
      <c r="H50" s="9">
        <f t="shared" si="1"/>
        <v>65.825999999999993</v>
      </c>
      <c r="I50" s="14">
        <v>143.1</v>
      </c>
      <c r="J50" s="15">
        <f t="shared" si="4"/>
        <v>0.46</v>
      </c>
      <c r="K50" s="9">
        <f t="shared" si="2"/>
        <v>65.825999999999993</v>
      </c>
      <c r="L50" s="9" t="s">
        <v>97</v>
      </c>
      <c r="M50" s="9"/>
    </row>
    <row r="51" spans="1:13" ht="26.25" hidden="1" customHeight="1" x14ac:dyDescent="0.25">
      <c r="A51" s="9">
        <f t="shared" si="0"/>
        <v>40</v>
      </c>
      <c r="B51" s="9" t="s">
        <v>59</v>
      </c>
      <c r="C51" s="9" t="s">
        <v>49</v>
      </c>
      <c r="D51" s="9">
        <v>75</v>
      </c>
      <c r="E51" s="9" t="s">
        <v>71</v>
      </c>
      <c r="F51" s="14">
        <f>84.2+80.7</f>
        <v>164.9</v>
      </c>
      <c r="G51" s="15">
        <f t="shared" si="3"/>
        <v>0.375</v>
      </c>
      <c r="H51" s="9">
        <f t="shared" si="1"/>
        <v>61.837500000000006</v>
      </c>
      <c r="I51" s="14">
        <f>84.2+80.7</f>
        <v>164.9</v>
      </c>
      <c r="J51" s="15">
        <f t="shared" si="4"/>
        <v>0.375</v>
      </c>
      <c r="K51" s="9">
        <f t="shared" si="2"/>
        <v>61.837500000000006</v>
      </c>
      <c r="L51" s="9" t="s">
        <v>97</v>
      </c>
      <c r="M51" s="9"/>
    </row>
    <row r="52" spans="1:13" ht="26.25" hidden="1" customHeight="1" x14ac:dyDescent="0.25">
      <c r="A52" s="9">
        <f t="shared" si="0"/>
        <v>41</v>
      </c>
      <c r="B52" s="9" t="s">
        <v>79</v>
      </c>
      <c r="C52" s="9" t="s">
        <v>66</v>
      </c>
      <c r="D52" s="9">
        <v>90</v>
      </c>
      <c r="E52" s="9" t="s">
        <v>71</v>
      </c>
      <c r="F52" s="14">
        <v>43.1</v>
      </c>
      <c r="G52" s="15">
        <f t="shared" si="3"/>
        <v>0.39</v>
      </c>
      <c r="H52" s="9">
        <f t="shared" si="1"/>
        <v>16.809000000000001</v>
      </c>
      <c r="I52" s="14">
        <v>43.1</v>
      </c>
      <c r="J52" s="15">
        <f t="shared" si="4"/>
        <v>0.39</v>
      </c>
      <c r="K52" s="9">
        <f t="shared" si="2"/>
        <v>16.809000000000001</v>
      </c>
      <c r="L52" s="9" t="s">
        <v>97</v>
      </c>
      <c r="M52" s="9"/>
    </row>
    <row r="53" spans="1:13" ht="26.2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s="12" customFormat="1" ht="42" customHeight="1" x14ac:dyDescent="0.25">
      <c r="A54" s="19" t="s">
        <v>24</v>
      </c>
      <c r="B54" s="19"/>
      <c r="C54" s="19"/>
      <c r="D54" s="19"/>
      <c r="E54" s="11"/>
      <c r="F54" s="11">
        <f>SUM(F12:F53)</f>
        <v>2959.5000000000005</v>
      </c>
      <c r="G54" s="11"/>
      <c r="H54" s="11">
        <f>SUM(H12:H53)</f>
        <v>1164.6613999999997</v>
      </c>
      <c r="I54" s="11">
        <f>SUM(I12:I53)</f>
        <v>2959.5000000000005</v>
      </c>
      <c r="J54" s="11"/>
      <c r="K54" s="11">
        <f>SUM(K12:K53)</f>
        <v>1164.6613999999997</v>
      </c>
      <c r="L54" s="9"/>
      <c r="M54" s="9"/>
    </row>
    <row r="55" spans="1:13" ht="123" customHeight="1" x14ac:dyDescent="0.25">
      <c r="A55" s="13"/>
      <c r="B55" s="13"/>
      <c r="C55" s="16" t="s">
        <v>25</v>
      </c>
      <c r="D55" s="16"/>
      <c r="E55" s="16"/>
      <c r="F55" s="16"/>
      <c r="G55" s="16" t="s">
        <v>26</v>
      </c>
      <c r="H55" s="16"/>
      <c r="I55" s="16"/>
      <c r="J55" s="16" t="s">
        <v>27</v>
      </c>
      <c r="K55" s="16"/>
      <c r="L55" s="16"/>
    </row>
  </sheetData>
  <autoFilter ref="A11:M52">
    <filterColumn colId="4">
      <filters>
        <filter val="BRICK ROAD"/>
      </filters>
    </filterColumn>
  </autoFilter>
  <mergeCells count="18">
    <mergeCell ref="A1:M1"/>
    <mergeCell ref="A2:M2"/>
    <mergeCell ref="A3:M3"/>
    <mergeCell ref="A4:M4"/>
    <mergeCell ref="A6:B6"/>
    <mergeCell ref="C6:D6"/>
    <mergeCell ref="J55:L55"/>
    <mergeCell ref="A7:B7"/>
    <mergeCell ref="C7:D7"/>
    <mergeCell ref="A8:B8"/>
    <mergeCell ref="C8:D8"/>
    <mergeCell ref="A9:B9"/>
    <mergeCell ref="C9:D9"/>
    <mergeCell ref="A10:B10"/>
    <mergeCell ref="C10:D10"/>
    <mergeCell ref="A54:D54"/>
    <mergeCell ref="C55:F55"/>
    <mergeCell ref="G55:I55"/>
  </mergeCells>
  <printOptions horizontalCentered="1"/>
  <pageMargins left="0.27559055118110237" right="0.19685039370078741" top="0.59055118110236227" bottom="0.11811023622047245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view="pageBreakPreview" zoomScale="60" zoomScaleNormal="100" workbookViewId="0">
      <pane ySplit="11" topLeftCell="A21" activePane="bottomLeft" state="frozen"/>
      <selection pane="bottomLeft" activeCell="Q27" sqref="Q27"/>
    </sheetView>
  </sheetViews>
  <sheetFormatPr defaultColWidth="9.140625" defaultRowHeight="15.75" x14ac:dyDescent="0.25"/>
  <cols>
    <col min="1" max="1" width="7.85546875" style="10" customWidth="1"/>
    <col min="2" max="2" width="13.42578125" style="10" customWidth="1"/>
    <col min="3" max="3" width="12.7109375" style="10" customWidth="1"/>
    <col min="4" max="4" width="11" style="10" customWidth="1"/>
    <col min="5" max="5" width="19.140625" style="10" bestFit="1" customWidth="1"/>
    <col min="6" max="7" width="16.28515625" style="10" customWidth="1"/>
    <col min="8" max="8" width="17.42578125" style="10" customWidth="1"/>
    <col min="9" max="10" width="16.28515625" style="10" customWidth="1"/>
    <col min="11" max="11" width="17.42578125" style="10" customWidth="1"/>
    <col min="12" max="12" width="16.28515625" style="10" customWidth="1"/>
    <col min="13" max="13" width="19.7109375" style="10" customWidth="1"/>
    <col min="14" max="16384" width="9.140625" style="10"/>
  </cols>
  <sheetData>
    <row r="1" spans="1:13" s="1" customFormat="1" ht="35.2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" customFormat="1" ht="35.2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2" customFormat="1" ht="28.9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2" customFormat="1" ht="38.450000000000003" customHeight="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s="2" customFormat="1" ht="24.7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</row>
    <row r="6" spans="1:13" s="2" customFormat="1" ht="24" customHeight="1" x14ac:dyDescent="0.25">
      <c r="A6" s="17" t="s">
        <v>5</v>
      </c>
      <c r="B6" s="17"/>
      <c r="C6" s="18" t="s">
        <v>80</v>
      </c>
      <c r="D6" s="18"/>
      <c r="E6" s="5"/>
      <c r="F6" s="5"/>
      <c r="G6" s="5"/>
      <c r="H6" s="5"/>
      <c r="I6" s="5"/>
      <c r="J6" s="5"/>
      <c r="K6" s="5"/>
      <c r="L6" s="5"/>
      <c r="M6" s="5"/>
    </row>
    <row r="7" spans="1:13" s="2" customFormat="1" ht="24" customHeight="1" x14ac:dyDescent="0.25">
      <c r="A7" s="17" t="s">
        <v>7</v>
      </c>
      <c r="B7" s="17"/>
      <c r="C7" s="18" t="s">
        <v>81</v>
      </c>
      <c r="D7" s="18"/>
      <c r="E7" s="5"/>
      <c r="F7" s="5"/>
      <c r="G7" s="5"/>
      <c r="H7" s="5"/>
      <c r="I7" s="5"/>
      <c r="J7" s="5"/>
      <c r="K7" s="5"/>
      <c r="L7" s="5"/>
      <c r="M7" s="5"/>
    </row>
    <row r="8" spans="1:13" s="2" customFormat="1" ht="24" customHeight="1" x14ac:dyDescent="0.25">
      <c r="A8" s="17" t="s">
        <v>8</v>
      </c>
      <c r="B8" s="17"/>
      <c r="C8" s="18" t="s">
        <v>6</v>
      </c>
      <c r="D8" s="18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24" customHeight="1" x14ac:dyDescent="0.25">
      <c r="A9" s="17" t="s">
        <v>9</v>
      </c>
      <c r="B9" s="17"/>
      <c r="C9" s="18" t="s">
        <v>83</v>
      </c>
      <c r="D9" s="18"/>
      <c r="E9" s="5"/>
      <c r="F9" s="5"/>
      <c r="G9" s="5"/>
      <c r="H9" s="5"/>
      <c r="I9" s="5"/>
      <c r="J9" s="5"/>
      <c r="K9" s="5"/>
      <c r="L9" s="5"/>
      <c r="M9" s="5"/>
    </row>
    <row r="10" spans="1:13" s="2" customFormat="1" ht="24" customHeight="1" x14ac:dyDescent="0.25">
      <c r="A10" s="17" t="s">
        <v>10</v>
      </c>
      <c r="B10" s="17"/>
      <c r="C10" s="18" t="s">
        <v>6</v>
      </c>
      <c r="D10" s="18"/>
      <c r="E10" s="5"/>
      <c r="F10" s="5"/>
      <c r="G10" s="5"/>
      <c r="H10" s="5"/>
      <c r="I10" s="5"/>
      <c r="J10" s="5"/>
      <c r="K10" s="5"/>
      <c r="L10" s="5"/>
      <c r="M10" s="5"/>
    </row>
    <row r="11" spans="1:13" s="8" customFormat="1" ht="42" customHeight="1" x14ac:dyDescent="0.25">
      <c r="A11" s="6" t="s">
        <v>11</v>
      </c>
      <c r="B11" s="6" t="s">
        <v>12</v>
      </c>
      <c r="C11" s="6" t="s">
        <v>13</v>
      </c>
      <c r="D11" s="6" t="s">
        <v>14</v>
      </c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7" t="s">
        <v>23</v>
      </c>
    </row>
    <row r="12" spans="1:13" ht="26.25" customHeight="1" x14ac:dyDescent="0.25">
      <c r="A12" s="9">
        <v>1</v>
      </c>
      <c r="B12" s="9" t="s">
        <v>84</v>
      </c>
      <c r="C12" s="9" t="s">
        <v>85</v>
      </c>
      <c r="D12" s="9">
        <v>90</v>
      </c>
      <c r="E12" s="9" t="s">
        <v>70</v>
      </c>
      <c r="F12" s="14">
        <v>5.3</v>
      </c>
      <c r="G12" s="15">
        <f>(300+D12)/1000</f>
        <v>0.39</v>
      </c>
      <c r="H12" s="9">
        <f>+F12*G12</f>
        <v>2.0670000000000002</v>
      </c>
      <c r="I12" s="14">
        <v>5.3</v>
      </c>
      <c r="J12" s="15">
        <f>(300+D12)/1000</f>
        <v>0.39</v>
      </c>
      <c r="K12" s="9">
        <f>+I12*J12</f>
        <v>2.0670000000000002</v>
      </c>
      <c r="L12" s="9" t="s">
        <v>97</v>
      </c>
      <c r="M12" s="9"/>
    </row>
    <row r="13" spans="1:13" ht="26.25" customHeight="1" x14ac:dyDescent="0.25">
      <c r="A13" s="9">
        <f>+A12+1</f>
        <v>2</v>
      </c>
      <c r="B13" s="9" t="s">
        <v>85</v>
      </c>
      <c r="C13" s="9" t="s">
        <v>86</v>
      </c>
      <c r="D13" s="9">
        <v>63</v>
      </c>
      <c r="E13" s="9" t="s">
        <v>70</v>
      </c>
      <c r="F13" s="14">
        <v>67.2</v>
      </c>
      <c r="G13" s="15">
        <f t="shared" ref="G13:G24" si="0">(300+D13)/1000</f>
        <v>0.36299999999999999</v>
      </c>
      <c r="H13" s="9">
        <f t="shared" ref="H13:H24" si="1">+F13*G13</f>
        <v>24.393599999999999</v>
      </c>
      <c r="I13" s="14">
        <v>67.2</v>
      </c>
      <c r="J13" s="15">
        <f t="shared" ref="J13:J24" si="2">(300+D13)/1000</f>
        <v>0.36299999999999999</v>
      </c>
      <c r="K13" s="9">
        <f t="shared" ref="K13:K24" si="3">+I13*J13</f>
        <v>24.393599999999999</v>
      </c>
      <c r="L13" s="9" t="s">
        <v>97</v>
      </c>
      <c r="M13" s="9"/>
    </row>
    <row r="14" spans="1:13" ht="26.25" customHeight="1" x14ac:dyDescent="0.25">
      <c r="A14" s="9">
        <f t="shared" ref="A14:A24" si="4">+A13+1</f>
        <v>3</v>
      </c>
      <c r="B14" s="9" t="s">
        <v>85</v>
      </c>
      <c r="C14" s="9" t="s">
        <v>87</v>
      </c>
      <c r="D14" s="9">
        <v>90</v>
      </c>
      <c r="E14" s="9" t="s">
        <v>70</v>
      </c>
      <c r="F14" s="14">
        <v>3</v>
      </c>
      <c r="G14" s="15">
        <f t="shared" si="0"/>
        <v>0.39</v>
      </c>
      <c r="H14" s="9">
        <f t="shared" si="1"/>
        <v>1.17</v>
      </c>
      <c r="I14" s="14">
        <v>3</v>
      </c>
      <c r="J14" s="15">
        <f t="shared" si="2"/>
        <v>0.39</v>
      </c>
      <c r="K14" s="9">
        <f t="shared" si="3"/>
        <v>1.17</v>
      </c>
      <c r="L14" s="9" t="s">
        <v>97</v>
      </c>
      <c r="M14" s="9"/>
    </row>
    <row r="15" spans="1:13" ht="26.25" customHeight="1" x14ac:dyDescent="0.25">
      <c r="A15" s="9">
        <f t="shared" si="4"/>
        <v>4</v>
      </c>
      <c r="B15" s="9" t="s">
        <v>88</v>
      </c>
      <c r="C15" s="9" t="s">
        <v>89</v>
      </c>
      <c r="D15" s="9">
        <v>63</v>
      </c>
      <c r="E15" s="9" t="s">
        <v>70</v>
      </c>
      <c r="F15" s="14">
        <v>3</v>
      </c>
      <c r="G15" s="15">
        <f t="shared" si="0"/>
        <v>0.36299999999999999</v>
      </c>
      <c r="H15" s="9">
        <f t="shared" si="1"/>
        <v>1.089</v>
      </c>
      <c r="I15" s="14">
        <v>3</v>
      </c>
      <c r="J15" s="15">
        <f t="shared" si="2"/>
        <v>0.36299999999999999</v>
      </c>
      <c r="K15" s="9">
        <f t="shared" si="3"/>
        <v>1.089</v>
      </c>
      <c r="L15" s="9" t="s">
        <v>97</v>
      </c>
      <c r="M15" s="9"/>
    </row>
    <row r="16" spans="1:13" ht="26.25" customHeight="1" x14ac:dyDescent="0.25">
      <c r="A16" s="9">
        <f t="shared" si="4"/>
        <v>5</v>
      </c>
      <c r="B16" s="9" t="s">
        <v>88</v>
      </c>
      <c r="C16" s="9" t="s">
        <v>35</v>
      </c>
      <c r="D16" s="9">
        <v>63</v>
      </c>
      <c r="E16" s="9" t="s">
        <v>70</v>
      </c>
      <c r="F16" s="14">
        <v>19.7</v>
      </c>
      <c r="G16" s="15">
        <f t="shared" si="0"/>
        <v>0.36299999999999999</v>
      </c>
      <c r="H16" s="9">
        <f t="shared" si="1"/>
        <v>7.1510999999999996</v>
      </c>
      <c r="I16" s="14">
        <v>19.7</v>
      </c>
      <c r="J16" s="15">
        <f t="shared" si="2"/>
        <v>0.36299999999999999</v>
      </c>
      <c r="K16" s="9">
        <f t="shared" si="3"/>
        <v>7.1510999999999996</v>
      </c>
      <c r="L16" s="9" t="s">
        <v>97</v>
      </c>
      <c r="M16" s="9"/>
    </row>
    <row r="17" spans="1:17" ht="26.25" customHeight="1" x14ac:dyDescent="0.25">
      <c r="A17" s="9">
        <f t="shared" si="4"/>
        <v>6</v>
      </c>
      <c r="B17" s="9" t="s">
        <v>90</v>
      </c>
      <c r="C17" s="9" t="s">
        <v>59</v>
      </c>
      <c r="D17" s="9">
        <v>125</v>
      </c>
      <c r="E17" s="9" t="s">
        <v>96</v>
      </c>
      <c r="F17" s="14">
        <v>3.8</v>
      </c>
      <c r="G17" s="15">
        <f t="shared" si="0"/>
        <v>0.42499999999999999</v>
      </c>
      <c r="H17" s="9">
        <f t="shared" si="1"/>
        <v>1.615</v>
      </c>
      <c r="I17" s="14">
        <v>3.8</v>
      </c>
      <c r="J17" s="15">
        <f t="shared" si="2"/>
        <v>0.42499999999999999</v>
      </c>
      <c r="K17" s="9">
        <f t="shared" si="3"/>
        <v>1.615</v>
      </c>
      <c r="L17" s="9" t="s">
        <v>97</v>
      </c>
      <c r="M17" s="9"/>
    </row>
    <row r="18" spans="1:17" ht="26.25" customHeight="1" x14ac:dyDescent="0.25">
      <c r="A18" s="9">
        <f t="shared" si="4"/>
        <v>7</v>
      </c>
      <c r="B18" s="9" t="s">
        <v>79</v>
      </c>
      <c r="C18" s="9" t="s">
        <v>66</v>
      </c>
      <c r="D18" s="9">
        <v>90</v>
      </c>
      <c r="E18" s="9" t="s">
        <v>96</v>
      </c>
      <c r="F18" s="14">
        <v>98.2</v>
      </c>
      <c r="G18" s="15">
        <f t="shared" si="0"/>
        <v>0.39</v>
      </c>
      <c r="H18" s="9">
        <f t="shared" si="1"/>
        <v>38.298000000000002</v>
      </c>
      <c r="I18" s="14">
        <v>98.2</v>
      </c>
      <c r="J18" s="15">
        <f t="shared" si="2"/>
        <v>0.39</v>
      </c>
      <c r="K18" s="9">
        <f t="shared" si="3"/>
        <v>38.298000000000002</v>
      </c>
      <c r="L18" s="9" t="s">
        <v>97</v>
      </c>
      <c r="M18" s="9"/>
    </row>
    <row r="19" spans="1:17" ht="26.25" customHeight="1" x14ac:dyDescent="0.25">
      <c r="A19" s="9">
        <f t="shared" si="4"/>
        <v>8</v>
      </c>
      <c r="B19" s="9" t="s">
        <v>79</v>
      </c>
      <c r="C19" s="9" t="s">
        <v>66</v>
      </c>
      <c r="D19" s="9">
        <v>90</v>
      </c>
      <c r="E19" s="9" t="s">
        <v>96</v>
      </c>
      <c r="F19" s="14">
        <v>88.1</v>
      </c>
      <c r="G19" s="15">
        <f t="shared" si="0"/>
        <v>0.39</v>
      </c>
      <c r="H19" s="9">
        <f t="shared" si="1"/>
        <v>34.359000000000002</v>
      </c>
      <c r="I19" s="14">
        <v>88.1</v>
      </c>
      <c r="J19" s="15">
        <f t="shared" si="2"/>
        <v>0.39</v>
      </c>
      <c r="K19" s="9">
        <f t="shared" si="3"/>
        <v>34.359000000000002</v>
      </c>
      <c r="L19" s="9" t="s">
        <v>97</v>
      </c>
      <c r="M19" s="9"/>
    </row>
    <row r="20" spans="1:17" ht="26.25" customHeight="1" x14ac:dyDescent="0.25">
      <c r="A20" s="9">
        <f t="shared" si="4"/>
        <v>9</v>
      </c>
      <c r="B20" s="9" t="s">
        <v>78</v>
      </c>
      <c r="C20" s="9" t="s">
        <v>91</v>
      </c>
      <c r="D20" s="9">
        <v>160</v>
      </c>
      <c r="E20" s="9" t="s">
        <v>96</v>
      </c>
      <c r="F20" s="14">
        <v>3</v>
      </c>
      <c r="G20" s="15">
        <f t="shared" si="0"/>
        <v>0.46</v>
      </c>
      <c r="H20" s="9">
        <f t="shared" si="1"/>
        <v>1.3800000000000001</v>
      </c>
      <c r="I20" s="14">
        <v>3</v>
      </c>
      <c r="J20" s="15">
        <f t="shared" si="2"/>
        <v>0.46</v>
      </c>
      <c r="K20" s="9">
        <f t="shared" si="3"/>
        <v>1.3800000000000001</v>
      </c>
      <c r="L20" s="9" t="s">
        <v>97</v>
      </c>
      <c r="M20" s="9"/>
    </row>
    <row r="21" spans="1:17" ht="26.25" customHeight="1" x14ac:dyDescent="0.25">
      <c r="A21" s="9">
        <f t="shared" si="4"/>
        <v>10</v>
      </c>
      <c r="B21" s="9" t="s">
        <v>92</v>
      </c>
      <c r="C21" s="9" t="s">
        <v>93</v>
      </c>
      <c r="D21" s="9">
        <v>125</v>
      </c>
      <c r="E21" s="9" t="s">
        <v>96</v>
      </c>
      <c r="F21" s="14">
        <v>3</v>
      </c>
      <c r="G21" s="15">
        <f t="shared" si="0"/>
        <v>0.42499999999999999</v>
      </c>
      <c r="H21" s="9">
        <f t="shared" si="1"/>
        <v>1.2749999999999999</v>
      </c>
      <c r="I21" s="14">
        <v>3</v>
      </c>
      <c r="J21" s="15">
        <f t="shared" si="2"/>
        <v>0.42499999999999999</v>
      </c>
      <c r="K21" s="9">
        <f t="shared" si="3"/>
        <v>1.2749999999999999</v>
      </c>
      <c r="L21" s="9" t="s">
        <v>97</v>
      </c>
      <c r="M21" s="9"/>
    </row>
    <row r="22" spans="1:17" ht="26.25" customHeight="1" x14ac:dyDescent="0.25">
      <c r="A22" s="9">
        <f t="shared" si="4"/>
        <v>11</v>
      </c>
      <c r="B22" s="9" t="s">
        <v>92</v>
      </c>
      <c r="C22" s="9" t="s">
        <v>78</v>
      </c>
      <c r="D22" s="9">
        <v>160</v>
      </c>
      <c r="E22" s="9" t="s">
        <v>96</v>
      </c>
      <c r="F22" s="14">
        <v>4</v>
      </c>
      <c r="G22" s="15">
        <f t="shared" si="0"/>
        <v>0.46</v>
      </c>
      <c r="H22" s="9">
        <f t="shared" si="1"/>
        <v>1.84</v>
      </c>
      <c r="I22" s="14">
        <v>4</v>
      </c>
      <c r="J22" s="15">
        <f t="shared" si="2"/>
        <v>0.46</v>
      </c>
      <c r="K22" s="9">
        <f t="shared" si="3"/>
        <v>1.84</v>
      </c>
      <c r="L22" s="9" t="s">
        <v>97</v>
      </c>
      <c r="M22" s="9"/>
    </row>
    <row r="23" spans="1:17" ht="26.25" customHeight="1" x14ac:dyDescent="0.25">
      <c r="A23" s="9">
        <f t="shared" si="4"/>
        <v>12</v>
      </c>
      <c r="B23" s="9" t="s">
        <v>47</v>
      </c>
      <c r="C23" s="9" t="s">
        <v>48</v>
      </c>
      <c r="D23" s="9">
        <v>63</v>
      </c>
      <c r="E23" s="9" t="s">
        <v>96</v>
      </c>
      <c r="F23" s="14">
        <v>3.5</v>
      </c>
      <c r="G23" s="15">
        <f t="shared" si="0"/>
        <v>0.36299999999999999</v>
      </c>
      <c r="H23" s="9">
        <f t="shared" si="1"/>
        <v>1.2705</v>
      </c>
      <c r="I23" s="14">
        <v>3.5</v>
      </c>
      <c r="J23" s="15">
        <f t="shared" si="2"/>
        <v>0.36299999999999999</v>
      </c>
      <c r="K23" s="9">
        <f t="shared" si="3"/>
        <v>1.2705</v>
      </c>
      <c r="L23" s="9" t="s">
        <v>97</v>
      </c>
      <c r="M23" s="9"/>
    </row>
    <row r="24" spans="1:17" ht="26.25" customHeight="1" x14ac:dyDescent="0.25">
      <c r="A24" s="9">
        <f t="shared" si="4"/>
        <v>13</v>
      </c>
      <c r="B24" s="9" t="s">
        <v>94</v>
      </c>
      <c r="C24" s="9" t="s">
        <v>95</v>
      </c>
      <c r="D24" s="9">
        <v>63</v>
      </c>
      <c r="E24" s="9" t="s">
        <v>96</v>
      </c>
      <c r="F24" s="14">
        <v>6.5</v>
      </c>
      <c r="G24" s="15">
        <f t="shared" si="0"/>
        <v>0.36299999999999999</v>
      </c>
      <c r="H24" s="9">
        <f t="shared" si="1"/>
        <v>2.3594999999999997</v>
      </c>
      <c r="I24" s="14">
        <v>6.5</v>
      </c>
      <c r="J24" s="15">
        <f t="shared" si="2"/>
        <v>0.36299999999999999</v>
      </c>
      <c r="K24" s="9">
        <f t="shared" si="3"/>
        <v>2.3594999999999997</v>
      </c>
      <c r="L24" s="9" t="s">
        <v>97</v>
      </c>
      <c r="M24" s="9"/>
    </row>
    <row r="25" spans="1:17" ht="26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7" s="12" customFormat="1" ht="42" customHeight="1" x14ac:dyDescent="0.25">
      <c r="A26" s="19" t="s">
        <v>24</v>
      </c>
      <c r="B26" s="19"/>
      <c r="C26" s="19"/>
      <c r="D26" s="19"/>
      <c r="E26" s="11"/>
      <c r="F26" s="11">
        <f>SUM(F12:F25)</f>
        <v>308.29999999999995</v>
      </c>
      <c r="G26" s="11"/>
      <c r="H26" s="11">
        <f>SUM(H12:H25)</f>
        <v>118.26770000000002</v>
      </c>
      <c r="I26" s="11">
        <f>SUM(I12:I25)</f>
        <v>308.29999999999995</v>
      </c>
      <c r="J26" s="11"/>
      <c r="K26" s="11">
        <f>SUM(K12:K25)</f>
        <v>118.26770000000002</v>
      </c>
      <c r="L26" s="9"/>
      <c r="M26" s="9"/>
      <c r="Q26" s="12">
        <f>1164+118</f>
        <v>1282</v>
      </c>
    </row>
    <row r="27" spans="1:17" ht="123" customHeight="1" x14ac:dyDescent="0.25">
      <c r="A27" s="13"/>
      <c r="B27" s="13"/>
      <c r="C27" s="16" t="s">
        <v>25</v>
      </c>
      <c r="D27" s="16"/>
      <c r="E27" s="16"/>
      <c r="F27" s="16"/>
      <c r="G27" s="16" t="s">
        <v>26</v>
      </c>
      <c r="H27" s="16"/>
      <c r="I27" s="16"/>
      <c r="J27" s="16" t="s">
        <v>27</v>
      </c>
      <c r="K27" s="16"/>
      <c r="L27" s="16"/>
    </row>
  </sheetData>
  <autoFilter ref="A11:M24"/>
  <mergeCells count="18">
    <mergeCell ref="A1:M1"/>
    <mergeCell ref="A2:M2"/>
    <mergeCell ref="A3:M3"/>
    <mergeCell ref="A4:M4"/>
    <mergeCell ref="A6:B6"/>
    <mergeCell ref="C6:D6"/>
    <mergeCell ref="J27:L27"/>
    <mergeCell ref="A7:B7"/>
    <mergeCell ref="C7:D7"/>
    <mergeCell ref="A8:B8"/>
    <mergeCell ref="C8:D8"/>
    <mergeCell ref="A9:B9"/>
    <mergeCell ref="C9:D9"/>
    <mergeCell ref="A10:B10"/>
    <mergeCell ref="C10:D10"/>
    <mergeCell ref="A26:D26"/>
    <mergeCell ref="C27:F27"/>
    <mergeCell ref="G27:I27"/>
  </mergeCells>
  <printOptions horizontalCentered="1"/>
  <pageMargins left="0.27559055118110237" right="0.19685039370078741" top="0.59055118110236227" bottom="0.11811023622047245" header="0.31496062992125984" footer="0.31496062992125984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BHAIDPUR RoadDis. &amp; Restoration</vt:lpstr>
      <vt:lpstr>BHAIDPUR RoadDis. &amp; Restora (2</vt:lpstr>
      <vt:lpstr>'BHAIDPUR RoadDis. &amp; Restora (2'!Print_Area</vt:lpstr>
      <vt:lpstr>'BHAIDPUR RoadDis. &amp; Restoration'!Print_Area</vt:lpstr>
      <vt:lpstr>'BHAIDPUR RoadDis. &amp; Restora (2'!Print_Titles</vt:lpstr>
      <vt:lpstr>'BHAIDPUR RoadDis. &amp; Restoration'!Print_Titles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2024-03-09T04:41:49Z</dcterms:created>
  <dcterms:modified xsi:type="dcterms:W3CDTF">2024-06-05T08:51:49Z</dcterms:modified>
</cp:coreProperties>
</file>