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MANDHA BHOJI" sheetId="3" r:id="rId1"/>
    <sheet name="mandha and bhoji" sheetId="2" r:id="rId2"/>
    <sheet name="Details (2)" sheetId="4" r:id="rId3"/>
    <sheet name="Sheet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1" hidden="1">'mandha and bhoji'!$G$7:$L$7</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2">'Details (2)'!$A$1:$Q$120</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P112" i="4" l="1"/>
  <c r="O112" i="4"/>
  <c r="Q112" i="4" s="1"/>
  <c r="Q111" i="4"/>
  <c r="P111" i="4"/>
  <c r="O111" i="4"/>
  <c r="P110" i="4"/>
  <c r="O110" i="4"/>
  <c r="Q110" i="4" s="1"/>
  <c r="Q109" i="4"/>
  <c r="P109" i="4"/>
  <c r="O109" i="4"/>
  <c r="A109" i="4"/>
  <c r="A110" i="4" s="1"/>
  <c r="A111" i="4" s="1"/>
  <c r="A112" i="4" s="1"/>
  <c r="P108" i="4"/>
  <c r="O108" i="4"/>
  <c r="Q108" i="4" s="1"/>
  <c r="P106" i="4"/>
  <c r="O106" i="4"/>
  <c r="Q106" i="4" s="1"/>
  <c r="P105" i="4"/>
  <c r="O105" i="4"/>
  <c r="Q105" i="4" s="1"/>
  <c r="P104" i="4"/>
  <c r="O104" i="4"/>
  <c r="Q104" i="4" s="1"/>
  <c r="P103" i="4"/>
  <c r="O103" i="4"/>
  <c r="Q103" i="4" s="1"/>
  <c r="P102" i="4"/>
  <c r="O102" i="4"/>
  <c r="Q102" i="4" s="1"/>
  <c r="P101" i="4"/>
  <c r="O101" i="4"/>
  <c r="Q101" i="4" s="1"/>
  <c r="A101" i="4"/>
  <c r="A102" i="4" s="1"/>
  <c r="A103" i="4" s="1"/>
  <c r="A104" i="4" s="1"/>
  <c r="A105" i="4" s="1"/>
  <c r="A106" i="4" s="1"/>
  <c r="P100" i="4"/>
  <c r="O100" i="4"/>
  <c r="Q100" i="4" s="1"/>
  <c r="P98" i="4"/>
  <c r="O98" i="4"/>
  <c r="Q98" i="4" s="1"/>
  <c r="P97" i="4"/>
  <c r="O97" i="4"/>
  <c r="Q97" i="4" s="1"/>
  <c r="P96" i="4"/>
  <c r="O96" i="4"/>
  <c r="Q96" i="4" s="1"/>
  <c r="P95" i="4"/>
  <c r="O95" i="4"/>
  <c r="Q95" i="4" s="1"/>
  <c r="P94" i="4"/>
  <c r="O94" i="4"/>
  <c r="Q94" i="4" s="1"/>
  <c r="P93" i="4"/>
  <c r="O93" i="4"/>
  <c r="Q93" i="4" s="1"/>
  <c r="A93" i="4"/>
  <c r="A94" i="4" s="1"/>
  <c r="A95" i="4" s="1"/>
  <c r="A96" i="4" s="1"/>
  <c r="A97" i="4" s="1"/>
  <c r="A98" i="4" s="1"/>
  <c r="P92" i="4"/>
  <c r="O92" i="4"/>
  <c r="Q92" i="4" s="1"/>
  <c r="A92" i="4"/>
  <c r="P91" i="4"/>
  <c r="O91" i="4"/>
  <c r="Q91" i="4" s="1"/>
  <c r="P89" i="4"/>
  <c r="O89" i="4"/>
  <c r="Q89" i="4" s="1"/>
  <c r="P88" i="4"/>
  <c r="O88" i="4"/>
  <c r="Q88" i="4" s="1"/>
  <c r="P87" i="4"/>
  <c r="O87" i="4"/>
  <c r="Q87" i="4" s="1"/>
  <c r="P86" i="4"/>
  <c r="O86" i="4"/>
  <c r="Q86" i="4" s="1"/>
  <c r="P85" i="4"/>
  <c r="O85" i="4"/>
  <c r="Q85" i="4" s="1"/>
  <c r="P84" i="4"/>
  <c r="O84" i="4"/>
  <c r="Q84" i="4" s="1"/>
  <c r="P83" i="4"/>
  <c r="O83" i="4"/>
  <c r="Q83" i="4" s="1"/>
  <c r="P82" i="4"/>
  <c r="O82" i="4"/>
  <c r="Q82" i="4" s="1"/>
  <c r="P81" i="4"/>
  <c r="O81" i="4"/>
  <c r="Q81" i="4" s="1"/>
  <c r="P80" i="4"/>
  <c r="O80" i="4"/>
  <c r="Q80" i="4" s="1"/>
  <c r="P79" i="4"/>
  <c r="O79" i="4"/>
  <c r="Q79" i="4" s="1"/>
  <c r="P78" i="4"/>
  <c r="O78" i="4"/>
  <c r="Q78" i="4" s="1"/>
  <c r="P77" i="4"/>
  <c r="O77" i="4"/>
  <c r="Q77" i="4" s="1"/>
  <c r="P76" i="4"/>
  <c r="O76" i="4"/>
  <c r="Q76" i="4" s="1"/>
  <c r="P75" i="4"/>
  <c r="O75" i="4"/>
  <c r="Q75" i="4" s="1"/>
  <c r="P74" i="4"/>
  <c r="O74" i="4"/>
  <c r="Q74" i="4" s="1"/>
  <c r="P73" i="4"/>
  <c r="O73" i="4"/>
  <c r="Q73" i="4" s="1"/>
  <c r="P72" i="4"/>
  <c r="O72" i="4"/>
  <c r="Q72" i="4" s="1"/>
  <c r="P71" i="4"/>
  <c r="O71" i="4"/>
  <c r="Q71" i="4" s="1"/>
  <c r="P70" i="4"/>
  <c r="O70" i="4"/>
  <c r="Q70" i="4" s="1"/>
  <c r="P69" i="4"/>
  <c r="O69" i="4"/>
  <c r="Q69" i="4" s="1"/>
  <c r="P68" i="4"/>
  <c r="O68" i="4"/>
  <c r="Q68" i="4" s="1"/>
  <c r="P67" i="4"/>
  <c r="O67" i="4"/>
  <c r="Q67" i="4" s="1"/>
  <c r="P66" i="4"/>
  <c r="O66" i="4"/>
  <c r="Q66" i="4" s="1"/>
  <c r="P65" i="4"/>
  <c r="O65" i="4"/>
  <c r="Q65" i="4" s="1"/>
  <c r="P64" i="4"/>
  <c r="O64" i="4"/>
  <c r="Q64" i="4" s="1"/>
  <c r="A64" i="4"/>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P63" i="4"/>
  <c r="O63" i="4"/>
  <c r="Q63" i="4" s="1"/>
  <c r="A63" i="4"/>
  <c r="P62" i="4"/>
  <c r="O62" i="4"/>
  <c r="Q62" i="4" s="1"/>
  <c r="P60" i="4"/>
  <c r="O60" i="4"/>
  <c r="Q60" i="4" s="1"/>
  <c r="P59" i="4"/>
  <c r="O59" i="4"/>
  <c r="Q59" i="4" s="1"/>
  <c r="P58" i="4"/>
  <c r="O58" i="4"/>
  <c r="Q58" i="4" s="1"/>
  <c r="P57" i="4"/>
  <c r="O57" i="4"/>
  <c r="Q57" i="4" s="1"/>
  <c r="P56" i="4"/>
  <c r="O56" i="4"/>
  <c r="Q56" i="4" s="1"/>
  <c r="P55" i="4"/>
  <c r="O55" i="4"/>
  <c r="Q55" i="4" s="1"/>
  <c r="P54" i="4"/>
  <c r="O54" i="4"/>
  <c r="Q54" i="4" s="1"/>
  <c r="A54" i="4"/>
  <c r="A55" i="4" s="1"/>
  <c r="A56" i="4" s="1"/>
  <c r="A57" i="4" s="1"/>
  <c r="A58" i="4" s="1"/>
  <c r="A59" i="4" s="1"/>
  <c r="A60" i="4" s="1"/>
  <c r="P53" i="4"/>
  <c r="O53" i="4"/>
  <c r="Q53" i="4" s="1"/>
  <c r="Q52" i="4"/>
  <c r="P51" i="4"/>
  <c r="O51" i="4"/>
  <c r="Q51" i="4" s="1"/>
  <c r="P50" i="4"/>
  <c r="O50" i="4"/>
  <c r="Q50" i="4" s="1"/>
  <c r="P49" i="4"/>
  <c r="O49" i="4"/>
  <c r="Q49" i="4" s="1"/>
  <c r="P48" i="4"/>
  <c r="O48" i="4"/>
  <c r="Q48" i="4" s="1"/>
  <c r="P47" i="4"/>
  <c r="O47" i="4"/>
  <c r="Q47" i="4" s="1"/>
  <c r="P46" i="4"/>
  <c r="O46" i="4"/>
  <c r="Q46" i="4" s="1"/>
  <c r="P45" i="4"/>
  <c r="O45" i="4"/>
  <c r="Q45" i="4" s="1"/>
  <c r="P44" i="4"/>
  <c r="O44" i="4"/>
  <c r="Q44" i="4" s="1"/>
  <c r="P43" i="4"/>
  <c r="O43" i="4"/>
  <c r="Q43" i="4" s="1"/>
  <c r="P42" i="4"/>
  <c r="O42" i="4"/>
  <c r="Q42" i="4" s="1"/>
  <c r="P41" i="4"/>
  <c r="O41" i="4"/>
  <c r="Q41" i="4" s="1"/>
  <c r="P40" i="4"/>
  <c r="O40" i="4"/>
  <c r="Q40" i="4" s="1"/>
  <c r="P39" i="4"/>
  <c r="O39" i="4"/>
  <c r="Q39" i="4" s="1"/>
  <c r="P38" i="4"/>
  <c r="O38" i="4"/>
  <c r="Q38" i="4" s="1"/>
  <c r="P37" i="4"/>
  <c r="O37" i="4"/>
  <c r="Q37" i="4" s="1"/>
  <c r="P36" i="4"/>
  <c r="O36" i="4"/>
  <c r="Q36" i="4" s="1"/>
  <c r="P35" i="4"/>
  <c r="O35" i="4"/>
  <c r="Q35" i="4" s="1"/>
  <c r="P34" i="4"/>
  <c r="O34" i="4"/>
  <c r="Q34" i="4" s="1"/>
  <c r="P33" i="4"/>
  <c r="O33" i="4"/>
  <c r="Q33" i="4" s="1"/>
  <c r="P32" i="4"/>
  <c r="O32" i="4"/>
  <c r="Q32" i="4" s="1"/>
  <c r="P31" i="4"/>
  <c r="O31" i="4"/>
  <c r="Q31" i="4" s="1"/>
  <c r="P30" i="4"/>
  <c r="O30" i="4"/>
  <c r="Q30" i="4" s="1"/>
  <c r="P29" i="4"/>
  <c r="O29" i="4"/>
  <c r="Q29" i="4" s="1"/>
  <c r="P28" i="4"/>
  <c r="O28" i="4"/>
  <c r="Q28" i="4" s="1"/>
  <c r="P27" i="4"/>
  <c r="O27" i="4"/>
  <c r="Q27" i="4" s="1"/>
  <c r="P26" i="4"/>
  <c r="O26" i="4"/>
  <c r="Q26" i="4" s="1"/>
  <c r="P25" i="4"/>
  <c r="O25" i="4"/>
  <c r="Q25" i="4" s="1"/>
  <c r="P24" i="4"/>
  <c r="O24" i="4"/>
  <c r="Q24" i="4" s="1"/>
  <c r="P23" i="4"/>
  <c r="O23" i="4"/>
  <c r="Q23" i="4" s="1"/>
  <c r="P22" i="4"/>
  <c r="O22" i="4"/>
  <c r="Q22" i="4" s="1"/>
  <c r="P21" i="4"/>
  <c r="O21" i="4"/>
  <c r="Q21" i="4" s="1"/>
  <c r="A21" i="4"/>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P20" i="4"/>
  <c r="O20" i="4"/>
  <c r="Q20" i="4" s="1"/>
  <c r="A20" i="4"/>
  <c r="P19" i="4"/>
  <c r="O19" i="4"/>
  <c r="Q19" i="4" s="1"/>
  <c r="Q18" i="4"/>
  <c r="P17" i="4"/>
  <c r="O17" i="4"/>
  <c r="Q17" i="4" s="1"/>
  <c r="P16" i="4"/>
  <c r="O16" i="4"/>
  <c r="Q16" i="4" s="1"/>
  <c r="P15" i="4"/>
  <c r="O15" i="4"/>
  <c r="Q15" i="4" s="1"/>
  <c r="P14" i="4"/>
  <c r="O14" i="4"/>
  <c r="Q14" i="4" s="1"/>
  <c r="P13" i="4"/>
  <c r="O13" i="4"/>
  <c r="Q13" i="4" s="1"/>
  <c r="P12" i="4"/>
  <c r="O12" i="4"/>
  <c r="Q12" i="4" s="1"/>
  <c r="A12" i="4"/>
  <c r="A13" i="4" s="1"/>
  <c r="A14" i="4" s="1"/>
  <c r="A15" i="4" s="1"/>
  <c r="A16" i="4" s="1"/>
  <c r="A17" i="4" s="1"/>
  <c r="P11" i="4"/>
  <c r="O11" i="4"/>
  <c r="Q11" i="4" s="1"/>
  <c r="A11" i="4"/>
  <c r="P10" i="4"/>
  <c r="O10" i="4"/>
  <c r="Q10" i="4" s="1"/>
  <c r="Q9" i="4"/>
  <c r="O9" i="4"/>
  <c r="N103" i="3" l="1"/>
  <c r="D79" i="3"/>
  <c r="D69" i="3"/>
  <c r="D58" i="3"/>
  <c r="B56" i="3"/>
  <c r="D46" i="3"/>
  <c r="V12" i="3" s="1"/>
  <c r="X12" i="3" s="1"/>
  <c r="B37" i="3"/>
  <c r="D33" i="3"/>
  <c r="V11" i="3" s="1"/>
  <c r="X11" i="3" s="1"/>
  <c r="B23" i="3"/>
  <c r="D19" i="3"/>
  <c r="W15" i="3"/>
  <c r="V15" i="3"/>
  <c r="W14" i="3"/>
  <c r="V14" i="3"/>
  <c r="V13" i="3"/>
  <c r="W10" i="3"/>
  <c r="V10" i="3"/>
  <c r="N10" i="3"/>
  <c r="B10" i="3"/>
  <c r="B11" i="3" s="1"/>
  <c r="X14" i="3" l="1"/>
  <c r="X15" i="3"/>
  <c r="X10" i="3"/>
  <c r="M46" i="2"/>
  <c r="L45" i="2"/>
  <c r="K45" i="2"/>
  <c r="J45" i="2"/>
  <c r="W13" i="3" s="1"/>
  <c r="X13" i="3" s="1"/>
  <c r="I45" i="2"/>
  <c r="H45" i="2"/>
  <c r="G45"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M8" i="2"/>
  <c r="M9" i="2" s="1"/>
  <c r="M10" i="2" s="1"/>
  <c r="M11" i="2" s="1"/>
  <c r="M12" i="2" s="1"/>
  <c r="M13" i="2" s="1"/>
  <c r="M14" i="2" s="1"/>
  <c r="M15" i="2" s="1"/>
  <c r="M16" i="2" s="1"/>
  <c r="M17" i="2" s="1"/>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5" i="2" l="1"/>
</calcChain>
</file>

<file path=xl/sharedStrings.xml><?xml version="1.0" encoding="utf-8"?>
<sst xmlns="http://schemas.openxmlformats.org/spreadsheetml/2006/main" count="770" uniqueCount="337">
  <si>
    <t>Block</t>
  </si>
  <si>
    <t>Mangraura</t>
  </si>
  <si>
    <t>GP</t>
  </si>
  <si>
    <t>MANDHA AND BHOJI</t>
  </si>
  <si>
    <t>Total Length (M)</t>
  </si>
  <si>
    <t>FHTC (No's)</t>
  </si>
  <si>
    <t>Agency Name</t>
  </si>
  <si>
    <t>MAMA  construction</t>
  </si>
  <si>
    <t>Sl.No</t>
  </si>
  <si>
    <t>Date</t>
  </si>
  <si>
    <t>Start Node</t>
  </si>
  <si>
    <t>End Node</t>
  </si>
  <si>
    <t>Type of Road</t>
  </si>
  <si>
    <t>DI/HDPE</t>
  </si>
  <si>
    <t>Pipe Length (M)</t>
  </si>
  <si>
    <t>Cumulative Length (M)</t>
  </si>
  <si>
    <t>LHS/RHS</t>
  </si>
  <si>
    <t>Distance from Road C/L</t>
  </si>
  <si>
    <t xml:space="preserve">  Site Engineer Sign</t>
  </si>
  <si>
    <t>Remarks</t>
  </si>
  <si>
    <t>63mm</t>
  </si>
  <si>
    <t>75mm</t>
  </si>
  <si>
    <t>90mm</t>
  </si>
  <si>
    <t xml:space="preserve">110mm </t>
  </si>
  <si>
    <t>140mm</t>
  </si>
  <si>
    <t>160mm</t>
  </si>
  <si>
    <t>J37</t>
  </si>
  <si>
    <t>J39</t>
  </si>
  <si>
    <t>KC ROAD</t>
  </si>
  <si>
    <t>HDPE</t>
  </si>
  <si>
    <t>LHS</t>
  </si>
  <si>
    <t>SHASHIRANJAN</t>
  </si>
  <si>
    <t>J38</t>
  </si>
  <si>
    <t>J35</t>
  </si>
  <si>
    <t>J36</t>
  </si>
  <si>
    <t>J34</t>
  </si>
  <si>
    <t>J43</t>
  </si>
  <si>
    <t>J32</t>
  </si>
  <si>
    <t>J31</t>
  </si>
  <si>
    <t>j31</t>
  </si>
  <si>
    <t>j28</t>
  </si>
  <si>
    <t>j32</t>
  </si>
  <si>
    <t>j28a</t>
  </si>
  <si>
    <t>j23</t>
  </si>
  <si>
    <t>j21</t>
  </si>
  <si>
    <t>j20</t>
  </si>
  <si>
    <t>j18</t>
  </si>
  <si>
    <t>J4</t>
  </si>
  <si>
    <t>J8</t>
  </si>
  <si>
    <t>OHT</t>
  </si>
  <si>
    <t>J1</t>
  </si>
  <si>
    <t>J2</t>
  </si>
  <si>
    <t>J25</t>
  </si>
  <si>
    <t>j4</t>
  </si>
  <si>
    <t>j5</t>
  </si>
  <si>
    <t>j3</t>
  </si>
  <si>
    <t>j9</t>
  </si>
  <si>
    <t>j14</t>
  </si>
  <si>
    <t>j16</t>
  </si>
  <si>
    <t>j25</t>
  </si>
  <si>
    <t>j45</t>
  </si>
  <si>
    <t>j41</t>
  </si>
  <si>
    <t>j56</t>
  </si>
  <si>
    <t>j101</t>
  </si>
  <si>
    <t>j134</t>
  </si>
  <si>
    <t>j8</t>
  </si>
  <si>
    <t>j12</t>
  </si>
  <si>
    <t>Agency Name/    Work Order No</t>
  </si>
  <si>
    <t>MAMA CONSTRUCTIONS</t>
  </si>
  <si>
    <t>63MM</t>
  </si>
  <si>
    <t>Issue (M)</t>
  </si>
  <si>
    <t>Laid (M)</t>
  </si>
  <si>
    <t>Balance Against Issue (M)</t>
  </si>
  <si>
    <t>indent</t>
  </si>
  <si>
    <t>Specials</t>
  </si>
  <si>
    <t>Specification</t>
  </si>
  <si>
    <t>Issue</t>
  </si>
  <si>
    <t>Laid</t>
  </si>
  <si>
    <t>Balance Against Issue</t>
  </si>
  <si>
    <t>INDENT</t>
  </si>
  <si>
    <t>DIA</t>
  </si>
  <si>
    <t>TOTALSCOPE</t>
  </si>
  <si>
    <t xml:space="preserve"> </t>
  </si>
  <si>
    <t>Equal TEE</t>
  </si>
  <si>
    <t>9501, 9502</t>
  </si>
  <si>
    <t>110mm</t>
  </si>
  <si>
    <t>125mm</t>
  </si>
  <si>
    <t>200mm</t>
  </si>
  <si>
    <t>250mm</t>
  </si>
  <si>
    <t>TOTAL</t>
  </si>
  <si>
    <t>Branch TEE</t>
  </si>
  <si>
    <t>63mm X 50mm</t>
  </si>
  <si>
    <t>75MM</t>
  </si>
  <si>
    <t>75mm X 50mm</t>
  </si>
  <si>
    <t>90 mm X 50 mm</t>
  </si>
  <si>
    <t>110mm X 50mm</t>
  </si>
  <si>
    <t>125mm X 50mm</t>
  </si>
  <si>
    <t>140mm X 50mm</t>
  </si>
  <si>
    <t>160mm X 50mm</t>
  </si>
  <si>
    <t>75 mm X 63 mm</t>
  </si>
  <si>
    <t>90 mm X 63 mm</t>
  </si>
  <si>
    <t>90 mm X 75 mm</t>
  </si>
  <si>
    <t>110mm X 63 mm</t>
  </si>
  <si>
    <t>110mm X 75 mm</t>
  </si>
  <si>
    <t>110mm X 90 mm</t>
  </si>
  <si>
    <t>125mm X 63 mm</t>
  </si>
  <si>
    <t>125mm X75 mm</t>
  </si>
  <si>
    <t>90MM</t>
  </si>
  <si>
    <t>125mm X90 mm</t>
  </si>
  <si>
    <t>125mm X 110mm</t>
  </si>
  <si>
    <t>140mm X 63 mm</t>
  </si>
  <si>
    <t>140mm X 75 mm</t>
  </si>
  <si>
    <t>140mm X 90 mm</t>
  </si>
  <si>
    <t>140mm X 110mm</t>
  </si>
  <si>
    <t>140mm X 125 mm</t>
  </si>
  <si>
    <t>160mm X 63 mm</t>
  </si>
  <si>
    <t>160mm X 75 mm</t>
  </si>
  <si>
    <t>160mm X 90 mm</t>
  </si>
  <si>
    <t>160mm X 110 mm</t>
  </si>
  <si>
    <t>160mm X 125 mm</t>
  </si>
  <si>
    <t>160mm X 140 mm</t>
  </si>
  <si>
    <t>110MM</t>
  </si>
  <si>
    <t>200mm X 63 mm</t>
  </si>
  <si>
    <t>200mm X 75 mm</t>
  </si>
  <si>
    <t>200mm X 90 mm</t>
  </si>
  <si>
    <t>200mm X 110 mm</t>
  </si>
  <si>
    <t>200mm X 125 mm</t>
  </si>
  <si>
    <t>200mm X 140 mm</t>
  </si>
  <si>
    <t>200mm X 160 mm</t>
  </si>
  <si>
    <t>250mm X 63 mm</t>
  </si>
  <si>
    <t>250mm X 75 mm</t>
  </si>
  <si>
    <t>250mm X 90 mm</t>
  </si>
  <si>
    <t>250mm X 110 mm</t>
  </si>
  <si>
    <t>250mm X 140 mm</t>
  </si>
  <si>
    <t>250mm X 160 mm</t>
  </si>
  <si>
    <t>140MM</t>
  </si>
  <si>
    <t>4-Way TEE</t>
  </si>
  <si>
    <t>Reducer</t>
  </si>
  <si>
    <t>75mm X 63 mm</t>
  </si>
  <si>
    <t>160MM</t>
  </si>
  <si>
    <t>90mm X 63 mm</t>
  </si>
  <si>
    <t>90mm X 75 mm</t>
  </si>
  <si>
    <t>110 mm X 63 mm</t>
  </si>
  <si>
    <t>110 mm X 75 mm</t>
  </si>
  <si>
    <t>110 mm X 90 mm</t>
  </si>
  <si>
    <t>125 mm X 63 mm</t>
  </si>
  <si>
    <t>125 mm X 75 mm</t>
  </si>
  <si>
    <t>125 mm X 90 mm</t>
  </si>
  <si>
    <t>125 mm X 110 mm</t>
  </si>
  <si>
    <t>140mm X 125mm</t>
  </si>
  <si>
    <t>160mm X 110mm</t>
  </si>
  <si>
    <t>160mm X 125mm</t>
  </si>
  <si>
    <t>160mm X 140mm</t>
  </si>
  <si>
    <t>200mm X 63mm</t>
  </si>
  <si>
    <t>200mm X 75mm</t>
  </si>
  <si>
    <t>200mm X 90mm</t>
  </si>
  <si>
    <t>200mm X 110mm</t>
  </si>
  <si>
    <t>200mm X 125mm</t>
  </si>
  <si>
    <t>200mm X 140mm</t>
  </si>
  <si>
    <t>200mm X 160mm</t>
  </si>
  <si>
    <t>250mm X 63mm</t>
  </si>
  <si>
    <t>250mm X 75mm</t>
  </si>
  <si>
    <t>250mm X 110mm</t>
  </si>
  <si>
    <t>250mm X 140mm</t>
  </si>
  <si>
    <t>250mm X 160mm</t>
  </si>
  <si>
    <t>250mm X 200mm</t>
  </si>
  <si>
    <t>End Caps</t>
  </si>
  <si>
    <t>Bends</t>
  </si>
  <si>
    <t>90 Deg</t>
  </si>
  <si>
    <t>45 Deg</t>
  </si>
  <si>
    <t>Stubbends</t>
  </si>
  <si>
    <t>50mm</t>
  </si>
  <si>
    <t>MS Flanges</t>
  </si>
  <si>
    <t>Air Valves</t>
  </si>
  <si>
    <t>Sluice Valves</t>
  </si>
  <si>
    <t>Scour Valves</t>
  </si>
  <si>
    <t>DI Specials</t>
  </si>
  <si>
    <t>DI Bends</t>
  </si>
  <si>
    <t>22 Deg</t>
  </si>
  <si>
    <t>DI Branch TEE</t>
  </si>
  <si>
    <t>200mmx80mm</t>
  </si>
  <si>
    <t>200mmx100mm</t>
  </si>
  <si>
    <t>200mmx150mm</t>
  </si>
  <si>
    <t>250mmx80mm</t>
  </si>
  <si>
    <t>250mmx150mm</t>
  </si>
  <si>
    <t>250mmx200mm</t>
  </si>
  <si>
    <t>DI Reducer Both Socket</t>
  </si>
  <si>
    <t>DI Reducer Double Flanged</t>
  </si>
  <si>
    <t>150mmx100mm</t>
  </si>
  <si>
    <t>DI Flange Socket</t>
  </si>
  <si>
    <t>DI Tail Piece 0.3m length</t>
  </si>
  <si>
    <t>80mm</t>
  </si>
  <si>
    <t>100mm</t>
  </si>
  <si>
    <t>150mm</t>
  </si>
  <si>
    <t>DI Equal TEE All Side Socket</t>
  </si>
  <si>
    <t xml:space="preserve">200mm </t>
  </si>
  <si>
    <t>DI 4 Way</t>
  </si>
  <si>
    <t>Nuts &amp; Bolts</t>
  </si>
  <si>
    <t xml:space="preserve">Length:140mm, Dia:16mm </t>
  </si>
  <si>
    <t>Packing Sheet</t>
  </si>
  <si>
    <t>3mm Thick</t>
  </si>
  <si>
    <t xml:space="preserve">POWER MECH PROJECTS.LIMITED </t>
  </si>
  <si>
    <t>FHTC</t>
  </si>
  <si>
    <t>RURAL WATER SUPPLY PROJECT UNDER JJM, UP - PRAYAGRAJ</t>
  </si>
  <si>
    <t>Reconciliation Statement - Issued  Vs Certification Qty.</t>
  </si>
  <si>
    <t>MONTH:</t>
  </si>
  <si>
    <t>Block:</t>
  </si>
  <si>
    <t>MANGRAURA</t>
  </si>
  <si>
    <t>ABC Limited</t>
  </si>
  <si>
    <t>GP:</t>
  </si>
  <si>
    <t>Sl NO</t>
  </si>
  <si>
    <t>Description</t>
  </si>
  <si>
    <t>Units</t>
  </si>
  <si>
    <t>Consumption Details  (Node/Junction)</t>
  </si>
  <si>
    <t>Total Consumed upto Date</t>
  </si>
  <si>
    <t>Upto date Consumption</t>
  </si>
  <si>
    <t>Total Consumption upto This Bill</t>
  </si>
  <si>
    <t>Entry Qty</t>
  </si>
  <si>
    <t>B</t>
  </si>
  <si>
    <t>Specials  :-</t>
  </si>
  <si>
    <t>Equal Tee</t>
  </si>
  <si>
    <t>HDPE-63X63X63MM,PN-6,R-TEE,CLASS:PE-100</t>
  </si>
  <si>
    <t>Nos</t>
  </si>
  <si>
    <t>J12,149,152A,</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</si>
  <si>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</si>
  <si>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</si>
  <si>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</si>
  <si>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</si>
  <si>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</si>
  <si>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</si>
  <si>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</si>
  <si>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</si>
  <si>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</si>
  <si>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</si>
  <si>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</si>
  <si>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</si>
  <si>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</si>
  <si>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</si>
  <si>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</si>
  <si>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</si>
  <si>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</si>
  <si>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</si>
  <si>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</si>
  <si>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</si>
  <si>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</si>
  <si>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</si>
  <si>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</si>
  <si>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</si>
  <si>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</si>
  <si>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</si>
  <si>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</si>
  <si>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</si>
  <si>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</si>
  <si>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</si>
  <si>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</si>
  <si>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</si>
  <si>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</si>
  <si>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</si>
  <si>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</si>
  <si>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</si>
  <si>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</si>
  <si>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</si>
  <si>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</si>
  <si>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</si>
  <si>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</si>
  <si>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</si>
  <si>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</si>
  <si>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</si>
  <si>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</si>
  <si>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</si>
  <si>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</si>
  <si>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</si>
  <si>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</si>
  <si>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</si>
  <si>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</si>
  <si>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</si>
  <si>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</si>
  <si>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</si>
  <si>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</si>
  <si>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</si>
  <si>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</si>
  <si>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</si>
  <si>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</si>
  <si>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</si>
  <si>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</si>
  <si>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</si>
  <si>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</si>
  <si>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</si>
  <si>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</si>
  <si>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</si>
  <si>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</si>
  <si>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</si>
  <si>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</si>
  <si>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</si>
  <si>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</si>
  <si>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</si>
  <si>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</si>
  <si>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</si>
  <si>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HDPE-200MM,PN6,63MM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</si>
  <si>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</si>
  <si>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</si>
  <si>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</si>
  <si>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</si>
  <si>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</si>
  <si>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</si>
  <si>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</si>
  <si>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</si>
  <si>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</si>
  <si>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</si>
  <si>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</si>
  <si>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</si>
  <si>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</si>
  <si>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</si>
  <si>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</si>
  <si>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</si>
  <si>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</si>
  <si>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</si>
  <si>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</si>
  <si>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</si>
  <si>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</si>
  <si>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</si>
  <si>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</si>
  <si>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</si>
  <si>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</si>
  <si>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</si>
  <si>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</si>
  <si>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</si>
  <si>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</si>
  <si>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</si>
  <si>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</si>
  <si>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</si>
  <si>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 xml:space="preserve">Sub Contractor                       Site Engineer                    Block incharge                    AGM                            DM PMX                         Project Incharge </t>
  </si>
  <si>
    <t>ENTRY NO:</t>
  </si>
  <si>
    <t>Contractor Name-mama CONSTRUCTION</t>
  </si>
  <si>
    <t>Mandha and bhoji</t>
  </si>
  <si>
    <t>j10,12,14,16,18,21,23,28,31,32,34,35,37,42</t>
  </si>
  <si>
    <t>j11,12,3,15,17,19,22,24,29,23,38,39,36,44,43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</si>
</sst>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64" formatCode="_ * #,##0.00_ ;_ * \-#,##0.00_ ;_ * &quot;-&quot;_ ;_ @_ "/>
    <numFmt numFmtId="165" formatCode="0.000"/>
  </numFmts>
  <fonts count="3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charset val="134"/>
      <scheme val="minor"/>
    </font>
    <font>
      <b/>
      <sz val="15"/>
      <color theme="1"/>
      <name val="Cambria"/>
      <family val="1"/>
      <scheme val="major"/>
    </font>
    <font>
      <b/>
      <sz val="12"/>
      <color theme="1"/>
      <name val="Cambria"/>
      <family val="1"/>
      <scheme val="major"/>
    </font>
    <font>
      <b/>
      <sz val="14"/>
      <color theme="1"/>
      <name val="Cambria"/>
      <family val="1"/>
      <scheme val="major"/>
    </font>
    <font>
      <b/>
      <sz val="16"/>
      <color rgb="FFFF0000"/>
      <name val="Calibri"/>
      <family val="2"/>
      <scheme val="minor"/>
    </font>
    <font>
      <b/>
      <sz val="14"/>
      <color rgb="FFFF0000"/>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0"/>
      <name val="Arial"/>
      <family val="2"/>
    </font>
    <font>
      <b/>
      <sz val="14"/>
      <color rgb="FF333399"/>
      <name val="Verdana"/>
      <family val="2"/>
    </font>
    <font>
      <b/>
      <sz val="11"/>
      <color rgb="FF333399"/>
      <name val="Verdana"/>
      <family val="2"/>
    </font>
    <font>
      <sz val="14"/>
      <color rgb="FF333399"/>
      <name val="Arial Black"/>
      <family val="2"/>
    </font>
    <font>
      <b/>
      <sz val="12"/>
      <name val="Verdana"/>
      <family val="2"/>
    </font>
    <font>
      <b/>
      <sz val="11"/>
      <name val="Verdana"/>
      <family val="2"/>
    </font>
    <font>
      <sz val="10"/>
      <name val="Arial Black"/>
      <family val="2"/>
    </font>
    <font>
      <sz val="10"/>
      <color rgb="FF000000"/>
      <name val="Times New Roman"/>
      <family val="1"/>
    </font>
    <font>
      <b/>
      <sz val="10"/>
      <color rgb="FF000000"/>
      <name val="Calibri"/>
      <family val="2"/>
    </font>
    <font>
      <b/>
      <sz val="10"/>
      <name val="Verdana"/>
      <family val="2"/>
    </font>
    <font>
      <b/>
      <sz val="10"/>
      <color rgb="FFFF0000"/>
      <name val="Verdana"/>
      <family val="2"/>
    </font>
    <font>
      <b/>
      <sz val="10"/>
      <name val="Calibri"/>
      <family val="2"/>
      <scheme val="minor"/>
    </font>
    <font>
      <sz val="10"/>
      <name val="Verdana"/>
      <family val="2"/>
    </font>
    <font>
      <sz val="10"/>
      <color rgb="FFFF0000"/>
      <name val="Verdana"/>
      <family val="2"/>
    </font>
    <font>
      <sz val="11"/>
      <name val="Verdana"/>
      <family val="2"/>
    </font>
    <font>
      <sz val="9"/>
      <name val="Calibri"/>
      <family val="2"/>
      <scheme val="minor"/>
    </font>
    <font>
      <b/>
      <sz val="9"/>
      <name val="Calibri"/>
      <family val="2"/>
      <scheme val="minor"/>
    </font>
    <font>
      <b/>
      <sz val="11"/>
      <color theme="1"/>
      <name val="Verdana"/>
      <family val="2"/>
    </font>
    <font>
      <b/>
      <sz val="11"/>
      <color rgb="FFFF0000"/>
      <name val="Verdana"/>
      <family val="2"/>
    </font>
    <font>
      <b/>
      <sz val="10"/>
      <color theme="1"/>
      <name val="Calibri"/>
      <family val="2"/>
      <scheme val="minor"/>
    </font>
    <font>
      <b/>
      <sz val="12"/>
      <name val="Arial"/>
      <family val="2"/>
    </font>
    <font>
      <b/>
      <sz val="11"/>
      <name val="Arial"/>
      <family val="2"/>
    </font>
  </fonts>
  <fills count="11">
    <fill>
      <patternFill patternType="none"/>
    </fill>
    <fill>
      <patternFill patternType="gray125"/>
    </fill>
    <fill>
      <patternFill patternType="solid">
        <fgColor theme="5" tint="0.79992065187536243"/>
        <bgColor indexed="64"/>
      </patternFill>
    </fill>
    <fill>
      <patternFill patternType="solid">
        <fgColor theme="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79995117038483843"/>
        <bgColor indexed="64"/>
      </patternFill>
    </fill>
    <fill>
      <patternFill patternType="solid">
        <fgColor rgb="FF00B0F0"/>
        <bgColor indexed="64"/>
      </patternFill>
    </fill>
    <fill>
      <patternFill patternType="solid">
        <fgColor theme="7" tint="0.79995117038483843"/>
        <bgColor indexed="64"/>
      </patternFill>
    </fill>
    <fill>
      <patternFill patternType="solid">
        <fgColor theme="4" tint="0.799951170384838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5">
    <xf numFmtId="0" fontId="0" fillId="0" borderId="0"/>
    <xf numFmtId="0" fontId="4" fillId="0" borderId="0"/>
    <xf numFmtId="0" fontId="13" fillId="0" borderId="0"/>
    <xf numFmtId="0" fontId="20" fillId="0" borderId="0"/>
    <xf numFmtId="43" fontId="1" fillId="0" borderId="0" applyFont="0" applyFill="0" applyBorder="0" applyAlignment="0" applyProtection="0"/>
  </cellStyleXfs>
  <cellXfs count="171">
    <xf numFmtId="0" fontId="0" fillId="0" borderId="0" xfId="0"/>
    <xf numFmtId="0" fontId="4" fillId="0" borderId="0" xfId="1"/>
    <xf numFmtId="0" fontId="5" fillId="0" borderId="1" xfId="1" applyFont="1" applyBorder="1" applyAlignment="1">
      <alignment horizontal="left" vertical="center"/>
    </xf>
    <xf numFmtId="0" fontId="7" fillId="2" borderId="1" xfId="1" applyFont="1" applyFill="1" applyBorder="1" applyAlignment="1">
      <alignment horizontal="center" vertical="center"/>
    </xf>
    <xf numFmtId="0" fontId="4" fillId="0" borderId="1" xfId="1" applyBorder="1" applyAlignment="1">
      <alignment horizontal="center"/>
    </xf>
    <xf numFmtId="14" fontId="4" fillId="0" borderId="1" xfId="1" applyNumberFormat="1" applyBorder="1" applyAlignment="1">
      <alignment horizontal="center" vertical="center"/>
    </xf>
    <xf numFmtId="0" fontId="4" fillId="0" borderId="1" xfId="1" applyBorder="1" applyAlignment="1">
      <alignment horizontal="center" vertical="center"/>
    </xf>
    <xf numFmtId="0" fontId="4" fillId="0" borderId="1" xfId="1" applyBorder="1"/>
    <xf numFmtId="0" fontId="4" fillId="0" borderId="2" xfId="1" applyBorder="1" applyAlignment="1">
      <alignment horizontal="center"/>
    </xf>
    <xf numFmtId="0" fontId="4" fillId="0" borderId="2" xfId="1" applyBorder="1"/>
    <xf numFmtId="0" fontId="4" fillId="0" borderId="3" xfId="1" applyBorder="1" applyAlignment="1">
      <alignment horizontal="center" vertical="center"/>
    </xf>
    <xf numFmtId="0" fontId="4" fillId="0" borderId="4" xfId="1" applyBorder="1" applyAlignment="1">
      <alignment horizontal="center"/>
    </xf>
    <xf numFmtId="0" fontId="4" fillId="0" borderId="4" xfId="1" applyBorder="1"/>
    <xf numFmtId="0" fontId="4" fillId="0" borderId="3" xfId="1" applyBorder="1"/>
    <xf numFmtId="0" fontId="4" fillId="0" borderId="5" xfId="1" applyBorder="1" applyAlignment="1">
      <alignment horizontal="center"/>
    </xf>
    <xf numFmtId="0" fontId="4" fillId="0" borderId="6" xfId="1" applyBorder="1" applyAlignment="1">
      <alignment horizontal="center"/>
    </xf>
    <xf numFmtId="0" fontId="4" fillId="0" borderId="7" xfId="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0" fontId="9" fillId="0" borderId="10" xfId="1" applyFont="1" applyBorder="1" applyAlignment="1">
      <alignment horizontal="center"/>
    </xf>
    <xf numFmtId="0" fontId="10" fillId="3" borderId="11" xfId="0" applyFont="1" applyFill="1" applyBorder="1"/>
    <xf numFmtId="0" fontId="0" fillId="3" borderId="12" xfId="0" applyFill="1" applyBorder="1"/>
    <xf numFmtId="0" fontId="0" fillId="3" borderId="13" xfId="0" applyFill="1" applyBorder="1"/>
    <xf numFmtId="0" fontId="10" fillId="3" borderId="3" xfId="0" applyFont="1" applyFill="1" applyBorder="1"/>
    <xf numFmtId="0" fontId="10" fillId="3" borderId="14" xfId="0" applyFont="1" applyFill="1" applyBorder="1"/>
    <xf numFmtId="0" fontId="3" fillId="3" borderId="4" xfId="0" applyFont="1" applyFill="1"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0" fillId="3" borderId="1" xfId="0" applyFont="1" applyFill="1"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12"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0" fillId="0" borderId="1" xfId="0" applyBorder="1" applyAlignment="1">
      <alignment horizontal="left" vertical="center"/>
    </xf>
    <xf numFmtId="14" fontId="0" fillId="0" borderId="1" xfId="0" applyNumberFormat="1" applyBorder="1"/>
    <xf numFmtId="0" fontId="0" fillId="0" borderId="1" xfId="0" applyBorder="1" applyAlignment="1">
      <alignment horizontal="center"/>
    </xf>
    <xf numFmtId="14" fontId="0" fillId="3" borderId="1" xfId="0" applyNumberFormat="1" applyFill="1" applyBorder="1" applyAlignment="1">
      <alignment horizontal="center" vertical="center"/>
    </xf>
    <xf numFmtId="0" fontId="0" fillId="3" borderId="4" xfId="0" applyFill="1" applyBorder="1" applyAlignment="1">
      <alignment horizontal="center" vertical="center"/>
    </xf>
    <xf numFmtId="0" fontId="2" fillId="3" borderId="1" xfId="0" applyFont="1" applyFill="1" applyBorder="1" applyAlignment="1">
      <alignment horizontal="center" vertical="center"/>
    </xf>
    <xf numFmtId="14" fontId="0" fillId="0" borderId="1" xfId="0" applyNumberFormat="1" applyBorder="1" applyAlignment="1">
      <alignment horizontal="center"/>
    </xf>
    <xf numFmtId="14" fontId="0" fillId="3" borderId="1" xfId="0" applyNumberFormat="1"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vertical="center"/>
    </xf>
    <xf numFmtId="14" fontId="0" fillId="3" borderId="14" xfId="0" applyNumberFormat="1" applyFill="1" applyBorder="1" applyAlignment="1">
      <alignment horizontal="center" vertical="center"/>
    </xf>
    <xf numFmtId="0" fontId="0" fillId="3" borderId="14" xfId="0" applyFill="1" applyBorder="1" applyAlignment="1">
      <alignment horizontal="center" vertical="center"/>
    </xf>
    <xf numFmtId="3" fontId="0" fillId="0" borderId="1" xfId="0" applyNumberFormat="1" applyBorder="1"/>
    <xf numFmtId="0" fontId="0" fillId="5" borderId="1" xfId="0" applyFill="1" applyBorder="1" applyAlignment="1">
      <alignment horizontal="left" vertical="center"/>
    </xf>
    <xf numFmtId="0" fontId="9" fillId="0" borderId="1" xfId="0" applyFont="1" applyBorder="1" applyAlignment="1">
      <alignment horizontal="left" vertical="center"/>
    </xf>
    <xf numFmtId="0" fontId="0" fillId="3" borderId="1"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wrapText="1"/>
    </xf>
    <xf numFmtId="0" fontId="14" fillId="0" borderId="15" xfId="2" applyFont="1" applyBorder="1" applyAlignment="1">
      <alignment horizontal="center" vertical="center" wrapText="1"/>
    </xf>
    <xf numFmtId="0" fontId="14" fillId="0" borderId="0" xfId="2" applyFont="1" applyAlignment="1">
      <alignment horizontal="center" vertical="center" wrapText="1"/>
    </xf>
    <xf numFmtId="0" fontId="14" fillId="0" borderId="16" xfId="2" applyFont="1" applyBorder="1" applyAlignment="1">
      <alignment horizontal="center" vertical="center" wrapText="1"/>
    </xf>
    <xf numFmtId="0" fontId="15" fillId="0" borderId="0" xfId="2" applyFont="1" applyAlignment="1">
      <alignment horizontal="center" vertical="center" wrapText="1"/>
    </xf>
    <xf numFmtId="0" fontId="16" fillId="0" borderId="0" xfId="2" applyFont="1" applyAlignment="1">
      <alignment vertical="center" wrapText="1"/>
    </xf>
    <xf numFmtId="0" fontId="14" fillId="6" borderId="0" xfId="2" applyFont="1" applyFill="1" applyAlignment="1">
      <alignment horizontal="center" vertical="center" wrapText="1"/>
    </xf>
    <xf numFmtId="0" fontId="4" fillId="0" borderId="0" xfId="1" applyAlignment="1">
      <alignment vertical="center"/>
    </xf>
    <xf numFmtId="0" fontId="17" fillId="0" borderId="15" xfId="2" applyFont="1" applyBorder="1" applyAlignment="1">
      <alignment horizontal="center" vertical="center"/>
    </xf>
    <xf numFmtId="0" fontId="17" fillId="0" borderId="0" xfId="2" applyFont="1" applyAlignment="1">
      <alignment horizontal="center" vertical="center"/>
    </xf>
    <xf numFmtId="0" fontId="17" fillId="0" borderId="16" xfId="2" applyFont="1" applyBorder="1" applyAlignment="1">
      <alignment horizontal="center" vertical="center"/>
    </xf>
    <xf numFmtId="0" fontId="18" fillId="0" borderId="0" xfId="2" applyFont="1" applyAlignment="1">
      <alignment horizontal="center" vertical="center"/>
    </xf>
    <xf numFmtId="0" fontId="19" fillId="0" borderId="0" xfId="2" applyFont="1" applyAlignment="1">
      <alignment vertical="center" wrapText="1"/>
    </xf>
    <xf numFmtId="0" fontId="17" fillId="6" borderId="0" xfId="2" applyFont="1" applyFill="1" applyAlignment="1">
      <alignment horizontal="center" vertical="center"/>
    </xf>
    <xf numFmtId="164" fontId="21" fillId="7" borderId="1" xfId="3" applyNumberFormat="1" applyFont="1" applyFill="1" applyBorder="1" applyAlignment="1">
      <alignment horizontal="center" vertical="center"/>
    </xf>
    <xf numFmtId="0" fontId="17" fillId="8" borderId="0" xfId="2" applyFont="1" applyFill="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left" vertical="center"/>
    </xf>
    <xf numFmtId="0" fontId="17" fillId="0" borderId="1" xfId="2" applyFont="1" applyBorder="1" applyAlignment="1">
      <alignment horizontal="right" vertical="center"/>
    </xf>
    <xf numFmtId="164" fontId="21" fillId="7" borderId="0" xfId="3" applyNumberFormat="1" applyFont="1" applyFill="1" applyAlignment="1">
      <alignment horizontal="center" vertical="center"/>
    </xf>
    <xf numFmtId="0" fontId="17" fillId="0" borderId="1" xfId="2" applyFont="1" applyBorder="1" applyAlignment="1">
      <alignment vertical="center"/>
    </xf>
    <xf numFmtId="0" fontId="24" fillId="9" borderId="0" xfId="1" applyFont="1" applyFill="1"/>
    <xf numFmtId="0" fontId="17" fillId="8" borderId="4" xfId="1" applyFont="1" applyFill="1" applyBorder="1" applyAlignment="1">
      <alignment vertical="center" wrapText="1"/>
    </xf>
    <xf numFmtId="0" fontId="22" fillId="8" borderId="4"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22" fillId="8" borderId="1" xfId="1" applyFont="1" applyFill="1" applyBorder="1" applyAlignment="1">
      <alignment horizontal="center" vertical="center" wrapText="1"/>
    </xf>
    <xf numFmtId="0" fontId="22" fillId="8" borderId="18" xfId="1" applyFont="1" applyFill="1" applyBorder="1" applyAlignment="1">
      <alignment horizontal="center" vertical="center" wrapText="1"/>
    </xf>
    <xf numFmtId="0" fontId="18" fillId="8" borderId="4" xfId="1" applyFont="1" applyFill="1" applyBorder="1" applyAlignment="1">
      <alignment horizontal="center" vertical="center" wrapText="1"/>
    </xf>
    <xf numFmtId="0" fontId="22" fillId="6" borderId="1"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10" borderId="1" xfId="1" applyFont="1" applyFill="1" applyBorder="1" applyAlignment="1">
      <alignment horizontal="left" vertical="center"/>
    </xf>
    <xf numFmtId="41" fontId="25" fillId="10" borderId="1" xfId="1" applyNumberFormat="1" applyFont="1" applyFill="1" applyBorder="1" applyAlignment="1">
      <alignment horizontal="center" vertical="center" wrapText="1"/>
    </xf>
    <xf numFmtId="0" fontId="26" fillId="10" borderId="1" xfId="1" applyFont="1" applyFill="1" applyBorder="1" applyAlignment="1">
      <alignment horizontal="center" vertical="center" wrapText="1"/>
    </xf>
    <xf numFmtId="165" fontId="25" fillId="10" borderId="1" xfId="1" applyNumberFormat="1" applyFont="1" applyFill="1" applyBorder="1" applyAlignment="1">
      <alignment horizontal="center" vertical="center"/>
    </xf>
    <xf numFmtId="165" fontId="25" fillId="10" borderId="4" xfId="1" applyNumberFormat="1" applyFont="1" applyFill="1" applyBorder="1" applyAlignment="1">
      <alignment horizontal="center" vertical="center"/>
    </xf>
    <xf numFmtId="165" fontId="25" fillId="10" borderId="18" xfId="1" applyNumberFormat="1" applyFont="1" applyFill="1" applyBorder="1" applyAlignment="1">
      <alignment horizontal="center" vertical="center"/>
    </xf>
    <xf numFmtId="165" fontId="18" fillId="10" borderId="4" xfId="1" applyNumberFormat="1" applyFont="1" applyFill="1" applyBorder="1" applyAlignment="1">
      <alignment horizontal="center" vertical="center"/>
    </xf>
    <xf numFmtId="0" fontId="4" fillId="10" borderId="0" xfId="1" applyFill="1"/>
    <xf numFmtId="165" fontId="25" fillId="6" borderId="1" xfId="1" applyNumberFormat="1" applyFont="1" applyFill="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left" vertical="center"/>
    </xf>
    <xf numFmtId="41" fontId="25" fillId="0" borderId="1" xfId="1" applyNumberFormat="1" applyFont="1" applyBorder="1" applyAlignment="1">
      <alignment horizontal="center" vertical="center" wrapText="1"/>
    </xf>
    <xf numFmtId="0" fontId="26" fillId="0" borderId="1" xfId="1" applyFont="1" applyBorder="1" applyAlignment="1">
      <alignment horizontal="center" vertical="center" wrapText="1"/>
    </xf>
    <xf numFmtId="165" fontId="25" fillId="0" borderId="1" xfId="1" applyNumberFormat="1" applyFont="1" applyBorder="1" applyAlignment="1">
      <alignment horizontal="center" vertical="center"/>
    </xf>
    <xf numFmtId="165" fontId="25" fillId="0" borderId="4" xfId="1" applyNumberFormat="1" applyFont="1" applyBorder="1" applyAlignment="1">
      <alignment horizontal="center" vertical="center"/>
    </xf>
    <xf numFmtId="165" fontId="25" fillId="0" borderId="18" xfId="1" applyNumberFormat="1" applyFont="1" applyBorder="1" applyAlignment="1">
      <alignment horizontal="center" vertical="center"/>
    </xf>
    <xf numFmtId="43" fontId="18" fillId="0" borderId="4" xfId="4" applyFont="1" applyFill="1" applyBorder="1" applyAlignment="1">
      <alignment horizontal="center" vertical="center" wrapText="1"/>
    </xf>
    <xf numFmtId="0" fontId="13" fillId="0" borderId="0" xfId="1" applyFont="1"/>
    <xf numFmtId="43" fontId="25" fillId="6" borderId="1" xfId="4" applyFont="1" applyFill="1" applyBorder="1" applyAlignment="1">
      <alignment horizontal="center" vertical="center" wrapText="1"/>
    </xf>
    <xf numFmtId="0" fontId="27" fillId="0" borderId="1" xfId="1" applyFont="1" applyBorder="1" applyAlignment="1">
      <alignment horizontal="center" vertical="center" wrapText="1"/>
    </xf>
    <xf numFmtId="0" fontId="27" fillId="0" borderId="1" xfId="1" applyFont="1" applyBorder="1" applyAlignment="1">
      <alignment horizontal="left" vertical="center" wrapText="1"/>
    </xf>
    <xf numFmtId="43" fontId="27" fillId="0" borderId="1" xfId="4" applyFont="1" applyFill="1" applyBorder="1" applyAlignment="1">
      <alignment horizontal="center" vertical="center" wrapText="1"/>
    </xf>
    <xf numFmtId="43" fontId="26" fillId="0" borderId="1" xfId="4" applyFont="1" applyFill="1" applyBorder="1" applyAlignment="1">
      <alignment horizontal="center" vertical="center" wrapText="1"/>
    </xf>
    <xf numFmtId="43" fontId="25" fillId="0" borderId="1" xfId="4" applyFont="1" applyFill="1" applyBorder="1" applyAlignment="1">
      <alignment horizontal="center" vertical="center" wrapText="1"/>
    </xf>
    <xf numFmtId="43" fontId="25" fillId="0" borderId="4" xfId="4" applyFont="1" applyFill="1" applyBorder="1" applyAlignment="1">
      <alignment horizontal="center" vertical="center" wrapText="1"/>
    </xf>
    <xf numFmtId="43" fontId="25" fillId="0" borderId="18" xfId="4" applyFont="1" applyFill="1" applyBorder="1" applyAlignment="1">
      <alignment horizontal="center" vertical="center" wrapText="1"/>
    </xf>
    <xf numFmtId="43" fontId="27" fillId="0" borderId="4" xfId="4" applyFont="1" applyFill="1" applyBorder="1" applyAlignment="1">
      <alignment horizontal="center" vertical="center" wrapText="1"/>
    </xf>
    <xf numFmtId="0" fontId="28" fillId="0" borderId="0" xfId="1" applyFont="1"/>
    <xf numFmtId="0" fontId="18" fillId="3" borderId="1" xfId="1" applyFont="1" applyFill="1" applyBorder="1" applyAlignment="1">
      <alignment horizontal="center" vertical="center" wrapText="1"/>
    </xf>
    <xf numFmtId="0" fontId="29" fillId="0" borderId="0" xfId="1" applyFont="1"/>
    <xf numFmtId="43" fontId="22" fillId="6" borderId="1" xfId="4" applyFont="1" applyFill="1" applyBorder="1" applyAlignment="1">
      <alignment horizontal="center" vertical="center" wrapText="1"/>
    </xf>
    <xf numFmtId="165" fontId="18" fillId="0" borderId="4" xfId="1" applyNumberFormat="1" applyFont="1" applyBorder="1" applyAlignment="1">
      <alignment horizontal="center" vertical="center"/>
    </xf>
    <xf numFmtId="0" fontId="27" fillId="3" borderId="1" xfId="1" applyFont="1" applyFill="1" applyBorder="1" applyAlignment="1">
      <alignment horizontal="center" vertical="center" wrapText="1"/>
    </xf>
    <xf numFmtId="0" fontId="30" fillId="0" borderId="0" xfId="1" applyFont="1" applyAlignment="1">
      <alignment horizontal="center" vertical="center" wrapText="1"/>
    </xf>
    <xf numFmtId="0" fontId="30" fillId="0" borderId="0" xfId="1" applyFont="1" applyAlignment="1">
      <alignment horizontal="center" vertical="center"/>
    </xf>
    <xf numFmtId="0" fontId="31" fillId="0" borderId="0" xfId="1" applyFont="1" applyAlignment="1">
      <alignment horizontal="center" vertical="center" wrapText="1"/>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30" fillId="6" borderId="0" xfId="1" applyFont="1" applyFill="1" applyAlignment="1">
      <alignment horizontal="center" vertical="center"/>
    </xf>
    <xf numFmtId="0" fontId="22" fillId="0" borderId="15" xfId="1" applyFont="1" applyBorder="1" applyAlignment="1">
      <alignment horizontal="center" vertical="center"/>
    </xf>
    <xf numFmtId="0" fontId="22" fillId="0" borderId="0" xfId="1" applyFont="1" applyAlignment="1">
      <alignment horizontal="center" vertical="center"/>
    </xf>
    <xf numFmtId="0" fontId="22" fillId="0" borderId="16" xfId="1" applyFont="1" applyBorder="1" applyAlignment="1">
      <alignment horizontal="center" vertical="center"/>
    </xf>
    <xf numFmtId="0" fontId="18" fillId="0" borderId="0" xfId="1" applyFont="1" applyAlignment="1">
      <alignment horizontal="center" vertical="center"/>
    </xf>
    <xf numFmtId="0" fontId="32" fillId="0" borderId="0" xfId="1" applyFont="1" applyAlignment="1">
      <alignment vertical="center"/>
    </xf>
    <xf numFmtId="0" fontId="22" fillId="6" borderId="0" xfId="1" applyFont="1" applyFill="1" applyAlignment="1">
      <alignment horizontal="center" vertical="center"/>
    </xf>
    <xf numFmtId="0" fontId="4" fillId="0" borderId="0" xfId="1" applyAlignment="1">
      <alignment vertical="top"/>
    </xf>
    <xf numFmtId="0" fontId="33" fillId="0" borderId="0" xfId="1" applyFont="1" applyAlignment="1">
      <alignment vertical="top"/>
    </xf>
    <xf numFmtId="0" fontId="4" fillId="0" borderId="0" xfId="1" applyAlignment="1">
      <alignment wrapText="1"/>
    </xf>
    <xf numFmtId="0" fontId="2" fillId="0" borderId="0" xfId="1" applyFont="1" applyAlignment="1">
      <alignment wrapText="1"/>
    </xf>
    <xf numFmtId="0" fontId="4" fillId="0" borderId="15" xfId="1" applyBorder="1"/>
    <xf numFmtId="0" fontId="4" fillId="0" borderId="16" xfId="1" applyBorder="1"/>
    <xf numFmtId="0" fontId="34" fillId="0" borderId="0" xfId="1" applyFont="1"/>
    <xf numFmtId="0" fontId="4" fillId="6" borderId="0" xfId="1" applyFill="1"/>
    <xf numFmtId="0" fontId="11" fillId="4" borderId="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4"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3" fillId="3" borderId="1" xfId="0" applyFont="1" applyFill="1" applyBorder="1" applyAlignment="1">
      <alignment horizontal="center"/>
    </xf>
    <xf numFmtId="0" fontId="3" fillId="0" borderId="1" xfId="0" applyFont="1" applyBorder="1" applyAlignment="1">
      <alignment horizontal="center" vertical="center"/>
    </xf>
    <xf numFmtId="0" fontId="10"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Border="1" applyAlignment="1">
      <alignment horizontal="left" vertical="center" indent="3"/>
    </xf>
    <xf numFmtId="0" fontId="5" fillId="0" borderId="2" xfId="1" applyFont="1" applyBorder="1" applyAlignment="1">
      <alignment horizontal="left" vertical="center" indent="3"/>
    </xf>
    <xf numFmtId="0" fontId="7" fillId="0" borderId="1" xfId="1" applyFont="1" applyBorder="1" applyAlignment="1">
      <alignment horizontal="center" vertical="center"/>
    </xf>
    <xf numFmtId="0" fontId="7" fillId="2" borderId="1" xfId="1" applyFont="1" applyFill="1" applyBorder="1" applyAlignment="1">
      <alignment horizontal="center" vertical="center" wrapText="1"/>
    </xf>
    <xf numFmtId="43" fontId="25" fillId="0" borderId="1" xfId="4" applyFont="1" applyFill="1" applyBorder="1" applyAlignment="1">
      <alignment horizontal="center" vertical="center" wrapText="1"/>
    </xf>
    <xf numFmtId="0" fontId="14" fillId="0" borderId="0" xfId="2" applyFont="1" applyAlignment="1">
      <alignment horizontal="center" vertical="center" wrapText="1"/>
    </xf>
    <xf numFmtId="0" fontId="17" fillId="0" borderId="0" xfId="2" applyFont="1" applyAlignment="1">
      <alignment horizontal="center" vertical="center"/>
    </xf>
    <xf numFmtId="0" fontId="17" fillId="0" borderId="1" xfId="2" applyFont="1" applyBorder="1" applyAlignment="1">
      <alignment horizontal="center" vertical="center"/>
    </xf>
    <xf numFmtId="0" fontId="22" fillId="9" borderId="1" xfId="1" applyFont="1" applyFill="1" applyBorder="1" applyAlignment="1">
      <alignment horizontal="center" vertical="center" wrapText="1"/>
    </xf>
    <xf numFmtId="0" fontId="22" fillId="9" borderId="1" xfId="1" applyFont="1" applyFill="1" applyBorder="1" applyAlignment="1">
      <alignment horizontal="center" vertical="center"/>
    </xf>
    <xf numFmtId="0" fontId="23" fillId="9" borderId="2" xfId="1" applyFont="1" applyFill="1" applyBorder="1" applyAlignment="1">
      <alignment horizontal="center" vertical="center" wrapText="1"/>
    </xf>
    <xf numFmtId="0" fontId="23" fillId="9" borderId="6" xfId="1" applyFont="1" applyFill="1" applyBorder="1" applyAlignment="1">
      <alignment horizontal="center" vertical="center" wrapText="1"/>
    </xf>
    <xf numFmtId="0" fontId="17" fillId="8" borderId="14" xfId="1" applyFont="1" applyFill="1" applyBorder="1" applyAlignment="1">
      <alignment horizontal="center" vertical="center" wrapText="1"/>
    </xf>
    <xf numFmtId="0" fontId="22" fillId="0" borderId="0" xfId="1" applyFont="1" applyAlignment="1">
      <alignment horizontal="center" vertical="center"/>
    </xf>
  </cellXfs>
  <cellStyles count="5">
    <cellStyle name="Comma 4" xfId="4"/>
    <cellStyle name="Normal" xfId="0" builtinId="0"/>
    <cellStyle name="Normal 2" xfId="1"/>
    <cellStyle name="Normal 2 2" xfId="2"/>
    <cellStyle name="Normal 9" xfId="3"/>
  </cellStyles>
  <dxfs count="1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theme" Target="theme/theme1.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styles" Target="styles.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externalLink" Target="externalLinks/externalLink141.xml"/><Relationship Id="rId16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1015485</xdr:colOff>
      <xdr:row>0</xdr:row>
      <xdr:rowOff>131379</xdr:rowOff>
    </xdr:from>
    <xdr:to>
      <xdr:col>15</xdr:col>
      <xdr:colOff>1021672</xdr:colOff>
      <xdr:row>0</xdr:row>
      <xdr:rowOff>195118</xdr:rowOff>
    </xdr:to>
    <xdr:pic>
      <xdr:nvPicPr>
        <xdr:cNvPr id="2" name="Picture 1" descr="Power Mech Symble.jpg">
          <a:extLst>
            <a:ext uri="{FF2B5EF4-FFF2-40B4-BE49-F238E27FC236}">
              <a16:creationId xmlns=""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12693135" y="131379"/>
          <a:ext cx="6187" cy="63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E:\anwesh\MAGRAURA%20Distribution%20Network%20(4)%20(1)%20(1).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darchut"/>
      <sheetName val="barhupur"/>
      <sheetName val="koni"/>
      <sheetName val="persanda"/>
      <sheetName val="AMUVAHI"/>
      <sheetName val="CHOUMARI"/>
      <sheetName val="MADURANI GANJ"/>
      <sheetName val="hathsara"/>
      <sheetName val="UTRAS"/>
      <sheetName val="bhaidpur"/>
      <sheetName val="bhausiya"/>
      <sheetName val="aurangab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4">
          <cell r="G54">
            <v>3849</v>
          </cell>
          <cell r="K54">
            <v>590</v>
          </cell>
          <cell r="L54">
            <v>145</v>
          </cell>
        </row>
      </sheetData>
      <sheetData sheetId="20"/>
      <sheetData sheetId="21"/>
      <sheetData sheetId="22"/>
      <sheetData sheetId="23"/>
      <sheetData sheetId="24"/>
      <sheetData sheetId="25"/>
      <sheetData sheetId="26"/>
      <sheetData sheetId="27">
        <row r="49">
          <cell r="G49">
            <v>22</v>
          </cell>
        </row>
      </sheetData>
      <sheetData sheetId="28">
        <row r="56">
          <cell r="G56">
            <v>16</v>
          </cell>
        </row>
      </sheetData>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Y204"/>
  <sheetViews>
    <sheetView topLeftCell="C1" workbookViewId="0">
      <selection activeCell="T110" sqref="T110"/>
    </sheetView>
  </sheetViews>
  <sheetFormatPr defaultRowHeight="15"/>
  <cols>
    <col min="3" max="3" width="11.5703125" customWidth="1"/>
    <col min="18" max="18" width="10.7109375" bestFit="1" customWidth="1"/>
    <col min="21" max="21" width="12.140625" customWidth="1"/>
  </cols>
  <sheetData>
    <row r="4" spans="2:25" ht="15.75">
      <c r="B4" s="142" t="s">
        <v>0</v>
      </c>
      <c r="C4" s="142"/>
      <c r="D4" s="20" t="s">
        <v>1</v>
      </c>
      <c r="E4" s="21"/>
      <c r="F4" s="21"/>
      <c r="G4" s="22"/>
    </row>
    <row r="5" spans="2:25" ht="15.75">
      <c r="B5" s="142" t="s">
        <v>2</v>
      </c>
      <c r="C5" s="142"/>
      <c r="D5" s="23" t="s">
        <v>3</v>
      </c>
      <c r="E5" s="24"/>
      <c r="F5" s="24"/>
      <c r="G5" s="25"/>
    </row>
    <row r="6" spans="2:25" ht="15.75">
      <c r="B6" s="143" t="s">
        <v>67</v>
      </c>
      <c r="C6" s="143"/>
      <c r="D6" s="144" t="s">
        <v>68</v>
      </c>
      <c r="E6" s="144"/>
      <c r="F6" s="144"/>
      <c r="G6" s="144"/>
    </row>
    <row r="7" spans="2:25" ht="18.75">
      <c r="B7" s="137" t="s">
        <v>69</v>
      </c>
      <c r="C7" s="138"/>
      <c r="D7" s="138"/>
      <c r="E7" s="138"/>
      <c r="F7" s="138"/>
      <c r="G7" s="139"/>
    </row>
    <row r="8" spans="2:25" ht="60">
      <c r="B8" s="26" t="s">
        <v>8</v>
      </c>
      <c r="C8" s="26" t="s">
        <v>9</v>
      </c>
      <c r="D8" s="26" t="s">
        <v>70</v>
      </c>
      <c r="E8" s="27" t="s">
        <v>71</v>
      </c>
      <c r="F8" s="27" t="s">
        <v>72</v>
      </c>
      <c r="G8" s="26" t="s">
        <v>73</v>
      </c>
      <c r="K8" s="140"/>
      <c r="L8" s="141"/>
      <c r="M8" s="28"/>
      <c r="N8" s="28"/>
      <c r="O8" s="28"/>
      <c r="P8" s="28"/>
      <c r="Q8" s="28"/>
      <c r="R8" s="28"/>
    </row>
    <row r="9" spans="2:25" ht="60">
      <c r="B9" s="29">
        <v>1</v>
      </c>
      <c r="C9" s="30">
        <v>45058</v>
      </c>
      <c r="D9" s="31">
        <v>1950</v>
      </c>
      <c r="E9" s="31"/>
      <c r="F9" s="31"/>
      <c r="G9" s="31">
        <v>9501</v>
      </c>
      <c r="K9" s="146" t="s">
        <v>74</v>
      </c>
      <c r="L9" s="146"/>
      <c r="M9" s="32" t="s">
        <v>75</v>
      </c>
      <c r="N9" s="33" t="s">
        <v>76</v>
      </c>
      <c r="O9" s="33" t="s">
        <v>77</v>
      </c>
      <c r="P9" s="33" t="s">
        <v>78</v>
      </c>
      <c r="Q9" s="33" t="s">
        <v>19</v>
      </c>
      <c r="R9" s="33" t="s">
        <v>79</v>
      </c>
      <c r="T9" s="34" t="s">
        <v>80</v>
      </c>
      <c r="U9" s="26" t="s">
        <v>81</v>
      </c>
      <c r="V9" s="26" t="s">
        <v>70</v>
      </c>
      <c r="W9" s="27" t="s">
        <v>71</v>
      </c>
      <c r="X9" s="27" t="s">
        <v>72</v>
      </c>
      <c r="Y9" s="26" t="s">
        <v>82</v>
      </c>
    </row>
    <row r="10" spans="2:25">
      <c r="B10" s="35">
        <f>+B9+1</f>
        <v>2</v>
      </c>
      <c r="C10" s="36">
        <v>45062</v>
      </c>
      <c r="D10" s="35">
        <v>1300</v>
      </c>
      <c r="E10" s="35"/>
      <c r="F10" s="35"/>
      <c r="G10" s="29">
        <v>9503</v>
      </c>
      <c r="K10" s="145" t="s">
        <v>83</v>
      </c>
      <c r="L10" s="145"/>
      <c r="M10" s="37" t="s">
        <v>20</v>
      </c>
      <c r="N10" s="31">
        <f>5+15</f>
        <v>20</v>
      </c>
      <c r="O10" s="28">
        <v>14</v>
      </c>
      <c r="P10" s="28"/>
      <c r="Q10" s="28"/>
      <c r="R10" s="28" t="s">
        <v>84</v>
      </c>
      <c r="T10" s="31">
        <v>63</v>
      </c>
      <c r="U10" s="31">
        <v>15357</v>
      </c>
      <c r="V10" s="31">
        <f>+D19</f>
        <v>3850</v>
      </c>
      <c r="W10" s="31">
        <f>+'[153]mandha and bhoji'!$G$54</f>
        <v>3849</v>
      </c>
      <c r="X10" s="31">
        <f>+V10-W10</f>
        <v>1</v>
      </c>
      <c r="Y10" s="28"/>
    </row>
    <row r="11" spans="2:25">
      <c r="B11" s="29">
        <f>1+B10</f>
        <v>3</v>
      </c>
      <c r="C11" s="38">
        <v>45099</v>
      </c>
      <c r="D11" s="39">
        <v>600</v>
      </c>
      <c r="E11" s="28"/>
      <c r="F11" s="28"/>
      <c r="G11" s="39">
        <v>9515</v>
      </c>
      <c r="K11" s="145"/>
      <c r="L11" s="145"/>
      <c r="M11" s="37" t="s">
        <v>21</v>
      </c>
      <c r="N11" s="28"/>
      <c r="O11" s="28"/>
      <c r="P11" s="28"/>
      <c r="Q11" s="28"/>
      <c r="R11" s="28"/>
      <c r="T11" s="31">
        <v>75</v>
      </c>
      <c r="U11" s="31">
        <v>269</v>
      </c>
      <c r="V11" s="31">
        <f>+D33</f>
        <v>0</v>
      </c>
      <c r="W11" s="31">
        <v>0</v>
      </c>
      <c r="X11" s="31">
        <f t="shared" ref="X11:X15" si="0">+V11-W11</f>
        <v>0</v>
      </c>
      <c r="Y11" s="28"/>
    </row>
    <row r="12" spans="2:25">
      <c r="B12" s="29"/>
      <c r="C12" s="40"/>
      <c r="D12" s="29"/>
      <c r="E12" s="29"/>
      <c r="F12" s="29"/>
      <c r="G12" s="29"/>
      <c r="K12" s="145"/>
      <c r="L12" s="145"/>
      <c r="M12" s="37" t="s">
        <v>22</v>
      </c>
      <c r="N12" s="31"/>
      <c r="O12" s="28"/>
      <c r="P12" s="28"/>
      <c r="Q12" s="28"/>
      <c r="R12" s="28"/>
      <c r="T12" s="31">
        <v>90</v>
      </c>
      <c r="U12" s="31">
        <v>959</v>
      </c>
      <c r="V12" s="31">
        <f>+D46</f>
        <v>0</v>
      </c>
      <c r="W12" s="31">
        <v>0</v>
      </c>
      <c r="X12" s="31">
        <f t="shared" si="0"/>
        <v>0</v>
      </c>
      <c r="Y12" s="28"/>
    </row>
    <row r="13" spans="2:25">
      <c r="B13" s="29"/>
      <c r="C13" s="40"/>
      <c r="D13" s="29"/>
      <c r="E13" s="29"/>
      <c r="F13" s="29"/>
      <c r="G13" s="29"/>
      <c r="K13" s="145"/>
      <c r="L13" s="145"/>
      <c r="M13" s="37" t="s">
        <v>85</v>
      </c>
      <c r="N13" s="28"/>
      <c r="O13" s="28"/>
      <c r="P13" s="28"/>
      <c r="Q13" s="28"/>
      <c r="R13" s="28"/>
      <c r="T13" s="31">
        <v>110</v>
      </c>
      <c r="U13" s="31">
        <v>1553</v>
      </c>
      <c r="V13" s="31">
        <f>+D58</f>
        <v>1550</v>
      </c>
      <c r="W13" s="31">
        <f>+'mandha and bhoji'!J45</f>
        <v>1285</v>
      </c>
      <c r="X13" s="31">
        <f t="shared" si="0"/>
        <v>265</v>
      </c>
      <c r="Y13" s="28"/>
    </row>
    <row r="14" spans="2:25">
      <c r="B14" s="29"/>
      <c r="C14" s="40"/>
      <c r="D14" s="29"/>
      <c r="E14" s="29"/>
      <c r="F14" s="29"/>
      <c r="G14" s="29"/>
      <c r="K14" s="145"/>
      <c r="L14" s="145"/>
      <c r="M14" s="37" t="s">
        <v>86</v>
      </c>
      <c r="N14" s="28"/>
      <c r="O14" s="28"/>
      <c r="P14" s="28"/>
      <c r="Q14" s="28"/>
      <c r="R14" s="28"/>
      <c r="T14" s="31">
        <v>140</v>
      </c>
      <c r="U14" s="31">
        <v>608</v>
      </c>
      <c r="V14" s="31">
        <f>+D69</f>
        <v>600</v>
      </c>
      <c r="W14" s="31">
        <f>+'[153]mandha and bhoji'!$K$54</f>
        <v>590</v>
      </c>
      <c r="X14" s="31">
        <f t="shared" si="0"/>
        <v>10</v>
      </c>
      <c r="Y14" s="28"/>
    </row>
    <row r="15" spans="2:25">
      <c r="B15" s="29"/>
      <c r="C15" s="40"/>
      <c r="D15" s="29"/>
      <c r="E15" s="29"/>
      <c r="F15" s="29"/>
      <c r="G15" s="41"/>
      <c r="K15" s="145"/>
      <c r="L15" s="145"/>
      <c r="M15" s="37" t="s">
        <v>24</v>
      </c>
      <c r="N15" s="28"/>
      <c r="O15" s="28"/>
      <c r="P15" s="28"/>
      <c r="Q15" s="28"/>
      <c r="R15" s="28"/>
      <c r="T15" s="31">
        <v>160</v>
      </c>
      <c r="U15" s="31">
        <v>169</v>
      </c>
      <c r="V15" s="31">
        <f>+D79</f>
        <v>168</v>
      </c>
      <c r="W15" s="31">
        <f>+'[153]mandha and bhoji'!$L$54</f>
        <v>145</v>
      </c>
      <c r="X15" s="31">
        <f t="shared" si="0"/>
        <v>23</v>
      </c>
      <c r="Y15" s="28"/>
    </row>
    <row r="16" spans="2:25">
      <c r="B16" s="29"/>
      <c r="C16" s="40"/>
      <c r="D16" s="29"/>
      <c r="E16" s="29"/>
      <c r="F16" s="29"/>
      <c r="G16" s="41"/>
      <c r="K16" s="145"/>
      <c r="L16" s="145"/>
      <c r="M16" s="37" t="s">
        <v>25</v>
      </c>
      <c r="N16" s="28"/>
      <c r="O16" s="28"/>
      <c r="P16" s="28"/>
      <c r="Q16" s="28"/>
      <c r="R16" s="28"/>
      <c r="U16" s="31"/>
      <c r="V16" s="31"/>
      <c r="W16" s="31"/>
      <c r="X16" s="31"/>
      <c r="Y16" s="28"/>
    </row>
    <row r="17" spans="2:18">
      <c r="B17" s="29"/>
      <c r="C17" s="40"/>
      <c r="D17" s="29"/>
      <c r="E17" s="29"/>
      <c r="F17" s="29"/>
      <c r="G17" s="41"/>
      <c r="K17" s="145"/>
      <c r="L17" s="145"/>
      <c r="M17" s="37" t="s">
        <v>87</v>
      </c>
      <c r="N17" s="28"/>
      <c r="O17" s="28"/>
      <c r="P17" s="28"/>
      <c r="Q17" s="28"/>
      <c r="R17" s="28"/>
    </row>
    <row r="18" spans="2:18">
      <c r="B18" s="29"/>
      <c r="C18" s="40"/>
      <c r="D18" s="29"/>
      <c r="E18" s="29"/>
      <c r="F18" s="29"/>
      <c r="G18" s="41"/>
      <c r="K18" s="145"/>
      <c r="L18" s="145"/>
      <c r="M18" s="37" t="s">
        <v>88</v>
      </c>
      <c r="N18" s="28"/>
      <c r="O18" s="28"/>
      <c r="P18" s="28"/>
      <c r="Q18" s="28"/>
      <c r="R18" s="28"/>
    </row>
    <row r="19" spans="2:18">
      <c r="B19" s="29"/>
      <c r="C19" s="40" t="s">
        <v>89</v>
      </c>
      <c r="D19" s="29">
        <f>SUM(D9:D18)</f>
        <v>3850</v>
      </c>
      <c r="E19" s="29"/>
      <c r="F19" s="29"/>
      <c r="G19" s="41"/>
      <c r="K19" s="145" t="s">
        <v>90</v>
      </c>
      <c r="L19" s="145"/>
      <c r="M19" s="37" t="s">
        <v>91</v>
      </c>
      <c r="N19" s="28"/>
      <c r="O19" s="28"/>
      <c r="P19" s="28"/>
      <c r="Q19" s="28"/>
      <c r="R19" s="28"/>
    </row>
    <row r="20" spans="2:18" ht="18.75">
      <c r="B20" s="137" t="s">
        <v>92</v>
      </c>
      <c r="C20" s="138"/>
      <c r="D20" s="138"/>
      <c r="E20" s="138"/>
      <c r="F20" s="138"/>
      <c r="G20" s="139"/>
      <c r="K20" s="145"/>
      <c r="L20" s="145"/>
      <c r="M20" s="37" t="s">
        <v>93</v>
      </c>
      <c r="N20" s="28"/>
      <c r="O20" s="28"/>
      <c r="P20" s="28"/>
      <c r="Q20" s="28"/>
      <c r="R20" s="28"/>
    </row>
    <row r="21" spans="2:18" ht="60">
      <c r="B21" s="26" t="s">
        <v>8</v>
      </c>
      <c r="C21" s="26" t="s">
        <v>9</v>
      </c>
      <c r="D21" s="26" t="s">
        <v>70</v>
      </c>
      <c r="E21" s="27" t="s">
        <v>71</v>
      </c>
      <c r="F21" s="27" t="s">
        <v>72</v>
      </c>
      <c r="G21" s="26" t="s">
        <v>19</v>
      </c>
      <c r="K21" s="145"/>
      <c r="L21" s="145"/>
      <c r="M21" s="37" t="s">
        <v>94</v>
      </c>
      <c r="N21" s="28"/>
      <c r="O21" s="28"/>
      <c r="P21" s="28"/>
      <c r="Q21" s="28"/>
      <c r="R21" s="28"/>
    </row>
    <row r="22" spans="2:18">
      <c r="B22" s="29">
        <v>1</v>
      </c>
      <c r="C22" s="30"/>
      <c r="D22" s="31"/>
      <c r="E22" s="31"/>
      <c r="F22" s="31"/>
      <c r="G22" s="39"/>
      <c r="K22" s="145"/>
      <c r="L22" s="145"/>
      <c r="M22" s="37" t="s">
        <v>95</v>
      </c>
      <c r="N22" s="28"/>
      <c r="O22" s="28"/>
      <c r="P22" s="28"/>
      <c r="Q22" s="28"/>
      <c r="R22" s="28"/>
    </row>
    <row r="23" spans="2:18">
      <c r="B23" s="35">
        <f>+B22+1</f>
        <v>2</v>
      </c>
      <c r="C23" s="36"/>
      <c r="D23" s="35"/>
      <c r="E23" s="35"/>
      <c r="F23" s="35"/>
      <c r="G23" s="29"/>
      <c r="K23" s="145"/>
      <c r="L23" s="145"/>
      <c r="M23" s="37" t="s">
        <v>96</v>
      </c>
      <c r="N23" s="28"/>
      <c r="O23" s="28"/>
      <c r="P23" s="28"/>
      <c r="Q23" s="28"/>
      <c r="R23" s="28"/>
    </row>
    <row r="24" spans="2:18">
      <c r="B24" s="29">
        <v>3</v>
      </c>
      <c r="C24" s="40"/>
      <c r="D24" s="29"/>
      <c r="E24" s="29"/>
      <c r="F24" s="29"/>
      <c r="G24" s="29"/>
      <c r="K24" s="145"/>
      <c r="L24" s="145"/>
      <c r="M24" s="37" t="s">
        <v>97</v>
      </c>
      <c r="N24" s="28"/>
      <c r="O24" s="28"/>
      <c r="P24" s="28"/>
      <c r="Q24" s="28"/>
      <c r="R24" s="28"/>
    </row>
    <row r="25" spans="2:18">
      <c r="B25" s="29">
        <v>3</v>
      </c>
      <c r="C25" s="40"/>
      <c r="D25" s="29"/>
      <c r="E25" s="29"/>
      <c r="F25" s="29"/>
      <c r="G25" s="29"/>
      <c r="K25" s="145"/>
      <c r="L25" s="145"/>
      <c r="M25" s="37" t="s">
        <v>98</v>
      </c>
      <c r="N25" s="28"/>
      <c r="O25" s="28"/>
      <c r="P25" s="28"/>
      <c r="Q25" s="28"/>
      <c r="R25" s="28"/>
    </row>
    <row r="26" spans="2:18">
      <c r="B26" s="29"/>
      <c r="C26" s="40"/>
      <c r="D26" s="29"/>
      <c r="E26" s="29"/>
      <c r="F26" s="29"/>
      <c r="G26" s="29"/>
      <c r="K26" s="145"/>
      <c r="L26" s="145"/>
      <c r="M26" s="37" t="s">
        <v>99</v>
      </c>
      <c r="N26" s="31"/>
      <c r="O26" s="31"/>
      <c r="P26" s="31"/>
      <c r="Q26" s="31"/>
      <c r="R26" s="28"/>
    </row>
    <row r="27" spans="2:18">
      <c r="B27" s="29"/>
      <c r="C27" s="40"/>
      <c r="D27" s="29"/>
      <c r="E27" s="29"/>
      <c r="F27" s="29"/>
      <c r="G27" s="29"/>
      <c r="K27" s="145"/>
      <c r="L27" s="145"/>
      <c r="M27" s="37" t="s">
        <v>100</v>
      </c>
      <c r="N27" s="28"/>
      <c r="O27" s="28"/>
      <c r="P27" s="28"/>
      <c r="Q27" s="28"/>
      <c r="R27" s="28"/>
    </row>
    <row r="28" spans="2:18">
      <c r="B28" s="29"/>
      <c r="C28" s="40"/>
      <c r="D28" s="29"/>
      <c r="E28" s="29"/>
      <c r="F28" s="29"/>
      <c r="G28" s="29"/>
      <c r="K28" s="145"/>
      <c r="L28" s="145"/>
      <c r="M28" s="37" t="s">
        <v>101</v>
      </c>
      <c r="N28" s="28"/>
      <c r="O28" s="28"/>
      <c r="P28" s="28"/>
      <c r="Q28" s="28"/>
      <c r="R28" s="28"/>
    </row>
    <row r="29" spans="2:18">
      <c r="B29" s="29"/>
      <c r="C29" s="40"/>
      <c r="D29" s="29"/>
      <c r="E29" s="29"/>
      <c r="F29" s="29"/>
      <c r="G29" s="29"/>
      <c r="K29" s="145"/>
      <c r="L29" s="145"/>
      <c r="M29" s="37" t="s">
        <v>102</v>
      </c>
      <c r="N29" s="28"/>
      <c r="O29" s="39">
        <v>2</v>
      </c>
      <c r="P29" s="28"/>
      <c r="Q29" s="28"/>
      <c r="R29" s="28">
        <v>9511</v>
      </c>
    </row>
    <row r="30" spans="2:18">
      <c r="B30" s="29"/>
      <c r="C30" s="40"/>
      <c r="D30" s="29"/>
      <c r="E30" s="29"/>
      <c r="F30" s="29"/>
      <c r="G30" s="29"/>
      <c r="K30" s="145"/>
      <c r="L30" s="145"/>
      <c r="M30" s="37" t="s">
        <v>103</v>
      </c>
      <c r="N30" s="39"/>
      <c r="O30" s="39"/>
      <c r="P30" s="28"/>
      <c r="Q30" s="28"/>
      <c r="R30" s="28"/>
    </row>
    <row r="31" spans="2:18">
      <c r="B31" s="29"/>
      <c r="C31" s="40"/>
      <c r="D31" s="29"/>
      <c r="E31" s="29"/>
      <c r="F31" s="29"/>
      <c r="G31" s="29"/>
      <c r="K31" s="145"/>
      <c r="L31" s="145"/>
      <c r="M31" s="37" t="s">
        <v>104</v>
      </c>
      <c r="N31" s="28"/>
      <c r="O31" s="39">
        <v>1</v>
      </c>
      <c r="P31" s="28"/>
      <c r="Q31" s="28"/>
      <c r="R31" s="28">
        <v>9511</v>
      </c>
    </row>
    <row r="32" spans="2:18">
      <c r="B32" s="29"/>
      <c r="C32" s="40"/>
      <c r="D32" s="29"/>
      <c r="E32" s="29"/>
      <c r="F32" s="29"/>
      <c r="G32" s="41"/>
      <c r="K32" s="145"/>
      <c r="L32" s="145"/>
      <c r="M32" s="37" t="s">
        <v>105</v>
      </c>
      <c r="N32" s="28"/>
      <c r="O32" s="39"/>
      <c r="P32" s="28"/>
      <c r="Q32" s="28"/>
      <c r="R32" s="28"/>
    </row>
    <row r="33" spans="2:18">
      <c r="B33" s="29"/>
      <c r="C33" s="40" t="s">
        <v>89</v>
      </c>
      <c r="D33" s="29">
        <f>SUM(D22:D32)</f>
        <v>0</v>
      </c>
      <c r="E33" s="29"/>
      <c r="F33" s="29"/>
      <c r="G33" s="41"/>
      <c r="K33" s="145"/>
      <c r="L33" s="145"/>
      <c r="M33" s="37" t="s">
        <v>106</v>
      </c>
      <c r="N33" s="28"/>
      <c r="O33" s="39"/>
      <c r="P33" s="28"/>
      <c r="Q33" s="28"/>
      <c r="R33" s="28"/>
    </row>
    <row r="34" spans="2:18" ht="18.75">
      <c r="B34" s="137" t="s">
        <v>107</v>
      </c>
      <c r="C34" s="138"/>
      <c r="D34" s="138"/>
      <c r="E34" s="138"/>
      <c r="F34" s="138"/>
      <c r="G34" s="139"/>
      <c r="K34" s="145"/>
      <c r="L34" s="145"/>
      <c r="M34" s="37" t="s">
        <v>108</v>
      </c>
      <c r="N34" s="28"/>
      <c r="O34" s="39"/>
      <c r="P34" s="28"/>
      <c r="Q34" s="28"/>
      <c r="R34" s="28"/>
    </row>
    <row r="35" spans="2:18" ht="60">
      <c r="B35" s="26" t="s">
        <v>8</v>
      </c>
      <c r="C35" s="26" t="s">
        <v>9</v>
      </c>
      <c r="D35" s="26" t="s">
        <v>70</v>
      </c>
      <c r="E35" s="27" t="s">
        <v>71</v>
      </c>
      <c r="F35" s="27" t="s">
        <v>72</v>
      </c>
      <c r="G35" s="26" t="s">
        <v>19</v>
      </c>
      <c r="K35" s="145"/>
      <c r="L35" s="145"/>
      <c r="M35" s="37" t="s">
        <v>109</v>
      </c>
      <c r="N35" s="28"/>
      <c r="O35" s="39"/>
      <c r="P35" s="28"/>
      <c r="Q35" s="28"/>
      <c r="R35" s="28"/>
    </row>
    <row r="36" spans="2:18">
      <c r="B36" s="35">
        <v>1</v>
      </c>
      <c r="C36" s="30"/>
      <c r="D36" s="31"/>
      <c r="E36" s="31"/>
      <c r="F36" s="31"/>
      <c r="G36" s="39"/>
      <c r="K36" s="145"/>
      <c r="L36" s="145"/>
      <c r="M36" s="37" t="s">
        <v>110</v>
      </c>
      <c r="N36" s="28"/>
      <c r="O36" s="39"/>
      <c r="P36" s="28"/>
      <c r="Q36" s="28"/>
      <c r="R36" s="28"/>
    </row>
    <row r="37" spans="2:18">
      <c r="B37" s="35">
        <f>+B36+1</f>
        <v>2</v>
      </c>
      <c r="C37" s="36"/>
      <c r="D37" s="35"/>
      <c r="E37" s="35"/>
      <c r="F37" s="35"/>
      <c r="G37" s="29"/>
      <c r="K37" s="145"/>
      <c r="L37" s="145"/>
      <c r="M37" s="37" t="s">
        <v>111</v>
      </c>
      <c r="N37" s="28"/>
      <c r="O37" s="39"/>
      <c r="P37" s="28"/>
      <c r="Q37" s="28"/>
      <c r="R37" s="28"/>
    </row>
    <row r="38" spans="2:18">
      <c r="B38" s="29"/>
      <c r="C38" s="40"/>
      <c r="D38" s="29"/>
      <c r="E38" s="29"/>
      <c r="F38" s="29"/>
      <c r="G38" s="29"/>
      <c r="K38" s="145"/>
      <c r="L38" s="145"/>
      <c r="M38" s="37" t="s">
        <v>112</v>
      </c>
      <c r="N38" s="39"/>
      <c r="O38" s="39"/>
      <c r="P38" s="28"/>
      <c r="Q38" s="28"/>
      <c r="R38" s="28"/>
    </row>
    <row r="39" spans="2:18">
      <c r="B39" s="29"/>
      <c r="C39" s="40"/>
      <c r="D39" s="29"/>
      <c r="E39" s="29"/>
      <c r="F39" s="29"/>
      <c r="G39" s="29"/>
      <c r="K39" s="145"/>
      <c r="L39" s="145"/>
      <c r="M39" s="37" t="s">
        <v>113</v>
      </c>
      <c r="N39" s="28"/>
      <c r="O39" s="39">
        <v>1</v>
      </c>
      <c r="P39" s="28"/>
      <c r="Q39" s="28"/>
      <c r="R39" s="28">
        <v>9511</v>
      </c>
    </row>
    <row r="40" spans="2:18">
      <c r="B40" s="29"/>
      <c r="C40" s="40"/>
      <c r="D40" s="29"/>
      <c r="E40" s="29"/>
      <c r="F40" s="29"/>
      <c r="G40" s="29"/>
      <c r="K40" s="145"/>
      <c r="L40" s="145"/>
      <c r="M40" s="37" t="s">
        <v>114</v>
      </c>
      <c r="N40" s="28"/>
      <c r="O40" s="39"/>
      <c r="P40" s="28"/>
      <c r="Q40" s="28"/>
      <c r="R40" s="28"/>
    </row>
    <row r="41" spans="2:18">
      <c r="B41" s="35"/>
      <c r="C41" s="36"/>
      <c r="D41" s="35"/>
      <c r="E41" s="35"/>
      <c r="F41" s="35"/>
      <c r="G41" s="29"/>
      <c r="K41" s="145"/>
      <c r="L41" s="145"/>
      <c r="M41" s="37" t="s">
        <v>115</v>
      </c>
      <c r="N41" s="28"/>
      <c r="O41" s="39">
        <v>1</v>
      </c>
      <c r="P41" s="28"/>
      <c r="Q41" s="28"/>
      <c r="R41" s="28">
        <v>9511</v>
      </c>
    </row>
    <row r="42" spans="2:18">
      <c r="B42" s="35"/>
      <c r="C42" s="36"/>
      <c r="D42" s="42"/>
      <c r="E42" s="35"/>
      <c r="F42" s="35"/>
      <c r="G42" s="29"/>
      <c r="K42" s="145"/>
      <c r="L42" s="145"/>
      <c r="M42" s="37" t="s">
        <v>116</v>
      </c>
      <c r="N42" s="28"/>
      <c r="O42" s="39"/>
      <c r="P42" s="28"/>
      <c r="Q42" s="28"/>
      <c r="R42" s="28"/>
    </row>
    <row r="43" spans="2:18">
      <c r="B43" s="35"/>
      <c r="C43" s="36"/>
      <c r="D43" s="42"/>
      <c r="E43" s="35"/>
      <c r="F43" s="35"/>
      <c r="G43" s="29"/>
      <c r="K43" s="145"/>
      <c r="L43" s="145"/>
      <c r="M43" s="37" t="s">
        <v>117</v>
      </c>
      <c r="N43" s="28"/>
      <c r="O43" s="39"/>
      <c r="P43" s="28"/>
      <c r="Q43" s="28"/>
      <c r="R43" s="28"/>
    </row>
    <row r="44" spans="2:18">
      <c r="B44" s="35"/>
      <c r="C44" s="36"/>
      <c r="D44" s="42"/>
      <c r="E44" s="35"/>
      <c r="F44" s="35"/>
      <c r="G44" s="41"/>
      <c r="K44" s="145"/>
      <c r="L44" s="145"/>
      <c r="M44" s="37" t="s">
        <v>118</v>
      </c>
      <c r="N44" s="28"/>
      <c r="O44" s="39"/>
      <c r="P44" s="28"/>
      <c r="Q44" s="28"/>
      <c r="R44" s="28"/>
    </row>
    <row r="45" spans="2:18">
      <c r="B45" s="35"/>
      <c r="C45" s="36"/>
      <c r="D45" s="42"/>
      <c r="E45" s="35"/>
      <c r="F45" s="35"/>
      <c r="G45" s="41"/>
      <c r="K45" s="145"/>
      <c r="L45" s="145"/>
      <c r="M45" s="37" t="s">
        <v>119</v>
      </c>
      <c r="N45" s="28"/>
      <c r="O45" s="39"/>
      <c r="P45" s="28"/>
      <c r="Q45" s="28"/>
      <c r="R45" s="28"/>
    </row>
    <row r="46" spans="2:18">
      <c r="B46" s="35"/>
      <c r="C46" s="40" t="s">
        <v>89</v>
      </c>
      <c r="D46" s="29">
        <f>SUM(D36:D45)</f>
        <v>0</v>
      </c>
      <c r="E46" s="35"/>
      <c r="F46" s="35"/>
      <c r="G46" s="41"/>
      <c r="K46" s="145"/>
      <c r="L46" s="145"/>
      <c r="M46" s="37" t="s">
        <v>120</v>
      </c>
      <c r="N46" s="28"/>
      <c r="O46" s="39">
        <v>2</v>
      </c>
      <c r="P46" s="28"/>
      <c r="Q46" s="28"/>
      <c r="R46" s="28">
        <v>9511</v>
      </c>
    </row>
    <row r="47" spans="2:18" ht="18.75">
      <c r="B47" s="137" t="s">
        <v>121</v>
      </c>
      <c r="C47" s="138"/>
      <c r="D47" s="138"/>
      <c r="E47" s="138"/>
      <c r="F47" s="138"/>
      <c r="G47" s="139"/>
      <c r="K47" s="145"/>
      <c r="L47" s="145"/>
      <c r="M47" s="37" t="s">
        <v>122</v>
      </c>
      <c r="N47" s="28"/>
      <c r="O47" s="28"/>
      <c r="P47" s="28"/>
      <c r="Q47" s="28"/>
      <c r="R47" s="28"/>
    </row>
    <row r="48" spans="2:18" ht="60">
      <c r="B48" s="26" t="s">
        <v>8</v>
      </c>
      <c r="C48" s="26" t="s">
        <v>9</v>
      </c>
      <c r="D48" s="26" t="s">
        <v>70</v>
      </c>
      <c r="E48" s="27" t="s">
        <v>71</v>
      </c>
      <c r="F48" s="27" t="s">
        <v>72</v>
      </c>
      <c r="G48" s="26" t="s">
        <v>19</v>
      </c>
      <c r="K48" s="145"/>
      <c r="L48" s="145"/>
      <c r="M48" s="37" t="s">
        <v>123</v>
      </c>
      <c r="N48" s="28"/>
      <c r="O48" s="28"/>
      <c r="P48" s="28"/>
      <c r="Q48" s="28"/>
      <c r="R48" s="28"/>
    </row>
    <row r="49" spans="2:18">
      <c r="B49" s="29">
        <v>1</v>
      </c>
      <c r="C49" s="30">
        <v>45069</v>
      </c>
      <c r="D49" s="31">
        <v>275</v>
      </c>
      <c r="E49" s="31"/>
      <c r="F49" s="31"/>
      <c r="G49" s="39">
        <v>9509</v>
      </c>
      <c r="K49" s="145"/>
      <c r="L49" s="145"/>
      <c r="M49" s="37" t="s">
        <v>124</v>
      </c>
      <c r="N49" s="28"/>
      <c r="O49" s="28"/>
      <c r="P49" s="28"/>
      <c r="Q49" s="28"/>
      <c r="R49" s="28"/>
    </row>
    <row r="50" spans="2:18">
      <c r="B50" s="29">
        <v>2</v>
      </c>
      <c r="C50" s="43">
        <v>45094</v>
      </c>
      <c r="D50" s="39">
        <v>475</v>
      </c>
      <c r="E50" s="39"/>
      <c r="F50" s="39"/>
      <c r="G50" s="39">
        <v>9512</v>
      </c>
      <c r="K50" s="145"/>
      <c r="L50" s="145"/>
      <c r="M50" s="37" t="s">
        <v>125</v>
      </c>
      <c r="N50" s="28"/>
      <c r="O50" s="28"/>
      <c r="P50" s="28"/>
      <c r="Q50" s="28"/>
      <c r="R50" s="28"/>
    </row>
    <row r="51" spans="2:18">
      <c r="B51" s="29">
        <v>3</v>
      </c>
      <c r="C51" s="44">
        <v>45096</v>
      </c>
      <c r="D51" s="45">
        <v>500</v>
      </c>
      <c r="E51" s="45"/>
      <c r="F51" s="45"/>
      <c r="G51" s="45">
        <v>9513</v>
      </c>
      <c r="K51" s="145"/>
      <c r="L51" s="145"/>
      <c r="M51" s="37" t="s">
        <v>126</v>
      </c>
      <c r="N51" s="28"/>
      <c r="O51" s="28"/>
      <c r="P51" s="28"/>
      <c r="Q51" s="28"/>
      <c r="R51" s="28"/>
    </row>
    <row r="52" spans="2:18">
      <c r="B52" s="29">
        <v>4</v>
      </c>
      <c r="C52" s="44">
        <v>45097</v>
      </c>
      <c r="D52" s="29">
        <v>300</v>
      </c>
      <c r="E52" s="29"/>
      <c r="F52" s="29"/>
      <c r="G52" s="29">
        <v>9514</v>
      </c>
      <c r="K52" s="145"/>
      <c r="L52" s="145"/>
      <c r="M52" s="37" t="s">
        <v>127</v>
      </c>
      <c r="N52" s="28"/>
      <c r="O52" s="28"/>
      <c r="P52" s="28"/>
      <c r="Q52" s="28"/>
      <c r="R52" s="28"/>
    </row>
    <row r="53" spans="2:18">
      <c r="B53" s="29">
        <v>5</v>
      </c>
      <c r="C53" s="40"/>
      <c r="D53" s="29"/>
      <c r="E53" s="29"/>
      <c r="F53" s="29"/>
      <c r="G53" s="29"/>
      <c r="K53" s="145"/>
      <c r="L53" s="145"/>
      <c r="M53" s="37" t="s">
        <v>128</v>
      </c>
      <c r="N53" s="28"/>
      <c r="O53" s="28"/>
      <c r="P53" s="28"/>
      <c r="Q53" s="28"/>
      <c r="R53" s="28"/>
    </row>
    <row r="54" spans="2:18">
      <c r="B54" s="29">
        <v>6</v>
      </c>
      <c r="C54" s="40"/>
      <c r="D54" s="29"/>
      <c r="E54" s="29"/>
      <c r="F54" s="29"/>
      <c r="G54" s="29"/>
      <c r="K54" s="145"/>
      <c r="L54" s="145"/>
      <c r="M54" s="37" t="s">
        <v>129</v>
      </c>
      <c r="N54" s="28"/>
      <c r="O54" s="28"/>
      <c r="P54" s="28"/>
      <c r="Q54" s="28"/>
      <c r="R54" s="28"/>
    </row>
    <row r="55" spans="2:18">
      <c r="B55" s="29">
        <v>7</v>
      </c>
      <c r="C55" s="40"/>
      <c r="D55" s="29"/>
      <c r="E55" s="29"/>
      <c r="F55" s="29"/>
      <c r="G55" s="29"/>
      <c r="K55" s="145"/>
      <c r="L55" s="145"/>
      <c r="M55" s="37" t="s">
        <v>130</v>
      </c>
      <c r="N55" s="28"/>
      <c r="O55" s="28"/>
      <c r="P55" s="28"/>
      <c r="Q55" s="28"/>
      <c r="R55" s="28"/>
    </row>
    <row r="56" spans="2:18">
      <c r="B56" s="29">
        <f>+B55+1</f>
        <v>8</v>
      </c>
      <c r="C56" s="40"/>
      <c r="D56" s="29"/>
      <c r="E56" s="29"/>
      <c r="F56" s="29"/>
      <c r="G56" s="41"/>
      <c r="K56" s="145"/>
      <c r="L56" s="145"/>
      <c r="M56" s="37" t="s">
        <v>131</v>
      </c>
      <c r="N56" s="28"/>
      <c r="O56" s="28"/>
      <c r="P56" s="28"/>
      <c r="Q56" s="28"/>
      <c r="R56" s="28"/>
    </row>
    <row r="57" spans="2:18">
      <c r="B57" s="29"/>
      <c r="C57" s="40"/>
      <c r="D57" s="29"/>
      <c r="E57" s="29"/>
      <c r="F57" s="29"/>
      <c r="G57" s="41"/>
      <c r="K57" s="145"/>
      <c r="L57" s="145"/>
      <c r="M57" s="37" t="s">
        <v>132</v>
      </c>
      <c r="N57" s="28"/>
      <c r="O57" s="28"/>
      <c r="P57" s="28"/>
      <c r="Q57" s="28"/>
      <c r="R57" s="28"/>
    </row>
    <row r="58" spans="2:18">
      <c r="B58" s="29"/>
      <c r="C58" s="40" t="s">
        <v>89</v>
      </c>
      <c r="D58" s="29">
        <f>SUM(D48:D57)</f>
        <v>1550</v>
      </c>
      <c r="E58" s="29"/>
      <c r="F58" s="29"/>
      <c r="G58" s="41"/>
      <c r="K58" s="145"/>
      <c r="L58" s="145"/>
      <c r="M58" s="37" t="s">
        <v>133</v>
      </c>
      <c r="N58" s="28"/>
      <c r="O58" s="28"/>
      <c r="P58" s="28"/>
      <c r="Q58" s="28"/>
      <c r="R58" s="28"/>
    </row>
    <row r="59" spans="2:18">
      <c r="B59" s="46"/>
      <c r="C59" s="47"/>
      <c r="D59" s="48"/>
      <c r="E59" s="48"/>
      <c r="F59" s="48"/>
      <c r="G59" s="41"/>
      <c r="K59" s="145"/>
      <c r="L59" s="145"/>
      <c r="M59" s="37" t="s">
        <v>134</v>
      </c>
      <c r="N59" s="28"/>
      <c r="O59" s="28"/>
      <c r="P59" s="28"/>
      <c r="Q59" s="28"/>
      <c r="R59" s="28"/>
    </row>
    <row r="60" spans="2:18" ht="18.75">
      <c r="B60" s="137" t="s">
        <v>135</v>
      </c>
      <c r="C60" s="138"/>
      <c r="D60" s="138"/>
      <c r="E60" s="138"/>
      <c r="F60" s="138"/>
      <c r="G60" s="139"/>
      <c r="K60" s="145" t="s">
        <v>136</v>
      </c>
      <c r="L60" s="145"/>
      <c r="M60" s="37" t="s">
        <v>20</v>
      </c>
      <c r="N60" s="28"/>
      <c r="O60" s="28"/>
      <c r="P60" s="28"/>
      <c r="Q60" s="28"/>
      <c r="R60" s="28"/>
    </row>
    <row r="61" spans="2:18" ht="60">
      <c r="B61" s="26" t="s">
        <v>8</v>
      </c>
      <c r="C61" s="26" t="s">
        <v>9</v>
      </c>
      <c r="D61" s="26" t="s">
        <v>70</v>
      </c>
      <c r="E61" s="27" t="s">
        <v>71</v>
      </c>
      <c r="F61" s="27" t="s">
        <v>72</v>
      </c>
      <c r="G61" s="26" t="s">
        <v>19</v>
      </c>
      <c r="K61" s="145"/>
      <c r="L61" s="145"/>
      <c r="M61" s="37" t="s">
        <v>21</v>
      </c>
      <c r="N61" s="28"/>
      <c r="O61" s="28"/>
      <c r="P61" s="28"/>
      <c r="Q61" s="28"/>
      <c r="R61" s="28"/>
    </row>
    <row r="62" spans="2:18">
      <c r="B62" s="29">
        <v>1</v>
      </c>
      <c r="C62" s="40">
        <v>45065</v>
      </c>
      <c r="D62" s="29">
        <v>600</v>
      </c>
      <c r="E62" s="29"/>
      <c r="F62" s="29"/>
      <c r="G62" s="29">
        <v>9505</v>
      </c>
      <c r="K62" s="145"/>
      <c r="L62" s="145"/>
      <c r="M62" s="37" t="s">
        <v>22</v>
      </c>
      <c r="N62" s="28"/>
      <c r="O62" s="28"/>
      <c r="P62" s="28"/>
      <c r="Q62" s="28"/>
      <c r="R62" s="28"/>
    </row>
    <row r="63" spans="2:18">
      <c r="B63" s="29"/>
      <c r="C63" s="40"/>
      <c r="D63" s="29"/>
      <c r="E63" s="29"/>
      <c r="F63" s="29"/>
      <c r="G63" s="29"/>
      <c r="K63" s="145"/>
      <c r="L63" s="145"/>
      <c r="M63" s="37" t="s">
        <v>85</v>
      </c>
      <c r="N63" s="28"/>
      <c r="O63" s="28"/>
      <c r="P63" s="28"/>
      <c r="Q63" s="28"/>
      <c r="R63" s="28"/>
    </row>
    <row r="64" spans="2:18">
      <c r="B64" s="29"/>
      <c r="C64" s="40"/>
      <c r="D64" s="29"/>
      <c r="E64" s="29"/>
      <c r="F64" s="29"/>
      <c r="G64" s="29"/>
      <c r="K64" s="145"/>
      <c r="L64" s="145"/>
      <c r="M64" s="37" t="s">
        <v>86</v>
      </c>
      <c r="N64" s="28"/>
      <c r="O64" s="28"/>
      <c r="P64" s="28"/>
      <c r="Q64" s="28"/>
      <c r="R64" s="28"/>
    </row>
    <row r="65" spans="2:18">
      <c r="B65" s="29"/>
      <c r="C65" s="40"/>
      <c r="D65" s="29"/>
      <c r="E65" s="29"/>
      <c r="F65" s="29"/>
      <c r="G65" s="29"/>
      <c r="K65" s="145"/>
      <c r="L65" s="145"/>
      <c r="M65" s="37" t="s">
        <v>24</v>
      </c>
      <c r="N65" s="39"/>
      <c r="O65" s="28"/>
      <c r="P65" s="28"/>
      <c r="Q65" s="28"/>
      <c r="R65" s="28"/>
    </row>
    <row r="66" spans="2:18">
      <c r="B66" s="29"/>
      <c r="C66" s="40"/>
      <c r="D66" s="29"/>
      <c r="E66" s="29"/>
      <c r="F66" s="29"/>
      <c r="G66" s="29"/>
      <c r="K66" s="145"/>
      <c r="L66" s="145"/>
      <c r="M66" s="37" t="s">
        <v>25</v>
      </c>
      <c r="N66" s="39"/>
      <c r="O66" s="28"/>
      <c r="P66" s="28"/>
      <c r="Q66" s="28"/>
      <c r="R66" s="28"/>
    </row>
    <row r="67" spans="2:18">
      <c r="B67" s="29"/>
      <c r="C67" s="40"/>
      <c r="D67" s="29"/>
      <c r="E67" s="29"/>
      <c r="F67" s="29"/>
      <c r="G67" s="29"/>
      <c r="K67" s="145"/>
      <c r="L67" s="145"/>
      <c r="M67" s="37" t="s">
        <v>87</v>
      </c>
      <c r="N67" s="28"/>
      <c r="O67" s="28"/>
      <c r="P67" s="28"/>
      <c r="Q67" s="28"/>
      <c r="R67" s="28"/>
    </row>
    <row r="68" spans="2:18">
      <c r="B68" s="29"/>
      <c r="C68" s="40"/>
      <c r="D68" s="29"/>
      <c r="E68" s="29"/>
      <c r="F68" s="29"/>
      <c r="G68" s="29"/>
      <c r="K68" s="145"/>
      <c r="L68" s="145"/>
      <c r="M68" s="37" t="s">
        <v>88</v>
      </c>
      <c r="N68" s="28"/>
      <c r="O68" s="28"/>
      <c r="P68" s="28"/>
      <c r="Q68" s="28"/>
      <c r="R68" s="28"/>
    </row>
    <row r="69" spans="2:18">
      <c r="B69" s="29"/>
      <c r="C69" s="40" t="s">
        <v>89</v>
      </c>
      <c r="D69" s="29">
        <f>+SUM(D62:D68)</f>
        <v>600</v>
      </c>
      <c r="E69" s="29"/>
      <c r="F69" s="29"/>
      <c r="G69" s="29"/>
      <c r="K69" s="145" t="s">
        <v>137</v>
      </c>
      <c r="L69" s="145"/>
      <c r="M69" s="37" t="s">
        <v>138</v>
      </c>
      <c r="N69" s="31"/>
      <c r="O69" s="28"/>
      <c r="P69" s="28"/>
      <c r="Q69" s="28"/>
      <c r="R69" s="28"/>
    </row>
    <row r="70" spans="2:18" ht="18.75">
      <c r="B70" s="137" t="s">
        <v>139</v>
      </c>
      <c r="C70" s="138"/>
      <c r="D70" s="138"/>
      <c r="E70" s="138"/>
      <c r="F70" s="138"/>
      <c r="G70" s="139"/>
      <c r="K70" s="145"/>
      <c r="L70" s="145"/>
      <c r="M70" s="37" t="s">
        <v>140</v>
      </c>
      <c r="N70" s="39"/>
      <c r="O70" s="28"/>
      <c r="P70" s="28"/>
      <c r="Q70" s="28"/>
      <c r="R70" s="28"/>
    </row>
    <row r="71" spans="2:18" ht="60">
      <c r="B71" s="26" t="s">
        <v>8</v>
      </c>
      <c r="C71" s="26" t="s">
        <v>9</v>
      </c>
      <c r="D71" s="26" t="s">
        <v>70</v>
      </c>
      <c r="E71" s="27" t="s">
        <v>71</v>
      </c>
      <c r="F71" s="27" t="s">
        <v>72</v>
      </c>
      <c r="G71" s="26" t="s">
        <v>19</v>
      </c>
      <c r="K71" s="145"/>
      <c r="L71" s="145"/>
      <c r="M71" s="37" t="s">
        <v>141</v>
      </c>
      <c r="N71" s="39"/>
      <c r="O71" s="28"/>
      <c r="P71" s="28"/>
      <c r="Q71" s="28"/>
      <c r="R71" s="28"/>
    </row>
    <row r="72" spans="2:18">
      <c r="B72" s="29">
        <v>1</v>
      </c>
      <c r="C72" s="40">
        <v>45065</v>
      </c>
      <c r="D72" s="29">
        <v>168</v>
      </c>
      <c r="E72" s="29"/>
      <c r="F72" s="29"/>
      <c r="G72" s="29">
        <v>9505</v>
      </c>
      <c r="K72" s="145"/>
      <c r="L72" s="145"/>
      <c r="M72" s="37" t="s">
        <v>142</v>
      </c>
      <c r="N72" s="39"/>
      <c r="O72" s="28"/>
      <c r="P72" s="28"/>
      <c r="Q72" s="28"/>
      <c r="R72" s="28"/>
    </row>
    <row r="73" spans="2:18">
      <c r="B73" s="29"/>
      <c r="C73" s="40"/>
      <c r="D73" s="29"/>
      <c r="E73" s="29"/>
      <c r="F73" s="29"/>
      <c r="G73" s="29"/>
      <c r="K73" s="145"/>
      <c r="L73" s="145"/>
      <c r="M73" s="37" t="s">
        <v>143</v>
      </c>
      <c r="N73" s="39"/>
      <c r="O73" s="28"/>
      <c r="P73" s="28"/>
      <c r="Q73" s="28"/>
      <c r="R73" s="28"/>
    </row>
    <row r="74" spans="2:18">
      <c r="B74" s="29"/>
      <c r="C74" s="40"/>
      <c r="D74" s="29"/>
      <c r="E74" s="29"/>
      <c r="F74" s="29"/>
      <c r="G74" s="29"/>
      <c r="K74" s="145"/>
      <c r="L74" s="145"/>
      <c r="M74" s="37" t="s">
        <v>144</v>
      </c>
      <c r="N74" s="39"/>
      <c r="O74" s="28"/>
      <c r="P74" s="28"/>
      <c r="Q74" s="28"/>
      <c r="R74" s="28"/>
    </row>
    <row r="75" spans="2:18">
      <c r="B75" s="29"/>
      <c r="C75" s="40"/>
      <c r="D75" s="29"/>
      <c r="E75" s="29"/>
      <c r="F75" s="29"/>
      <c r="G75" s="29"/>
      <c r="K75" s="145"/>
      <c r="L75" s="145"/>
      <c r="M75" s="37" t="s">
        <v>145</v>
      </c>
      <c r="N75" s="28"/>
      <c r="O75" s="28"/>
      <c r="P75" s="28"/>
      <c r="Q75" s="28"/>
      <c r="R75" s="28"/>
    </row>
    <row r="76" spans="2:18">
      <c r="B76" s="29"/>
      <c r="C76" s="40"/>
      <c r="D76" s="29"/>
      <c r="E76" s="29"/>
      <c r="F76" s="29"/>
      <c r="G76" s="29"/>
      <c r="K76" s="145"/>
      <c r="L76" s="145"/>
      <c r="M76" s="37" t="s">
        <v>146</v>
      </c>
      <c r="N76" s="28"/>
      <c r="O76" s="28"/>
      <c r="P76" s="28"/>
      <c r="Q76" s="28"/>
      <c r="R76" s="28"/>
    </row>
    <row r="77" spans="2:18">
      <c r="B77" s="29"/>
      <c r="C77" s="40"/>
      <c r="D77" s="29"/>
      <c r="E77" s="29"/>
      <c r="F77" s="29"/>
      <c r="G77" s="29"/>
      <c r="K77" s="145"/>
      <c r="L77" s="145"/>
      <c r="M77" s="37" t="s">
        <v>147</v>
      </c>
      <c r="N77" s="28"/>
      <c r="O77" s="28"/>
      <c r="P77" s="28"/>
      <c r="Q77" s="28"/>
      <c r="R77" s="28"/>
    </row>
    <row r="78" spans="2:18">
      <c r="B78" s="29"/>
      <c r="C78" s="40"/>
      <c r="D78" s="29"/>
      <c r="E78" s="29"/>
      <c r="F78" s="29"/>
      <c r="G78" s="29"/>
      <c r="K78" s="145"/>
      <c r="L78" s="145"/>
      <c r="M78" s="37" t="s">
        <v>148</v>
      </c>
      <c r="N78" s="28"/>
      <c r="O78" s="28"/>
      <c r="P78" s="28"/>
      <c r="Q78" s="28"/>
      <c r="R78" s="28"/>
    </row>
    <row r="79" spans="2:18">
      <c r="B79" s="29"/>
      <c r="C79" s="40" t="s">
        <v>89</v>
      </c>
      <c r="D79" s="29">
        <f>+SUM(D72:D78)</f>
        <v>168</v>
      </c>
      <c r="E79" s="29"/>
      <c r="F79" s="29"/>
      <c r="G79" s="29"/>
      <c r="K79" s="145"/>
      <c r="L79" s="145"/>
      <c r="M79" s="37" t="s">
        <v>110</v>
      </c>
      <c r="N79" s="28"/>
      <c r="O79" s="28"/>
      <c r="P79" s="28"/>
      <c r="Q79" s="28"/>
      <c r="R79" s="28"/>
    </row>
    <row r="80" spans="2:18">
      <c r="K80" s="145"/>
      <c r="L80" s="145"/>
      <c r="M80" s="37" t="s">
        <v>111</v>
      </c>
      <c r="N80" s="28"/>
      <c r="O80" s="28"/>
      <c r="P80" s="28"/>
      <c r="Q80" s="28"/>
      <c r="R80" s="28"/>
    </row>
    <row r="81" spans="11:18">
      <c r="K81" s="145"/>
      <c r="L81" s="145"/>
      <c r="M81" s="37" t="s">
        <v>112</v>
      </c>
      <c r="N81" s="28"/>
      <c r="O81" s="28"/>
      <c r="P81" s="28"/>
      <c r="Q81" s="28"/>
      <c r="R81" s="28"/>
    </row>
    <row r="82" spans="11:18">
      <c r="K82" s="145"/>
      <c r="L82" s="145"/>
      <c r="M82" s="37" t="s">
        <v>113</v>
      </c>
      <c r="N82" s="28"/>
      <c r="O82" s="28"/>
      <c r="P82" s="28"/>
      <c r="Q82" s="28"/>
      <c r="R82" s="28"/>
    </row>
    <row r="83" spans="11:18">
      <c r="K83" s="145"/>
      <c r="L83" s="145"/>
      <c r="M83" s="37" t="s">
        <v>149</v>
      </c>
      <c r="N83" s="28"/>
      <c r="O83" s="28"/>
      <c r="P83" s="28"/>
      <c r="Q83" s="28"/>
      <c r="R83" s="28"/>
    </row>
    <row r="84" spans="11:18">
      <c r="K84" s="145"/>
      <c r="L84" s="145"/>
      <c r="M84" s="37" t="s">
        <v>115</v>
      </c>
      <c r="N84" s="28"/>
      <c r="O84" s="28"/>
      <c r="P84" s="28"/>
      <c r="Q84" s="28"/>
      <c r="R84" s="28"/>
    </row>
    <row r="85" spans="11:18">
      <c r="K85" s="145"/>
      <c r="L85" s="145"/>
      <c r="M85" s="37" t="s">
        <v>116</v>
      </c>
      <c r="N85" s="28"/>
      <c r="O85" s="28"/>
      <c r="P85" s="28"/>
      <c r="Q85" s="28"/>
      <c r="R85" s="28"/>
    </row>
    <row r="86" spans="11:18">
      <c r="K86" s="145"/>
      <c r="L86" s="145"/>
      <c r="M86" s="37" t="s">
        <v>117</v>
      </c>
      <c r="N86" s="28"/>
      <c r="O86" s="28"/>
      <c r="P86" s="28"/>
      <c r="Q86" s="28"/>
      <c r="R86" s="28"/>
    </row>
    <row r="87" spans="11:18">
      <c r="K87" s="145"/>
      <c r="L87" s="145"/>
      <c r="M87" s="37" t="s">
        <v>150</v>
      </c>
      <c r="N87" s="28"/>
      <c r="O87" s="39">
        <v>2</v>
      </c>
      <c r="P87" s="28"/>
      <c r="Q87" s="28"/>
      <c r="R87" s="39">
        <v>9509</v>
      </c>
    </row>
    <row r="88" spans="11:18">
      <c r="K88" s="145"/>
      <c r="L88" s="145"/>
      <c r="M88" s="37" t="s">
        <v>151</v>
      </c>
      <c r="N88" s="28"/>
      <c r="O88" s="39"/>
      <c r="P88" s="28"/>
      <c r="Q88" s="28"/>
      <c r="R88" s="39"/>
    </row>
    <row r="89" spans="11:18">
      <c r="K89" s="145"/>
      <c r="L89" s="145"/>
      <c r="M89" s="37" t="s">
        <v>152</v>
      </c>
      <c r="N89" s="28"/>
      <c r="O89" s="39">
        <v>2</v>
      </c>
      <c r="P89" s="28"/>
      <c r="Q89" s="28"/>
      <c r="R89" s="39">
        <v>9511</v>
      </c>
    </row>
    <row r="90" spans="11:18">
      <c r="K90" s="145"/>
      <c r="L90" s="145"/>
      <c r="M90" s="37" t="s">
        <v>153</v>
      </c>
      <c r="N90" s="28"/>
      <c r="O90" s="28"/>
      <c r="P90" s="28"/>
      <c r="Q90" s="28"/>
      <c r="R90" s="28"/>
    </row>
    <row r="91" spans="11:18">
      <c r="K91" s="145"/>
      <c r="L91" s="145"/>
      <c r="M91" s="37" t="s">
        <v>154</v>
      </c>
      <c r="N91" s="28"/>
      <c r="O91" s="28"/>
      <c r="P91" s="28"/>
      <c r="Q91" s="28"/>
      <c r="R91" s="28"/>
    </row>
    <row r="92" spans="11:18">
      <c r="K92" s="145"/>
      <c r="L92" s="145"/>
      <c r="M92" s="37" t="s">
        <v>155</v>
      </c>
      <c r="N92" s="28"/>
      <c r="O92" s="28"/>
      <c r="P92" s="28"/>
      <c r="Q92" s="28"/>
      <c r="R92" s="28"/>
    </row>
    <row r="93" spans="11:18">
      <c r="K93" s="145"/>
      <c r="L93" s="145"/>
      <c r="M93" s="37" t="s">
        <v>156</v>
      </c>
      <c r="N93" s="28"/>
      <c r="O93" s="28"/>
      <c r="P93" s="28"/>
      <c r="Q93" s="28"/>
      <c r="R93" s="28"/>
    </row>
    <row r="94" spans="11:18">
      <c r="K94" s="145"/>
      <c r="L94" s="145"/>
      <c r="M94" s="37" t="s">
        <v>157</v>
      </c>
      <c r="N94" s="28"/>
      <c r="O94" s="28"/>
      <c r="P94" s="28"/>
      <c r="Q94" s="28"/>
      <c r="R94" s="28"/>
    </row>
    <row r="95" spans="11:18">
      <c r="K95" s="145"/>
      <c r="L95" s="145"/>
      <c r="M95" s="37" t="s">
        <v>158</v>
      </c>
      <c r="N95" s="28"/>
      <c r="O95" s="28"/>
      <c r="P95" s="28"/>
      <c r="Q95" s="28"/>
      <c r="R95" s="28"/>
    </row>
    <row r="96" spans="11:18">
      <c r="K96" s="145"/>
      <c r="L96" s="145"/>
      <c r="M96" s="37" t="s">
        <v>159</v>
      </c>
      <c r="N96" s="28"/>
      <c r="O96" s="28"/>
      <c r="P96" s="28"/>
      <c r="Q96" s="28"/>
      <c r="R96" s="28"/>
    </row>
    <row r="97" spans="11:18">
      <c r="K97" s="145"/>
      <c r="L97" s="145"/>
      <c r="M97" s="37" t="s">
        <v>160</v>
      </c>
      <c r="N97" s="28"/>
      <c r="O97" s="28"/>
      <c r="P97" s="28"/>
      <c r="Q97" s="28"/>
      <c r="R97" s="28"/>
    </row>
    <row r="98" spans="11:18">
      <c r="K98" s="145"/>
      <c r="L98" s="145"/>
      <c r="M98" s="37" t="s">
        <v>161</v>
      </c>
      <c r="N98" s="28"/>
      <c r="O98" s="28"/>
      <c r="P98" s="28"/>
      <c r="Q98" s="28"/>
      <c r="R98" s="28"/>
    </row>
    <row r="99" spans="11:18">
      <c r="K99" s="145"/>
      <c r="L99" s="145"/>
      <c r="M99" s="37" t="s">
        <v>162</v>
      </c>
      <c r="N99" s="28"/>
      <c r="O99" s="28"/>
      <c r="P99" s="28"/>
      <c r="Q99" s="28"/>
      <c r="R99" s="28"/>
    </row>
    <row r="100" spans="11:18">
      <c r="K100" s="145"/>
      <c r="L100" s="145"/>
      <c r="M100" s="37" t="s">
        <v>163</v>
      </c>
      <c r="N100" s="28"/>
      <c r="O100" s="28"/>
      <c r="P100" s="28"/>
      <c r="Q100" s="28"/>
      <c r="R100" s="28"/>
    </row>
    <row r="101" spans="11:18">
      <c r="K101" s="145"/>
      <c r="L101" s="145"/>
      <c r="M101" s="37" t="s">
        <v>164</v>
      </c>
      <c r="N101" s="28"/>
      <c r="O101" s="28"/>
      <c r="P101" s="28"/>
      <c r="Q101" s="28"/>
      <c r="R101" s="28"/>
    </row>
    <row r="102" spans="11:18">
      <c r="K102" s="145"/>
      <c r="L102" s="145"/>
      <c r="M102" s="37" t="s">
        <v>165</v>
      </c>
      <c r="N102" s="28"/>
      <c r="O102" s="28"/>
      <c r="P102" s="28"/>
      <c r="Q102" s="28"/>
      <c r="R102" s="28"/>
    </row>
    <row r="103" spans="11:18">
      <c r="K103" s="145" t="s">
        <v>166</v>
      </c>
      <c r="L103" s="145"/>
      <c r="M103" s="37" t="s">
        <v>20</v>
      </c>
      <c r="N103" s="28">
        <f>5+15</f>
        <v>20</v>
      </c>
      <c r="O103" s="28">
        <v>15</v>
      </c>
      <c r="P103" s="28"/>
      <c r="Q103" s="28"/>
      <c r="R103" s="49" t="s">
        <v>84</v>
      </c>
    </row>
    <row r="104" spans="11:18">
      <c r="K104" s="145"/>
      <c r="L104" s="145"/>
      <c r="M104" s="37" t="s">
        <v>21</v>
      </c>
      <c r="N104" s="28"/>
      <c r="O104" s="28"/>
      <c r="P104" s="28"/>
      <c r="Q104" s="28"/>
      <c r="R104" s="28"/>
    </row>
    <row r="105" spans="11:18">
      <c r="K105" s="145"/>
      <c r="L105" s="145"/>
      <c r="M105" s="37" t="s">
        <v>22</v>
      </c>
      <c r="N105" s="28"/>
      <c r="O105" s="28"/>
      <c r="P105" s="28"/>
      <c r="Q105" s="28"/>
      <c r="R105" s="28"/>
    </row>
    <row r="106" spans="11:18">
      <c r="K106" s="145"/>
      <c r="L106" s="145"/>
      <c r="M106" s="37" t="s">
        <v>85</v>
      </c>
      <c r="N106" s="28"/>
      <c r="O106" s="28"/>
      <c r="P106" s="28"/>
      <c r="Q106" s="28"/>
      <c r="R106" s="28"/>
    </row>
    <row r="107" spans="11:18">
      <c r="K107" s="145"/>
      <c r="L107" s="145"/>
      <c r="M107" s="37" t="s">
        <v>86</v>
      </c>
      <c r="N107" s="28"/>
      <c r="O107" s="28"/>
      <c r="P107" s="28"/>
      <c r="Q107" s="28"/>
      <c r="R107" s="28"/>
    </row>
    <row r="108" spans="11:18">
      <c r="K108" s="145"/>
      <c r="L108" s="145"/>
      <c r="M108" s="37" t="s">
        <v>24</v>
      </c>
      <c r="N108" s="28"/>
      <c r="O108" s="28"/>
      <c r="P108" s="28"/>
      <c r="Q108" s="28"/>
      <c r="R108" s="28"/>
    </row>
    <row r="109" spans="11:18">
      <c r="K109" s="145"/>
      <c r="L109" s="145"/>
      <c r="M109" s="37" t="s">
        <v>25</v>
      </c>
      <c r="N109" s="28"/>
      <c r="O109" s="28"/>
      <c r="P109" s="28"/>
      <c r="Q109" s="28"/>
      <c r="R109" s="28"/>
    </row>
    <row r="110" spans="11:18">
      <c r="K110" s="145" t="s">
        <v>167</v>
      </c>
      <c r="L110" s="145" t="s">
        <v>20</v>
      </c>
      <c r="M110" s="37" t="s">
        <v>168</v>
      </c>
      <c r="N110" s="28"/>
      <c r="O110" s="28"/>
      <c r="P110" s="28"/>
      <c r="Q110" s="28"/>
      <c r="R110" s="28"/>
    </row>
    <row r="111" spans="11:18">
      <c r="K111" s="145"/>
      <c r="L111" s="145"/>
      <c r="M111" s="37" t="s">
        <v>169</v>
      </c>
      <c r="N111" s="28"/>
      <c r="O111" s="28"/>
      <c r="P111" s="28"/>
      <c r="Q111" s="28"/>
      <c r="R111" s="28"/>
    </row>
    <row r="112" spans="11:18">
      <c r="K112" s="145"/>
      <c r="L112" s="145" t="s">
        <v>21</v>
      </c>
      <c r="M112" s="37" t="s">
        <v>168</v>
      </c>
      <c r="N112" s="28"/>
      <c r="O112" s="28"/>
      <c r="P112" s="28"/>
      <c r="Q112" s="28"/>
      <c r="R112" s="28"/>
    </row>
    <row r="113" spans="11:18">
      <c r="K113" s="145"/>
      <c r="L113" s="145"/>
      <c r="M113" s="37" t="s">
        <v>169</v>
      </c>
      <c r="N113" s="28"/>
      <c r="O113" s="28"/>
      <c r="P113" s="28"/>
      <c r="Q113" s="28"/>
      <c r="R113" s="28"/>
    </row>
    <row r="114" spans="11:18">
      <c r="K114" s="145"/>
      <c r="L114" s="145" t="s">
        <v>22</v>
      </c>
      <c r="M114" s="37" t="s">
        <v>168</v>
      </c>
      <c r="N114" s="28"/>
      <c r="O114" s="28"/>
      <c r="P114" s="28"/>
      <c r="Q114" s="28"/>
      <c r="R114" s="28"/>
    </row>
    <row r="115" spans="11:18">
      <c r="K115" s="145"/>
      <c r="L115" s="145"/>
      <c r="M115" s="37" t="s">
        <v>169</v>
      </c>
      <c r="N115" s="28"/>
      <c r="O115" s="28"/>
      <c r="P115" s="28"/>
      <c r="Q115" s="28"/>
      <c r="R115" s="28"/>
    </row>
    <row r="116" spans="11:18">
      <c r="K116" s="145"/>
      <c r="L116" s="145" t="s">
        <v>85</v>
      </c>
      <c r="M116" s="37" t="s">
        <v>168</v>
      </c>
      <c r="N116" s="28"/>
      <c r="O116" s="28"/>
      <c r="P116" s="28"/>
      <c r="Q116" s="28"/>
      <c r="R116" s="28"/>
    </row>
    <row r="117" spans="11:18">
      <c r="K117" s="145"/>
      <c r="L117" s="145"/>
      <c r="M117" s="37" t="s">
        <v>169</v>
      </c>
      <c r="N117" s="28"/>
      <c r="O117" s="28"/>
      <c r="P117" s="28"/>
      <c r="Q117" s="28"/>
      <c r="R117" s="28"/>
    </row>
    <row r="118" spans="11:18">
      <c r="K118" s="145"/>
      <c r="L118" s="145" t="s">
        <v>86</v>
      </c>
      <c r="M118" s="37" t="s">
        <v>168</v>
      </c>
      <c r="N118" s="28"/>
      <c r="O118" s="28"/>
      <c r="P118" s="28"/>
      <c r="Q118" s="28"/>
      <c r="R118" s="28"/>
    </row>
    <row r="119" spans="11:18">
      <c r="K119" s="145"/>
      <c r="L119" s="145"/>
      <c r="M119" s="37" t="s">
        <v>169</v>
      </c>
      <c r="N119" s="28"/>
      <c r="O119" s="28"/>
      <c r="P119" s="28"/>
      <c r="Q119" s="28"/>
      <c r="R119" s="28"/>
    </row>
    <row r="120" spans="11:18">
      <c r="K120" s="145"/>
      <c r="L120" s="145" t="s">
        <v>24</v>
      </c>
      <c r="M120" s="37" t="s">
        <v>168</v>
      </c>
      <c r="N120" s="28"/>
      <c r="O120" s="28"/>
      <c r="P120" s="28"/>
      <c r="Q120" s="28"/>
      <c r="R120" s="28"/>
    </row>
    <row r="121" spans="11:18">
      <c r="K121" s="145"/>
      <c r="L121" s="145"/>
      <c r="M121" s="37" t="s">
        <v>169</v>
      </c>
      <c r="N121" s="28"/>
      <c r="O121" s="28"/>
      <c r="P121" s="28"/>
      <c r="Q121" s="28"/>
      <c r="R121" s="28"/>
    </row>
    <row r="122" spans="11:18">
      <c r="K122" s="145"/>
      <c r="L122" s="145" t="s">
        <v>25</v>
      </c>
      <c r="M122" s="37" t="s">
        <v>168</v>
      </c>
      <c r="N122" s="28"/>
      <c r="O122" s="28"/>
      <c r="P122" s="28"/>
      <c r="Q122" s="28"/>
      <c r="R122" s="28"/>
    </row>
    <row r="123" spans="11:18">
      <c r="K123" s="145"/>
      <c r="L123" s="145"/>
      <c r="M123" s="37" t="s">
        <v>169</v>
      </c>
      <c r="N123" s="28"/>
      <c r="O123" s="28"/>
      <c r="P123" s="28"/>
      <c r="Q123" s="28"/>
      <c r="R123" s="28"/>
    </row>
    <row r="124" spans="11:18">
      <c r="K124" s="145"/>
      <c r="L124" s="145" t="s">
        <v>87</v>
      </c>
      <c r="M124" s="37" t="s">
        <v>168</v>
      </c>
      <c r="N124" s="28"/>
      <c r="O124" s="28"/>
      <c r="P124" s="28"/>
      <c r="Q124" s="28"/>
      <c r="R124" s="28"/>
    </row>
    <row r="125" spans="11:18">
      <c r="K125" s="145"/>
      <c r="L125" s="145"/>
      <c r="M125" s="37" t="s">
        <v>169</v>
      </c>
      <c r="N125" s="28"/>
      <c r="O125" s="28"/>
      <c r="P125" s="28"/>
      <c r="Q125" s="28"/>
      <c r="R125" s="28"/>
    </row>
    <row r="126" spans="11:18">
      <c r="K126" s="145"/>
      <c r="L126" s="145" t="s">
        <v>88</v>
      </c>
      <c r="M126" s="37" t="s">
        <v>168</v>
      </c>
      <c r="N126" s="28"/>
      <c r="O126" s="28"/>
      <c r="P126" s="28"/>
      <c r="Q126" s="28"/>
      <c r="R126" s="28"/>
    </row>
    <row r="127" spans="11:18">
      <c r="K127" s="145"/>
      <c r="L127" s="145"/>
      <c r="M127" s="37" t="s">
        <v>169</v>
      </c>
      <c r="N127" s="28"/>
      <c r="O127" s="28"/>
      <c r="P127" s="28"/>
      <c r="Q127" s="28"/>
      <c r="R127" s="28"/>
    </row>
    <row r="128" spans="11:18">
      <c r="K128" s="145" t="s">
        <v>170</v>
      </c>
      <c r="L128" s="145"/>
      <c r="M128" s="37" t="s">
        <v>171</v>
      </c>
      <c r="N128" s="28"/>
      <c r="O128" s="28"/>
      <c r="P128" s="28"/>
      <c r="Q128" s="28"/>
      <c r="R128" s="28"/>
    </row>
    <row r="129" spans="11:18">
      <c r="K129" s="145"/>
      <c r="L129" s="145"/>
      <c r="M129" s="37" t="s">
        <v>20</v>
      </c>
      <c r="N129" s="28"/>
      <c r="O129" s="28"/>
      <c r="P129" s="28"/>
      <c r="Q129" s="28"/>
      <c r="R129" s="28"/>
    </row>
    <row r="130" spans="11:18">
      <c r="K130" s="145"/>
      <c r="L130" s="145"/>
      <c r="M130" s="37" t="s">
        <v>21</v>
      </c>
      <c r="N130" s="28"/>
      <c r="O130" s="28"/>
      <c r="P130" s="28"/>
      <c r="Q130" s="28"/>
      <c r="R130" s="28"/>
    </row>
    <row r="131" spans="11:18">
      <c r="K131" s="145"/>
      <c r="L131" s="145"/>
      <c r="M131" s="37" t="s">
        <v>22</v>
      </c>
      <c r="N131" s="28"/>
      <c r="O131" s="28"/>
      <c r="P131" s="28"/>
      <c r="Q131" s="28"/>
      <c r="R131" s="28"/>
    </row>
    <row r="132" spans="11:18">
      <c r="K132" s="145"/>
      <c r="L132" s="145"/>
      <c r="M132" s="37" t="s">
        <v>85</v>
      </c>
      <c r="N132" s="28"/>
      <c r="O132" s="28"/>
      <c r="P132" s="28"/>
      <c r="Q132" s="28"/>
      <c r="R132" s="28"/>
    </row>
    <row r="133" spans="11:18">
      <c r="K133" s="145"/>
      <c r="L133" s="145"/>
      <c r="M133" s="37" t="s">
        <v>86</v>
      </c>
      <c r="N133" s="28"/>
      <c r="O133" s="28"/>
      <c r="P133" s="28"/>
      <c r="Q133" s="28"/>
      <c r="R133" s="28"/>
    </row>
    <row r="134" spans="11:18">
      <c r="K134" s="145"/>
      <c r="L134" s="145"/>
      <c r="M134" s="37" t="s">
        <v>24</v>
      </c>
      <c r="N134" s="28"/>
      <c r="O134" s="28"/>
      <c r="P134" s="28"/>
      <c r="Q134" s="28"/>
      <c r="R134" s="28"/>
    </row>
    <row r="135" spans="11:18">
      <c r="K135" s="145"/>
      <c r="L135" s="145"/>
      <c r="M135" s="37" t="s">
        <v>25</v>
      </c>
      <c r="N135" s="28"/>
      <c r="O135" s="28"/>
      <c r="P135" s="28"/>
      <c r="Q135" s="28"/>
      <c r="R135" s="28"/>
    </row>
    <row r="136" spans="11:18">
      <c r="K136" s="145"/>
      <c r="L136" s="145"/>
      <c r="M136" s="37" t="s">
        <v>87</v>
      </c>
      <c r="N136" s="28"/>
      <c r="O136" s="28"/>
      <c r="P136" s="28"/>
      <c r="Q136" s="28"/>
      <c r="R136" s="28"/>
    </row>
    <row r="137" spans="11:18">
      <c r="K137" s="145" t="s">
        <v>172</v>
      </c>
      <c r="L137" s="145"/>
      <c r="M137" s="37" t="s">
        <v>171</v>
      </c>
      <c r="N137" s="28"/>
      <c r="O137" s="28"/>
      <c r="P137" s="28"/>
      <c r="Q137" s="28"/>
      <c r="R137" s="28"/>
    </row>
    <row r="138" spans="11:18">
      <c r="K138" s="145"/>
      <c r="L138" s="145"/>
      <c r="M138" s="37" t="s">
        <v>20</v>
      </c>
      <c r="N138" s="28"/>
      <c r="O138" s="28"/>
      <c r="P138" s="28"/>
      <c r="Q138" s="28"/>
      <c r="R138" s="28"/>
    </row>
    <row r="139" spans="11:18">
      <c r="K139" s="145"/>
      <c r="L139" s="145"/>
      <c r="M139" s="37" t="s">
        <v>21</v>
      </c>
      <c r="N139" s="28"/>
      <c r="O139" s="28"/>
      <c r="P139" s="28"/>
      <c r="Q139" s="28"/>
      <c r="R139" s="28"/>
    </row>
    <row r="140" spans="11:18">
      <c r="K140" s="145"/>
      <c r="L140" s="145"/>
      <c r="M140" s="37" t="s">
        <v>22</v>
      </c>
      <c r="N140" s="28"/>
      <c r="O140" s="28"/>
      <c r="P140" s="28"/>
      <c r="Q140" s="28"/>
      <c r="R140" s="28"/>
    </row>
    <row r="141" spans="11:18">
      <c r="K141" s="145"/>
      <c r="L141" s="145"/>
      <c r="M141" s="37" t="s">
        <v>85</v>
      </c>
      <c r="N141" s="28"/>
      <c r="O141" s="28"/>
      <c r="P141" s="28"/>
      <c r="Q141" s="28"/>
      <c r="R141" s="28"/>
    </row>
    <row r="142" spans="11:18">
      <c r="K142" s="145"/>
      <c r="L142" s="145"/>
      <c r="M142" s="37" t="s">
        <v>86</v>
      </c>
      <c r="N142" s="28"/>
      <c r="O142" s="28"/>
      <c r="P142" s="28"/>
      <c r="Q142" s="28"/>
      <c r="R142" s="28"/>
    </row>
    <row r="143" spans="11:18">
      <c r="K143" s="145"/>
      <c r="L143" s="145"/>
      <c r="M143" s="37" t="s">
        <v>24</v>
      </c>
      <c r="N143" s="28"/>
      <c r="O143" s="28"/>
      <c r="P143" s="28"/>
      <c r="Q143" s="28"/>
      <c r="R143" s="28"/>
    </row>
    <row r="144" spans="11:18">
      <c r="K144" s="145"/>
      <c r="L144" s="145"/>
      <c r="M144" s="37" t="s">
        <v>25</v>
      </c>
      <c r="N144" s="28"/>
      <c r="O144" s="28"/>
      <c r="P144" s="28"/>
      <c r="Q144" s="28"/>
      <c r="R144" s="28"/>
    </row>
    <row r="145" spans="11:18">
      <c r="K145" s="145"/>
      <c r="L145" s="145"/>
      <c r="M145" s="37" t="s">
        <v>87</v>
      </c>
      <c r="N145" s="28"/>
      <c r="O145" s="28"/>
      <c r="P145" s="28"/>
      <c r="Q145" s="28"/>
      <c r="R145" s="28"/>
    </row>
    <row r="146" spans="11:18">
      <c r="K146" s="147" t="s">
        <v>173</v>
      </c>
      <c r="L146" s="147"/>
      <c r="M146" s="50" t="s">
        <v>20</v>
      </c>
      <c r="N146" s="28"/>
      <c r="O146" s="28"/>
      <c r="P146" s="28"/>
      <c r="Q146" s="28"/>
      <c r="R146" s="28"/>
    </row>
    <row r="147" spans="11:18">
      <c r="K147" s="147"/>
      <c r="L147" s="147"/>
      <c r="M147" s="50" t="s">
        <v>21</v>
      </c>
      <c r="N147" s="28"/>
      <c r="O147" s="28"/>
      <c r="P147" s="28"/>
      <c r="Q147" s="28"/>
      <c r="R147" s="28"/>
    </row>
    <row r="148" spans="11:18">
      <c r="K148" s="147"/>
      <c r="L148" s="147"/>
      <c r="M148" s="50" t="s">
        <v>22</v>
      </c>
      <c r="N148" s="28"/>
      <c r="O148" s="28"/>
      <c r="P148" s="28"/>
      <c r="Q148" s="28"/>
      <c r="R148" s="28"/>
    </row>
    <row r="149" spans="11:18">
      <c r="K149" s="147"/>
      <c r="L149" s="147"/>
      <c r="M149" s="50" t="s">
        <v>85</v>
      </c>
      <c r="N149" s="28"/>
      <c r="O149" s="28"/>
      <c r="P149" s="28"/>
      <c r="Q149" s="28"/>
      <c r="R149" s="28"/>
    </row>
    <row r="150" spans="11:18">
      <c r="K150" s="147"/>
      <c r="L150" s="147"/>
      <c r="M150" s="50" t="s">
        <v>86</v>
      </c>
      <c r="N150" s="28"/>
      <c r="O150" s="28"/>
      <c r="P150" s="28"/>
      <c r="Q150" s="28"/>
      <c r="R150" s="28"/>
    </row>
    <row r="151" spans="11:18">
      <c r="K151" s="147"/>
      <c r="L151" s="147"/>
      <c r="M151" s="50" t="s">
        <v>24</v>
      </c>
      <c r="N151" s="28"/>
      <c r="O151" s="28"/>
      <c r="P151" s="28"/>
      <c r="Q151" s="28"/>
      <c r="R151" s="28"/>
    </row>
    <row r="152" spans="11:18">
      <c r="K152" s="147"/>
      <c r="L152" s="147"/>
      <c r="M152" s="50" t="s">
        <v>25</v>
      </c>
      <c r="N152" s="28"/>
      <c r="O152" s="28"/>
      <c r="P152" s="28"/>
      <c r="Q152" s="28"/>
      <c r="R152" s="28"/>
    </row>
    <row r="153" spans="11:18">
      <c r="K153" s="147"/>
      <c r="L153" s="147"/>
      <c r="M153" s="50" t="s">
        <v>87</v>
      </c>
      <c r="N153" s="28"/>
      <c r="O153" s="28"/>
      <c r="P153" s="28"/>
      <c r="Q153" s="28"/>
      <c r="R153" s="28"/>
    </row>
    <row r="154" spans="11:18">
      <c r="K154" s="147"/>
      <c r="L154" s="147"/>
      <c r="M154" s="50" t="s">
        <v>88</v>
      </c>
      <c r="N154" s="28"/>
      <c r="O154" s="28"/>
      <c r="P154" s="28"/>
      <c r="Q154" s="28"/>
      <c r="R154" s="28"/>
    </row>
    <row r="155" spans="11:18">
      <c r="K155" s="147" t="s">
        <v>174</v>
      </c>
      <c r="L155" s="147"/>
      <c r="M155" s="50" t="s">
        <v>20</v>
      </c>
      <c r="N155" s="28"/>
      <c r="O155" s="28"/>
      <c r="P155" s="28"/>
      <c r="Q155" s="28"/>
      <c r="R155" s="28"/>
    </row>
    <row r="156" spans="11:18">
      <c r="K156" s="147"/>
      <c r="L156" s="147"/>
      <c r="M156" s="50" t="s">
        <v>21</v>
      </c>
      <c r="N156" s="28"/>
      <c r="O156" s="28"/>
      <c r="P156" s="28"/>
      <c r="Q156" s="28"/>
      <c r="R156" s="28"/>
    </row>
    <row r="157" spans="11:18">
      <c r="K157" s="147"/>
      <c r="L157" s="147"/>
      <c r="M157" s="50" t="s">
        <v>22</v>
      </c>
      <c r="N157" s="28"/>
      <c r="O157" s="28"/>
      <c r="P157" s="28"/>
      <c r="Q157" s="28"/>
      <c r="R157" s="28"/>
    </row>
    <row r="158" spans="11:18">
      <c r="K158" s="147"/>
      <c r="L158" s="147"/>
      <c r="M158" s="50" t="s">
        <v>85</v>
      </c>
      <c r="N158" s="28"/>
      <c r="O158" s="28"/>
      <c r="P158" s="28"/>
      <c r="Q158" s="28"/>
      <c r="R158" s="28"/>
    </row>
    <row r="159" spans="11:18">
      <c r="K159" s="147"/>
      <c r="L159" s="147"/>
      <c r="M159" s="50" t="s">
        <v>86</v>
      </c>
      <c r="N159" s="28"/>
      <c r="O159" s="28"/>
      <c r="P159" s="28"/>
      <c r="Q159" s="28"/>
      <c r="R159" s="28"/>
    </row>
    <row r="160" spans="11:18">
      <c r="K160" s="147"/>
      <c r="L160" s="147"/>
      <c r="M160" s="50" t="s">
        <v>24</v>
      </c>
      <c r="N160" s="28"/>
      <c r="O160" s="28"/>
      <c r="P160" s="28"/>
      <c r="Q160" s="28"/>
      <c r="R160" s="28"/>
    </row>
    <row r="161" spans="11:18">
      <c r="K161" s="147"/>
      <c r="L161" s="147"/>
      <c r="M161" s="50" t="s">
        <v>25</v>
      </c>
      <c r="N161" s="28"/>
      <c r="O161" s="28"/>
      <c r="P161" s="28"/>
      <c r="Q161" s="28"/>
      <c r="R161" s="28"/>
    </row>
    <row r="162" spans="11:18">
      <c r="K162" s="147"/>
      <c r="L162" s="147"/>
      <c r="M162" s="50" t="s">
        <v>87</v>
      </c>
      <c r="N162" s="28"/>
      <c r="O162" s="28"/>
      <c r="P162" s="28"/>
      <c r="Q162" s="28"/>
      <c r="R162" s="28"/>
    </row>
    <row r="163" spans="11:18">
      <c r="K163" s="147"/>
      <c r="L163" s="147"/>
      <c r="M163" s="50" t="s">
        <v>88</v>
      </c>
      <c r="N163" s="28"/>
      <c r="O163" s="28"/>
      <c r="P163" s="28"/>
      <c r="Q163" s="28"/>
      <c r="R163" s="28"/>
    </row>
    <row r="164" spans="11:18">
      <c r="K164" s="147" t="s">
        <v>175</v>
      </c>
      <c r="L164" s="147"/>
      <c r="M164" s="50" t="s">
        <v>20</v>
      </c>
      <c r="N164" s="28"/>
      <c r="O164" s="28"/>
      <c r="P164" s="28"/>
      <c r="Q164" s="28"/>
      <c r="R164" s="28"/>
    </row>
    <row r="165" spans="11:18">
      <c r="K165" s="147"/>
      <c r="L165" s="147"/>
      <c r="M165" s="50" t="s">
        <v>21</v>
      </c>
      <c r="N165" s="28"/>
      <c r="O165" s="28"/>
      <c r="P165" s="28"/>
      <c r="Q165" s="28"/>
      <c r="R165" s="28"/>
    </row>
    <row r="166" spans="11:18">
      <c r="K166" s="147"/>
      <c r="L166" s="147"/>
      <c r="M166" s="50" t="s">
        <v>22</v>
      </c>
      <c r="N166" s="28"/>
      <c r="O166" s="28"/>
      <c r="P166" s="28"/>
      <c r="Q166" s="28"/>
      <c r="R166" s="28"/>
    </row>
    <row r="167" spans="11:18">
      <c r="K167" s="147"/>
      <c r="L167" s="147"/>
      <c r="M167" s="50" t="s">
        <v>85</v>
      </c>
      <c r="N167" s="28"/>
      <c r="O167" s="28"/>
      <c r="P167" s="28"/>
      <c r="Q167" s="28"/>
      <c r="R167" s="28"/>
    </row>
    <row r="168" spans="11:18">
      <c r="K168" s="147"/>
      <c r="L168" s="147"/>
      <c r="M168" s="50" t="s">
        <v>86</v>
      </c>
      <c r="N168" s="28"/>
      <c r="O168" s="28"/>
      <c r="P168" s="28"/>
      <c r="Q168" s="28"/>
      <c r="R168" s="28"/>
    </row>
    <row r="169" spans="11:18">
      <c r="K169" s="147"/>
      <c r="L169" s="147"/>
      <c r="M169" s="50" t="s">
        <v>24</v>
      </c>
      <c r="N169" s="28"/>
      <c r="O169" s="28"/>
      <c r="P169" s="28"/>
      <c r="Q169" s="28"/>
      <c r="R169" s="28"/>
    </row>
    <row r="170" spans="11:18">
      <c r="K170" s="147"/>
      <c r="L170" s="147"/>
      <c r="M170" s="50" t="s">
        <v>25</v>
      </c>
      <c r="N170" s="28"/>
      <c r="O170" s="28"/>
      <c r="P170" s="28"/>
      <c r="Q170" s="28"/>
      <c r="R170" s="28"/>
    </row>
    <row r="171" spans="11:18">
      <c r="K171" s="147"/>
      <c r="L171" s="147"/>
      <c r="M171" s="50" t="s">
        <v>87</v>
      </c>
      <c r="N171" s="28"/>
      <c r="O171" s="28"/>
      <c r="P171" s="28"/>
      <c r="Q171" s="28"/>
      <c r="R171" s="28"/>
    </row>
    <row r="172" spans="11:18" ht="18.75">
      <c r="K172" s="148" t="s">
        <v>176</v>
      </c>
      <c r="L172" s="149"/>
      <c r="M172" s="51"/>
      <c r="N172" s="28"/>
      <c r="O172" s="28"/>
      <c r="P172" s="28"/>
      <c r="Q172" s="28"/>
      <c r="R172" s="28"/>
    </row>
    <row r="173" spans="11:18">
      <c r="K173" s="145" t="s">
        <v>177</v>
      </c>
      <c r="L173" s="145" t="s">
        <v>87</v>
      </c>
      <c r="M173" s="37" t="s">
        <v>168</v>
      </c>
      <c r="N173" s="28"/>
      <c r="O173" s="28"/>
      <c r="P173" s="28"/>
      <c r="Q173" s="28"/>
      <c r="R173" s="28"/>
    </row>
    <row r="174" spans="11:18">
      <c r="K174" s="145"/>
      <c r="L174" s="145"/>
      <c r="M174" s="37" t="s">
        <v>169</v>
      </c>
      <c r="N174" s="28"/>
      <c r="O174" s="28"/>
      <c r="P174" s="28"/>
      <c r="Q174" s="28"/>
      <c r="R174" s="28"/>
    </row>
    <row r="175" spans="11:18">
      <c r="K175" s="145"/>
      <c r="L175" s="145"/>
      <c r="M175" s="37" t="s">
        <v>178</v>
      </c>
      <c r="N175" s="28"/>
      <c r="O175" s="28"/>
      <c r="P175" s="28"/>
      <c r="Q175" s="28"/>
      <c r="R175" s="28"/>
    </row>
    <row r="176" spans="11:18">
      <c r="K176" s="145"/>
      <c r="L176" s="145" t="s">
        <v>88</v>
      </c>
      <c r="M176" s="37" t="s">
        <v>168</v>
      </c>
      <c r="N176" s="28"/>
      <c r="O176" s="28"/>
      <c r="P176" s="28"/>
      <c r="Q176" s="28"/>
      <c r="R176" s="28"/>
    </row>
    <row r="177" spans="11:18">
      <c r="K177" s="145"/>
      <c r="L177" s="145"/>
      <c r="M177" s="37" t="s">
        <v>169</v>
      </c>
      <c r="N177" s="28"/>
      <c r="O177" s="28"/>
      <c r="P177" s="28"/>
      <c r="Q177" s="28"/>
      <c r="R177" s="28"/>
    </row>
    <row r="178" spans="11:18">
      <c r="K178" s="145"/>
      <c r="L178" s="145"/>
      <c r="M178" s="37" t="s">
        <v>178</v>
      </c>
      <c r="N178" s="28"/>
      <c r="O178" s="28"/>
      <c r="P178" s="28"/>
      <c r="Q178" s="28"/>
      <c r="R178" s="28"/>
    </row>
    <row r="179" spans="11:18">
      <c r="K179" s="150" t="s">
        <v>179</v>
      </c>
      <c r="L179" s="150"/>
      <c r="M179" s="52" t="s">
        <v>180</v>
      </c>
      <c r="N179" s="28"/>
      <c r="O179" s="28"/>
      <c r="P179" s="28"/>
      <c r="Q179" s="28"/>
      <c r="R179" s="28"/>
    </row>
    <row r="180" spans="11:18">
      <c r="K180" s="150"/>
      <c r="L180" s="150"/>
      <c r="M180" s="52" t="s">
        <v>181</v>
      </c>
      <c r="N180" s="28"/>
      <c r="O180" s="28"/>
      <c r="P180" s="28"/>
      <c r="Q180" s="28"/>
      <c r="R180" s="28"/>
    </row>
    <row r="181" spans="11:18">
      <c r="K181" s="150"/>
      <c r="L181" s="150"/>
      <c r="M181" s="52" t="s">
        <v>182</v>
      </c>
      <c r="N181" s="28"/>
      <c r="O181" s="28"/>
      <c r="P181" s="28"/>
      <c r="Q181" s="28"/>
      <c r="R181" s="28"/>
    </row>
    <row r="182" spans="11:18">
      <c r="K182" s="150"/>
      <c r="L182" s="150"/>
      <c r="M182" s="52" t="s">
        <v>183</v>
      </c>
      <c r="N182" s="28"/>
      <c r="O182" s="28"/>
      <c r="P182" s="28"/>
      <c r="Q182" s="28"/>
      <c r="R182" s="28"/>
    </row>
    <row r="183" spans="11:18">
      <c r="K183" s="150"/>
      <c r="L183" s="150"/>
      <c r="M183" s="52" t="s">
        <v>184</v>
      </c>
      <c r="N183" s="28"/>
      <c r="O183" s="28"/>
      <c r="P183" s="28"/>
      <c r="Q183" s="28"/>
      <c r="R183" s="28"/>
    </row>
    <row r="184" spans="11:18">
      <c r="K184" s="150"/>
      <c r="L184" s="150"/>
      <c r="M184" s="52" t="s">
        <v>185</v>
      </c>
      <c r="N184" s="28"/>
      <c r="O184" s="28"/>
      <c r="P184" s="28"/>
      <c r="Q184" s="28"/>
      <c r="R184" s="28"/>
    </row>
    <row r="185" spans="11:18">
      <c r="K185" s="151" t="s">
        <v>186</v>
      </c>
      <c r="L185" s="151"/>
      <c r="M185" s="53" t="s">
        <v>180</v>
      </c>
      <c r="N185" s="28"/>
      <c r="O185" s="28"/>
      <c r="P185" s="28"/>
      <c r="Q185" s="28"/>
      <c r="R185" s="28"/>
    </row>
    <row r="186" spans="11:18">
      <c r="K186" s="151"/>
      <c r="L186" s="151"/>
      <c r="M186" s="53" t="s">
        <v>181</v>
      </c>
      <c r="N186" s="28"/>
      <c r="O186" s="28"/>
      <c r="P186" s="28"/>
      <c r="Q186" s="28"/>
      <c r="R186" s="28"/>
    </row>
    <row r="187" spans="11:18">
      <c r="K187" s="151"/>
      <c r="L187" s="151"/>
      <c r="M187" s="53" t="s">
        <v>182</v>
      </c>
      <c r="N187" s="28"/>
      <c r="O187" s="28"/>
      <c r="P187" s="28"/>
      <c r="Q187" s="28"/>
      <c r="R187" s="28"/>
    </row>
    <row r="188" spans="11:18">
      <c r="K188" s="151" t="s">
        <v>187</v>
      </c>
      <c r="L188" s="151"/>
      <c r="M188" s="53" t="s">
        <v>188</v>
      </c>
      <c r="N188" s="28"/>
      <c r="O188" s="28"/>
      <c r="P188" s="28"/>
      <c r="Q188" s="28"/>
      <c r="R188" s="28"/>
    </row>
    <row r="189" spans="11:18">
      <c r="K189" s="151"/>
      <c r="L189" s="151"/>
      <c r="M189" s="53" t="s">
        <v>181</v>
      </c>
      <c r="N189" s="28"/>
      <c r="O189" s="28"/>
      <c r="P189" s="28"/>
      <c r="Q189" s="28"/>
      <c r="R189" s="28"/>
    </row>
    <row r="190" spans="11:18">
      <c r="K190" s="151"/>
      <c r="L190" s="151"/>
      <c r="M190" s="53" t="s">
        <v>182</v>
      </c>
      <c r="N190" s="28"/>
      <c r="O190" s="28"/>
      <c r="P190" s="28"/>
      <c r="Q190" s="28"/>
      <c r="R190" s="28"/>
    </row>
    <row r="191" spans="11:18">
      <c r="K191" s="151"/>
      <c r="L191" s="151"/>
      <c r="M191" s="53" t="s">
        <v>184</v>
      </c>
      <c r="N191" s="28"/>
      <c r="O191" s="28"/>
      <c r="P191" s="28"/>
      <c r="Q191" s="28"/>
      <c r="R191" s="28"/>
    </row>
    <row r="192" spans="11:18">
      <c r="K192" s="151"/>
      <c r="L192" s="151"/>
      <c r="M192" s="53" t="s">
        <v>185</v>
      </c>
      <c r="N192" s="28"/>
      <c r="O192" s="28"/>
      <c r="P192" s="28"/>
      <c r="Q192" s="28"/>
      <c r="R192" s="28"/>
    </row>
    <row r="193" spans="11:18">
      <c r="K193" s="151" t="s">
        <v>189</v>
      </c>
      <c r="L193" s="151"/>
      <c r="M193" s="53" t="s">
        <v>87</v>
      </c>
      <c r="N193" s="28"/>
      <c r="O193" s="28"/>
      <c r="P193" s="28"/>
      <c r="Q193" s="28"/>
      <c r="R193" s="28"/>
    </row>
    <row r="194" spans="11:18">
      <c r="K194" s="151" t="s">
        <v>190</v>
      </c>
      <c r="L194" s="151"/>
      <c r="M194" s="53" t="s">
        <v>191</v>
      </c>
      <c r="N194" s="28"/>
      <c r="O194" s="28"/>
      <c r="P194" s="28"/>
      <c r="Q194" s="28"/>
      <c r="R194" s="28"/>
    </row>
    <row r="195" spans="11:18">
      <c r="K195" s="151"/>
      <c r="L195" s="151"/>
      <c r="M195" s="53" t="s">
        <v>192</v>
      </c>
      <c r="N195" s="28"/>
      <c r="O195" s="28"/>
      <c r="P195" s="28"/>
      <c r="Q195" s="28"/>
      <c r="R195" s="28"/>
    </row>
    <row r="196" spans="11:18">
      <c r="K196" s="151"/>
      <c r="L196" s="151"/>
      <c r="M196" s="53" t="s">
        <v>193</v>
      </c>
      <c r="N196" s="28"/>
      <c r="O196" s="28"/>
      <c r="P196" s="28"/>
      <c r="Q196" s="28"/>
      <c r="R196" s="28"/>
    </row>
    <row r="197" spans="11:18">
      <c r="K197" s="151"/>
      <c r="L197" s="151"/>
      <c r="M197" s="53" t="s">
        <v>87</v>
      </c>
      <c r="N197" s="28"/>
      <c r="O197" s="28"/>
      <c r="P197" s="28"/>
      <c r="Q197" s="28"/>
      <c r="R197" s="28"/>
    </row>
    <row r="198" spans="11:18">
      <c r="K198" s="151"/>
      <c r="L198" s="151"/>
      <c r="M198" s="53" t="s">
        <v>88</v>
      </c>
      <c r="N198" s="28"/>
      <c r="O198" s="28"/>
      <c r="P198" s="28"/>
      <c r="Q198" s="28"/>
      <c r="R198" s="28"/>
    </row>
    <row r="199" spans="11:18">
      <c r="K199" s="151" t="s">
        <v>194</v>
      </c>
      <c r="L199" s="151"/>
      <c r="M199" s="53" t="s">
        <v>195</v>
      </c>
      <c r="N199" s="28"/>
      <c r="O199" s="28"/>
      <c r="P199" s="28"/>
      <c r="Q199" s="28"/>
      <c r="R199" s="28"/>
    </row>
    <row r="200" spans="11:18">
      <c r="K200" s="151"/>
      <c r="L200" s="151"/>
      <c r="M200" s="53" t="s">
        <v>88</v>
      </c>
      <c r="N200" s="28"/>
      <c r="O200" s="28"/>
      <c r="P200" s="28"/>
      <c r="Q200" s="28"/>
      <c r="R200" s="28"/>
    </row>
    <row r="201" spans="11:18">
      <c r="K201" s="145" t="s">
        <v>196</v>
      </c>
      <c r="L201" s="145"/>
      <c r="M201" s="53" t="s">
        <v>195</v>
      </c>
      <c r="N201" s="28"/>
      <c r="O201" s="28"/>
      <c r="P201" s="28"/>
      <c r="Q201" s="28"/>
      <c r="R201" s="28"/>
    </row>
    <row r="202" spans="11:18">
      <c r="K202" s="145"/>
      <c r="L202" s="145"/>
      <c r="M202" s="53" t="s">
        <v>88</v>
      </c>
      <c r="N202" s="28"/>
      <c r="O202" s="28"/>
      <c r="P202" s="28"/>
      <c r="Q202" s="28"/>
      <c r="R202" s="28"/>
    </row>
    <row r="203" spans="11:18" ht="60">
      <c r="K203" s="145" t="s">
        <v>197</v>
      </c>
      <c r="L203" s="145"/>
      <c r="M203" s="54" t="s">
        <v>198</v>
      </c>
      <c r="N203" s="28"/>
      <c r="O203" s="28"/>
      <c r="P203" s="28"/>
      <c r="Q203" s="28"/>
      <c r="R203" s="28"/>
    </row>
    <row r="204" spans="11:18">
      <c r="K204" s="145" t="s">
        <v>199</v>
      </c>
      <c r="L204" s="145"/>
      <c r="M204" s="52" t="s">
        <v>200</v>
      </c>
      <c r="N204" s="28"/>
      <c r="O204" s="28"/>
      <c r="P204" s="28"/>
      <c r="Q204" s="28"/>
      <c r="R204" s="28"/>
    </row>
  </sheetData>
  <mergeCells count="45">
    <mergeCell ref="K204:L204"/>
    <mergeCell ref="K179:L184"/>
    <mergeCell ref="K185:L187"/>
    <mergeCell ref="K188:L192"/>
    <mergeCell ref="K193:L193"/>
    <mergeCell ref="K194:L198"/>
    <mergeCell ref="K199:L200"/>
    <mergeCell ref="K201:L202"/>
    <mergeCell ref="K203:L203"/>
    <mergeCell ref="K173:K178"/>
    <mergeCell ref="L173:L175"/>
    <mergeCell ref="L176:L178"/>
    <mergeCell ref="L124:L125"/>
    <mergeCell ref="L126:L127"/>
    <mergeCell ref="K155:L163"/>
    <mergeCell ref="K164:L171"/>
    <mergeCell ref="K172:L172"/>
    <mergeCell ref="K137:L145"/>
    <mergeCell ref="K146:L154"/>
    <mergeCell ref="K128:L136"/>
    <mergeCell ref="K110:K127"/>
    <mergeCell ref="L110:L111"/>
    <mergeCell ref="L112:L113"/>
    <mergeCell ref="L114:L115"/>
    <mergeCell ref="L116:L117"/>
    <mergeCell ref="B60:G60"/>
    <mergeCell ref="K60:L68"/>
    <mergeCell ref="K69:L102"/>
    <mergeCell ref="B70:G70"/>
    <mergeCell ref="K103:L109"/>
    <mergeCell ref="L118:L119"/>
    <mergeCell ref="L120:L121"/>
    <mergeCell ref="L122:L123"/>
    <mergeCell ref="K9:L9"/>
    <mergeCell ref="K10:L18"/>
    <mergeCell ref="K19:L59"/>
    <mergeCell ref="B20:G20"/>
    <mergeCell ref="B34:G34"/>
    <mergeCell ref="B47:G47"/>
    <mergeCell ref="K8:L8"/>
    <mergeCell ref="B4:C4"/>
    <mergeCell ref="B5:C5"/>
    <mergeCell ref="B6:C6"/>
    <mergeCell ref="D6:G6"/>
    <mergeCell ref="B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25" workbookViewId="0">
      <selection activeCell="L25" sqref="L24:L25"/>
    </sheetView>
  </sheetViews>
  <sheetFormatPr defaultColWidth="9" defaultRowHeight="15"/>
  <cols>
    <col min="1" max="1" width="9" style="1"/>
    <col min="2" max="2" width="14.5703125" style="1" customWidth="1"/>
    <col min="3" max="3" width="18.140625" style="1" customWidth="1"/>
    <col min="4" max="4" width="23.7109375" style="1" customWidth="1"/>
    <col min="5" max="6" width="12.140625" style="1" customWidth="1"/>
    <col min="7" max="8" width="10.42578125" style="1" customWidth="1"/>
    <col min="9" max="9" width="9" style="1" customWidth="1"/>
    <col min="10" max="10" width="9.5703125" style="1" customWidth="1"/>
    <col min="11" max="11" width="10" style="1" customWidth="1"/>
    <col min="12" max="12" width="9" style="1" customWidth="1"/>
    <col min="13" max="15" width="9" style="1"/>
    <col min="16" max="16" width="15.42578125" style="1" customWidth="1"/>
    <col min="17" max="16384" width="9" style="1"/>
  </cols>
  <sheetData>
    <row r="1" spans="1:17" ht="18.75">
      <c r="A1" s="152" t="s">
        <v>0</v>
      </c>
      <c r="B1" s="152"/>
      <c r="C1" s="153" t="s">
        <v>1</v>
      </c>
      <c r="D1" s="153"/>
      <c r="E1" s="154"/>
      <c r="F1" s="154"/>
      <c r="G1" s="154"/>
      <c r="H1" s="154"/>
      <c r="I1" s="154"/>
      <c r="J1" s="154"/>
      <c r="K1" s="154"/>
      <c r="L1" s="154"/>
      <c r="M1" s="154"/>
      <c r="N1" s="154"/>
      <c r="O1" s="154"/>
      <c r="P1" s="154"/>
      <c r="Q1" s="154"/>
    </row>
    <row r="2" spans="1:17" ht="18.75">
      <c r="A2" s="152" t="s">
        <v>2</v>
      </c>
      <c r="B2" s="152"/>
      <c r="C2" s="153" t="s">
        <v>3</v>
      </c>
      <c r="D2" s="153"/>
      <c r="E2" s="154"/>
      <c r="F2" s="154"/>
      <c r="G2" s="154"/>
      <c r="H2" s="154"/>
      <c r="I2" s="154"/>
      <c r="J2" s="154"/>
      <c r="K2" s="154"/>
      <c r="L2" s="154"/>
      <c r="M2" s="154"/>
      <c r="N2" s="154"/>
      <c r="O2" s="154"/>
      <c r="P2" s="154"/>
      <c r="Q2" s="154"/>
    </row>
    <row r="3" spans="1:17" ht="18.75">
      <c r="A3" s="152" t="s">
        <v>4</v>
      </c>
      <c r="B3" s="152"/>
      <c r="C3" s="153">
        <v>18915</v>
      </c>
      <c r="D3" s="153"/>
      <c r="E3" s="154"/>
      <c r="F3" s="154"/>
      <c r="G3" s="154"/>
      <c r="H3" s="154"/>
      <c r="I3" s="154"/>
      <c r="J3" s="154"/>
      <c r="K3" s="154"/>
      <c r="L3" s="154"/>
      <c r="M3" s="154"/>
      <c r="N3" s="154"/>
      <c r="O3" s="154"/>
      <c r="P3" s="154"/>
      <c r="Q3" s="154"/>
    </row>
    <row r="4" spans="1:17" ht="18.75">
      <c r="A4" s="2" t="s">
        <v>5</v>
      </c>
      <c r="B4" s="2"/>
      <c r="C4" s="153"/>
      <c r="D4" s="153"/>
      <c r="E4" s="154"/>
      <c r="F4" s="154"/>
      <c r="G4" s="154"/>
      <c r="H4" s="154"/>
      <c r="I4" s="154"/>
      <c r="J4" s="154"/>
      <c r="K4" s="154"/>
      <c r="L4" s="154"/>
      <c r="M4" s="154"/>
      <c r="N4" s="154"/>
      <c r="O4" s="154"/>
      <c r="P4" s="154"/>
      <c r="Q4" s="154"/>
    </row>
    <row r="5" spans="1:17" ht="18.75">
      <c r="A5" s="156" t="s">
        <v>6</v>
      </c>
      <c r="B5" s="156"/>
      <c r="C5" s="157" t="s">
        <v>7</v>
      </c>
      <c r="D5" s="157"/>
      <c r="E5" s="157"/>
      <c r="F5" s="157"/>
      <c r="G5" s="158"/>
      <c r="H5" s="158"/>
      <c r="I5" s="158"/>
      <c r="J5" s="158"/>
      <c r="K5" s="158"/>
      <c r="L5" s="158"/>
      <c r="M5" s="157"/>
      <c r="N5" s="157"/>
      <c r="O5" s="157"/>
      <c r="P5" s="157"/>
      <c r="Q5" s="157"/>
    </row>
    <row r="6" spans="1:17" ht="18">
      <c r="A6" s="159" t="s">
        <v>8</v>
      </c>
      <c r="B6" s="159" t="s">
        <v>9</v>
      </c>
      <c r="C6" s="155" t="s">
        <v>10</v>
      </c>
      <c r="D6" s="155" t="s">
        <v>11</v>
      </c>
      <c r="E6" s="155" t="s">
        <v>12</v>
      </c>
      <c r="F6" s="155" t="s">
        <v>13</v>
      </c>
      <c r="G6" s="160" t="s">
        <v>14</v>
      </c>
      <c r="H6" s="160"/>
      <c r="I6" s="160"/>
      <c r="J6" s="160"/>
      <c r="K6" s="160"/>
      <c r="L6" s="160"/>
      <c r="M6" s="155" t="s">
        <v>15</v>
      </c>
      <c r="N6" s="155" t="s">
        <v>16</v>
      </c>
      <c r="O6" s="155" t="s">
        <v>17</v>
      </c>
      <c r="P6" s="155" t="s">
        <v>18</v>
      </c>
      <c r="Q6" s="155" t="s">
        <v>19</v>
      </c>
    </row>
    <row r="7" spans="1:17" ht="18">
      <c r="A7" s="159"/>
      <c r="B7" s="159"/>
      <c r="C7" s="155"/>
      <c r="D7" s="155"/>
      <c r="E7" s="155"/>
      <c r="F7" s="155"/>
      <c r="G7" s="3" t="s">
        <v>20</v>
      </c>
      <c r="H7" s="3" t="s">
        <v>21</v>
      </c>
      <c r="I7" s="3" t="s">
        <v>22</v>
      </c>
      <c r="J7" s="3" t="s">
        <v>23</v>
      </c>
      <c r="K7" s="3" t="s">
        <v>24</v>
      </c>
      <c r="L7" s="3" t="s">
        <v>25</v>
      </c>
      <c r="M7" s="155"/>
      <c r="N7" s="155"/>
      <c r="O7" s="155"/>
      <c r="P7" s="155"/>
      <c r="Q7" s="155"/>
    </row>
    <row r="8" spans="1:17">
      <c r="A8" s="4">
        <v>1</v>
      </c>
      <c r="B8" s="5">
        <v>45059</v>
      </c>
      <c r="C8" s="6" t="s">
        <v>26</v>
      </c>
      <c r="D8" s="6" t="s">
        <v>27</v>
      </c>
      <c r="E8" s="6" t="s">
        <v>28</v>
      </c>
      <c r="F8" s="6" t="s">
        <v>29</v>
      </c>
      <c r="G8" s="6">
        <v>60</v>
      </c>
      <c r="H8" s="7"/>
      <c r="I8" s="7"/>
      <c r="J8" s="7"/>
      <c r="K8" s="7"/>
      <c r="L8" s="7"/>
      <c r="M8" s="4">
        <f>+G8</f>
        <v>60</v>
      </c>
      <c r="N8" s="4" t="s">
        <v>30</v>
      </c>
      <c r="O8" s="4">
        <v>2</v>
      </c>
      <c r="P8" s="4" t="s">
        <v>31</v>
      </c>
      <c r="Q8" s="7"/>
    </row>
    <row r="9" spans="1:17">
      <c r="A9" s="4">
        <f>1+A8</f>
        <v>2</v>
      </c>
      <c r="B9" s="5">
        <v>45059</v>
      </c>
      <c r="C9" s="6" t="s">
        <v>26</v>
      </c>
      <c r="D9" s="6" t="s">
        <v>32</v>
      </c>
      <c r="E9" s="6" t="s">
        <v>28</v>
      </c>
      <c r="F9" s="6" t="s">
        <v>29</v>
      </c>
      <c r="G9" s="6">
        <v>30</v>
      </c>
      <c r="H9" s="7"/>
      <c r="I9" s="7"/>
      <c r="J9" s="7"/>
      <c r="K9" s="7"/>
      <c r="L9" s="7"/>
      <c r="M9" s="4">
        <f>+M8+G9+H9+I9+J9+K9+L9</f>
        <v>90</v>
      </c>
      <c r="N9" s="4" t="s">
        <v>30</v>
      </c>
      <c r="O9" s="4">
        <v>2</v>
      </c>
      <c r="P9" s="4" t="s">
        <v>31</v>
      </c>
      <c r="Q9" s="7"/>
    </row>
    <row r="10" spans="1:17">
      <c r="A10" s="4">
        <f t="shared" ref="A10:A42" si="0">1+A9</f>
        <v>3</v>
      </c>
      <c r="B10" s="5">
        <v>45059</v>
      </c>
      <c r="C10" s="6" t="s">
        <v>33</v>
      </c>
      <c r="D10" s="6" t="s">
        <v>34</v>
      </c>
      <c r="E10" s="6" t="s">
        <v>28</v>
      </c>
      <c r="F10" s="6" t="s">
        <v>29</v>
      </c>
      <c r="G10" s="6">
        <v>40</v>
      </c>
      <c r="H10" s="7"/>
      <c r="I10" s="7"/>
      <c r="J10" s="7"/>
      <c r="K10" s="7"/>
      <c r="L10" s="7"/>
      <c r="M10" s="4">
        <f t="shared" ref="M10:M42" si="1">+M9+G10+H10+I10+J10+K10+L10</f>
        <v>130</v>
      </c>
      <c r="N10" s="4" t="s">
        <v>30</v>
      </c>
      <c r="O10" s="4">
        <v>2</v>
      </c>
      <c r="P10" s="4" t="s">
        <v>31</v>
      </c>
      <c r="Q10" s="7"/>
    </row>
    <row r="11" spans="1:17">
      <c r="A11" s="4">
        <f t="shared" si="0"/>
        <v>4</v>
      </c>
      <c r="B11" s="5">
        <v>45059</v>
      </c>
      <c r="C11" s="6" t="s">
        <v>33</v>
      </c>
      <c r="D11" s="6" t="s">
        <v>35</v>
      </c>
      <c r="E11" s="6" t="s">
        <v>28</v>
      </c>
      <c r="F11" s="6" t="s">
        <v>29</v>
      </c>
      <c r="G11" s="6">
        <v>140</v>
      </c>
      <c r="H11" s="7"/>
      <c r="I11" s="7"/>
      <c r="J11" s="7"/>
      <c r="K11" s="7"/>
      <c r="L11" s="7"/>
      <c r="M11" s="4">
        <f t="shared" si="1"/>
        <v>270</v>
      </c>
      <c r="N11" s="4" t="s">
        <v>30</v>
      </c>
      <c r="O11" s="4">
        <v>2</v>
      </c>
      <c r="P11" s="4" t="s">
        <v>31</v>
      </c>
      <c r="Q11" s="7"/>
    </row>
    <row r="12" spans="1:17">
      <c r="A12" s="4">
        <f t="shared" si="0"/>
        <v>5</v>
      </c>
      <c r="B12" s="5">
        <v>45059</v>
      </c>
      <c r="C12" s="6" t="s">
        <v>35</v>
      </c>
      <c r="D12" s="6" t="s">
        <v>36</v>
      </c>
      <c r="E12" s="6" t="s">
        <v>28</v>
      </c>
      <c r="F12" s="6" t="s">
        <v>29</v>
      </c>
      <c r="G12" s="6">
        <v>200</v>
      </c>
      <c r="H12" s="7"/>
      <c r="I12" s="7"/>
      <c r="J12" s="7"/>
      <c r="K12" s="7"/>
      <c r="L12" s="7"/>
      <c r="M12" s="4">
        <f t="shared" si="1"/>
        <v>470</v>
      </c>
      <c r="N12" s="4" t="s">
        <v>30</v>
      </c>
      <c r="O12" s="4">
        <v>2</v>
      </c>
      <c r="P12" s="4" t="s">
        <v>31</v>
      </c>
      <c r="Q12" s="7"/>
    </row>
    <row r="13" spans="1:17">
      <c r="A13" s="4">
        <f t="shared" si="0"/>
        <v>6</v>
      </c>
      <c r="B13" s="5">
        <v>45059</v>
      </c>
      <c r="C13" s="6" t="s">
        <v>35</v>
      </c>
      <c r="D13" s="6" t="s">
        <v>37</v>
      </c>
      <c r="E13" s="6" t="s">
        <v>28</v>
      </c>
      <c r="F13" s="6" t="s">
        <v>29</v>
      </c>
      <c r="G13" s="6">
        <v>130</v>
      </c>
      <c r="H13" s="7"/>
      <c r="I13" s="7"/>
      <c r="J13" s="7"/>
      <c r="K13" s="7"/>
      <c r="L13" s="7"/>
      <c r="M13" s="4">
        <f t="shared" si="1"/>
        <v>600</v>
      </c>
      <c r="N13" s="4" t="s">
        <v>30</v>
      </c>
      <c r="O13" s="4">
        <v>2</v>
      </c>
      <c r="P13" s="4" t="s">
        <v>31</v>
      </c>
      <c r="Q13" s="7"/>
    </row>
    <row r="14" spans="1:17">
      <c r="A14" s="4">
        <f t="shared" si="0"/>
        <v>7</v>
      </c>
      <c r="B14" s="5">
        <v>45060</v>
      </c>
      <c r="C14" s="6" t="s">
        <v>35</v>
      </c>
      <c r="D14" s="6" t="s">
        <v>37</v>
      </c>
      <c r="E14" s="6" t="s">
        <v>28</v>
      </c>
      <c r="F14" s="6" t="s">
        <v>29</v>
      </c>
      <c r="G14" s="6">
        <v>155</v>
      </c>
      <c r="H14" s="7"/>
      <c r="I14" s="7"/>
      <c r="J14" s="7"/>
      <c r="K14" s="7"/>
      <c r="L14" s="7"/>
      <c r="M14" s="4">
        <f t="shared" si="1"/>
        <v>755</v>
      </c>
      <c r="N14" s="4" t="s">
        <v>30</v>
      </c>
      <c r="O14" s="4">
        <v>2</v>
      </c>
      <c r="P14" s="4" t="s">
        <v>31</v>
      </c>
      <c r="Q14" s="7"/>
    </row>
    <row r="15" spans="1:17">
      <c r="A15" s="4">
        <f t="shared" si="0"/>
        <v>8</v>
      </c>
      <c r="B15" s="5">
        <v>45060</v>
      </c>
      <c r="C15" s="6" t="s">
        <v>37</v>
      </c>
      <c r="D15" s="6" t="s">
        <v>38</v>
      </c>
      <c r="E15" s="6" t="s">
        <v>28</v>
      </c>
      <c r="F15" s="6" t="s">
        <v>29</v>
      </c>
      <c r="G15" s="6">
        <v>45</v>
      </c>
      <c r="H15" s="7"/>
      <c r="I15" s="7"/>
      <c r="J15" s="7"/>
      <c r="K15" s="7"/>
      <c r="L15" s="7"/>
      <c r="M15" s="4">
        <f t="shared" si="1"/>
        <v>800</v>
      </c>
      <c r="N15" s="4" t="s">
        <v>30</v>
      </c>
      <c r="O15" s="4">
        <v>2</v>
      </c>
      <c r="P15" s="4" t="s">
        <v>31</v>
      </c>
      <c r="Q15" s="7"/>
    </row>
    <row r="16" spans="1:17">
      <c r="A16" s="4">
        <f t="shared" si="0"/>
        <v>9</v>
      </c>
      <c r="B16" s="5">
        <v>45061</v>
      </c>
      <c r="C16" s="6" t="s">
        <v>39</v>
      </c>
      <c r="D16" s="6" t="s">
        <v>40</v>
      </c>
      <c r="E16" s="6" t="s">
        <v>28</v>
      </c>
      <c r="F16" s="6" t="s">
        <v>29</v>
      </c>
      <c r="G16" s="6">
        <v>134</v>
      </c>
      <c r="H16" s="7"/>
      <c r="I16" s="7"/>
      <c r="J16" s="7"/>
      <c r="K16" s="7"/>
      <c r="L16" s="7"/>
      <c r="M16" s="4">
        <f t="shared" si="1"/>
        <v>934</v>
      </c>
      <c r="N16" s="4" t="s">
        <v>30</v>
      </c>
      <c r="O16" s="4">
        <v>1</v>
      </c>
      <c r="P16" s="4" t="s">
        <v>31</v>
      </c>
      <c r="Q16" s="7"/>
    </row>
    <row r="17" spans="1:17">
      <c r="A17" s="4">
        <f t="shared" si="0"/>
        <v>10</v>
      </c>
      <c r="B17" s="5">
        <v>45061</v>
      </c>
      <c r="C17" s="6" t="s">
        <v>41</v>
      </c>
      <c r="D17" s="6" t="s">
        <v>39</v>
      </c>
      <c r="E17" s="6" t="s">
        <v>28</v>
      </c>
      <c r="F17" s="6" t="s">
        <v>29</v>
      </c>
      <c r="G17" s="6">
        <v>21</v>
      </c>
      <c r="H17" s="7"/>
      <c r="I17" s="7"/>
      <c r="J17" s="7"/>
      <c r="K17" s="7"/>
      <c r="L17" s="7"/>
      <c r="M17" s="4">
        <f t="shared" si="1"/>
        <v>955</v>
      </c>
      <c r="N17" s="4" t="s">
        <v>30</v>
      </c>
      <c r="O17" s="4">
        <v>1</v>
      </c>
      <c r="P17" s="4" t="s">
        <v>31</v>
      </c>
      <c r="Q17" s="7"/>
    </row>
    <row r="18" spans="1:17">
      <c r="A18" s="4">
        <f t="shared" si="0"/>
        <v>11</v>
      </c>
      <c r="B18" s="5">
        <v>45061</v>
      </c>
      <c r="C18" s="6" t="s">
        <v>40</v>
      </c>
      <c r="D18" s="6" t="s">
        <v>42</v>
      </c>
      <c r="E18" s="6" t="s">
        <v>28</v>
      </c>
      <c r="F18" s="6" t="s">
        <v>29</v>
      </c>
      <c r="G18" s="6">
        <v>150</v>
      </c>
      <c r="H18" s="7"/>
      <c r="I18" s="7"/>
      <c r="J18" s="7"/>
      <c r="K18" s="7"/>
      <c r="L18" s="7"/>
      <c r="M18" s="4">
        <f t="shared" si="1"/>
        <v>1105</v>
      </c>
      <c r="N18" s="4" t="s">
        <v>30</v>
      </c>
      <c r="O18" s="4">
        <v>1</v>
      </c>
      <c r="P18" s="4" t="s">
        <v>31</v>
      </c>
      <c r="Q18" s="7"/>
    </row>
    <row r="19" spans="1:17">
      <c r="A19" s="4">
        <f t="shared" si="0"/>
        <v>12</v>
      </c>
      <c r="B19" s="5">
        <v>45061</v>
      </c>
      <c r="C19" s="6" t="s">
        <v>40</v>
      </c>
      <c r="D19" s="6" t="s">
        <v>43</v>
      </c>
      <c r="E19" s="6" t="s">
        <v>28</v>
      </c>
      <c r="F19" s="6" t="s">
        <v>29</v>
      </c>
      <c r="G19" s="6">
        <v>145</v>
      </c>
      <c r="H19" s="7"/>
      <c r="I19" s="7"/>
      <c r="J19" s="7"/>
      <c r="K19" s="7"/>
      <c r="L19" s="7"/>
      <c r="M19" s="4">
        <f t="shared" si="1"/>
        <v>1250</v>
      </c>
      <c r="N19" s="4" t="s">
        <v>30</v>
      </c>
      <c r="O19" s="4">
        <v>1</v>
      </c>
      <c r="P19" s="4" t="s">
        <v>31</v>
      </c>
      <c r="Q19" s="7"/>
    </row>
    <row r="20" spans="1:17">
      <c r="A20" s="4">
        <f t="shared" si="0"/>
        <v>13</v>
      </c>
      <c r="B20" s="5">
        <v>45062</v>
      </c>
      <c r="C20" s="4" t="s">
        <v>40</v>
      </c>
      <c r="D20" s="4" t="s">
        <v>43</v>
      </c>
      <c r="E20" s="6" t="s">
        <v>28</v>
      </c>
      <c r="F20" s="6" t="s">
        <v>29</v>
      </c>
      <c r="G20" s="4">
        <v>246</v>
      </c>
      <c r="H20" s="7"/>
      <c r="I20" s="7"/>
      <c r="J20" s="7"/>
      <c r="K20" s="7"/>
      <c r="L20" s="7"/>
      <c r="M20" s="4">
        <f t="shared" si="1"/>
        <v>1496</v>
      </c>
      <c r="N20" s="4" t="s">
        <v>30</v>
      </c>
      <c r="O20" s="4">
        <v>1</v>
      </c>
      <c r="P20" s="4" t="s">
        <v>31</v>
      </c>
      <c r="Q20" s="7"/>
    </row>
    <row r="21" spans="1:17">
      <c r="A21" s="4">
        <f t="shared" si="0"/>
        <v>14</v>
      </c>
      <c r="B21" s="5">
        <v>45062</v>
      </c>
      <c r="C21" s="4" t="s">
        <v>43</v>
      </c>
      <c r="D21" s="4" t="s">
        <v>44</v>
      </c>
      <c r="E21" s="6" t="s">
        <v>28</v>
      </c>
      <c r="F21" s="6" t="s">
        <v>29</v>
      </c>
      <c r="G21" s="4">
        <v>49</v>
      </c>
      <c r="H21" s="7"/>
      <c r="I21" s="7"/>
      <c r="J21" s="7"/>
      <c r="K21" s="7"/>
      <c r="L21" s="7"/>
      <c r="M21" s="4">
        <f t="shared" si="1"/>
        <v>1545</v>
      </c>
      <c r="N21" s="4" t="s">
        <v>30</v>
      </c>
      <c r="O21" s="4">
        <v>1</v>
      </c>
      <c r="P21" s="4" t="s">
        <v>31</v>
      </c>
      <c r="Q21" s="7"/>
    </row>
    <row r="22" spans="1:17">
      <c r="A22" s="4">
        <f t="shared" si="0"/>
        <v>15</v>
      </c>
      <c r="B22" s="5">
        <v>45062</v>
      </c>
      <c r="C22" s="4" t="s">
        <v>44</v>
      </c>
      <c r="D22" s="4" t="s">
        <v>45</v>
      </c>
      <c r="E22" s="6" t="s">
        <v>28</v>
      </c>
      <c r="F22" s="6" t="s">
        <v>29</v>
      </c>
      <c r="G22" s="4">
        <v>369</v>
      </c>
      <c r="H22" s="7"/>
      <c r="I22" s="7"/>
      <c r="J22" s="7"/>
      <c r="K22" s="7"/>
      <c r="L22" s="7"/>
      <c r="M22" s="4">
        <f t="shared" si="1"/>
        <v>1914</v>
      </c>
      <c r="N22" s="4" t="s">
        <v>30</v>
      </c>
      <c r="O22" s="4">
        <v>1</v>
      </c>
      <c r="P22" s="4" t="s">
        <v>31</v>
      </c>
      <c r="Q22" s="7"/>
    </row>
    <row r="23" spans="1:17">
      <c r="A23" s="4">
        <f t="shared" si="0"/>
        <v>16</v>
      </c>
      <c r="B23" s="5">
        <v>45063</v>
      </c>
      <c r="C23" s="4" t="s">
        <v>45</v>
      </c>
      <c r="D23" s="4" t="s">
        <v>46</v>
      </c>
      <c r="E23" s="6" t="s">
        <v>28</v>
      </c>
      <c r="F23" s="6" t="s">
        <v>29</v>
      </c>
      <c r="G23" s="8">
        <v>350</v>
      </c>
      <c r="H23" s="9"/>
      <c r="I23" s="9"/>
      <c r="J23" s="9"/>
      <c r="K23" s="9"/>
      <c r="L23" s="9"/>
      <c r="M23" s="4">
        <f t="shared" si="1"/>
        <v>2264</v>
      </c>
      <c r="N23" s="4" t="s">
        <v>30</v>
      </c>
      <c r="O23" s="4">
        <v>1</v>
      </c>
      <c r="P23" s="4" t="s">
        <v>31</v>
      </c>
      <c r="Q23" s="7"/>
    </row>
    <row r="24" spans="1:17">
      <c r="A24" s="4">
        <f t="shared" si="0"/>
        <v>17</v>
      </c>
      <c r="B24" s="5">
        <v>45071</v>
      </c>
      <c r="C24" s="4" t="s">
        <v>47</v>
      </c>
      <c r="D24" s="4" t="s">
        <v>48</v>
      </c>
      <c r="E24" s="6" t="s">
        <v>28</v>
      </c>
      <c r="F24" s="6" t="s">
        <v>29</v>
      </c>
      <c r="G24" s="9"/>
      <c r="H24" s="9"/>
      <c r="I24" s="9"/>
      <c r="J24" s="8"/>
      <c r="K24" s="8"/>
      <c r="L24" s="8">
        <v>125</v>
      </c>
      <c r="M24" s="4">
        <f t="shared" si="1"/>
        <v>2389</v>
      </c>
      <c r="N24" s="4" t="s">
        <v>30</v>
      </c>
      <c r="O24" s="4">
        <v>2</v>
      </c>
      <c r="P24" s="4" t="s">
        <v>31</v>
      </c>
      <c r="Q24" s="7"/>
    </row>
    <row r="25" spans="1:17">
      <c r="A25" s="4">
        <f t="shared" si="0"/>
        <v>18</v>
      </c>
      <c r="B25" s="5">
        <v>45071</v>
      </c>
      <c r="C25" s="4" t="s">
        <v>47</v>
      </c>
      <c r="D25" s="4" t="s">
        <v>49</v>
      </c>
      <c r="E25" s="6" t="s">
        <v>28</v>
      </c>
      <c r="F25" s="6" t="s">
        <v>29</v>
      </c>
      <c r="G25" s="9"/>
      <c r="H25" s="9"/>
      <c r="I25" s="9"/>
      <c r="J25" s="8"/>
      <c r="K25" s="8"/>
      <c r="L25" s="8">
        <v>43</v>
      </c>
      <c r="M25" s="4">
        <f t="shared" si="1"/>
        <v>2432</v>
      </c>
      <c r="N25" s="4" t="s">
        <v>30</v>
      </c>
      <c r="O25" s="4">
        <v>2</v>
      </c>
      <c r="P25" s="4" t="s">
        <v>31</v>
      </c>
      <c r="Q25" s="7"/>
    </row>
    <row r="26" spans="1:17">
      <c r="A26" s="4">
        <f t="shared" si="0"/>
        <v>19</v>
      </c>
      <c r="B26" s="5">
        <v>45071</v>
      </c>
      <c r="C26" s="4" t="s">
        <v>50</v>
      </c>
      <c r="D26" s="4" t="s">
        <v>51</v>
      </c>
      <c r="E26" s="6" t="s">
        <v>28</v>
      </c>
      <c r="F26" s="6" t="s">
        <v>29</v>
      </c>
      <c r="G26" s="9"/>
      <c r="H26" s="9"/>
      <c r="I26" s="9"/>
      <c r="J26" s="8">
        <v>145</v>
      </c>
      <c r="K26" s="8"/>
      <c r="L26" s="4"/>
      <c r="M26" s="4">
        <f t="shared" si="1"/>
        <v>2577</v>
      </c>
      <c r="N26" s="4" t="s">
        <v>30</v>
      </c>
      <c r="O26" s="4">
        <v>2</v>
      </c>
      <c r="P26" s="4" t="s">
        <v>31</v>
      </c>
      <c r="Q26" s="7"/>
    </row>
    <row r="27" spans="1:17">
      <c r="A27" s="4">
        <f t="shared" si="0"/>
        <v>20</v>
      </c>
      <c r="B27" s="5">
        <v>45073</v>
      </c>
      <c r="C27" s="4" t="s">
        <v>48</v>
      </c>
      <c r="D27" s="4" t="s">
        <v>52</v>
      </c>
      <c r="E27" s="6" t="s">
        <v>28</v>
      </c>
      <c r="F27" s="6" t="s">
        <v>29</v>
      </c>
      <c r="G27" s="9"/>
      <c r="H27" s="9"/>
      <c r="I27" s="9"/>
      <c r="J27" s="8"/>
      <c r="K27" s="8">
        <v>260</v>
      </c>
      <c r="L27" s="7"/>
      <c r="M27" s="4">
        <f t="shared" si="1"/>
        <v>2837</v>
      </c>
      <c r="N27" s="4" t="s">
        <v>30</v>
      </c>
      <c r="O27" s="4">
        <v>2</v>
      </c>
      <c r="P27" s="4" t="s">
        <v>31</v>
      </c>
      <c r="Q27" s="7"/>
    </row>
    <row r="28" spans="1:17">
      <c r="A28" s="4">
        <f t="shared" si="0"/>
        <v>21</v>
      </c>
      <c r="B28" s="5">
        <v>45074</v>
      </c>
      <c r="C28" s="4" t="s">
        <v>48</v>
      </c>
      <c r="D28" s="4" t="s">
        <v>52</v>
      </c>
      <c r="E28" s="6" t="s">
        <v>28</v>
      </c>
      <c r="F28" s="6" t="s">
        <v>29</v>
      </c>
      <c r="G28" s="9"/>
      <c r="H28" s="9"/>
      <c r="I28" s="9"/>
      <c r="J28" s="8"/>
      <c r="K28" s="8">
        <v>330</v>
      </c>
      <c r="L28" s="8"/>
      <c r="M28" s="4">
        <f t="shared" si="1"/>
        <v>3167</v>
      </c>
      <c r="N28" s="4" t="s">
        <v>30</v>
      </c>
      <c r="O28" s="4">
        <v>2</v>
      </c>
      <c r="P28" s="4" t="s">
        <v>31</v>
      </c>
      <c r="Q28" s="7"/>
    </row>
    <row r="29" spans="1:17">
      <c r="A29" s="4">
        <f t="shared" si="0"/>
        <v>22</v>
      </c>
      <c r="B29" s="5">
        <v>45079</v>
      </c>
      <c r="C29" s="4" t="s">
        <v>53</v>
      </c>
      <c r="D29" s="4" t="s">
        <v>54</v>
      </c>
      <c r="E29" s="6" t="s">
        <v>28</v>
      </c>
      <c r="F29" s="6" t="s">
        <v>29</v>
      </c>
      <c r="G29" s="8">
        <v>150</v>
      </c>
      <c r="H29" s="9"/>
      <c r="I29" s="9"/>
      <c r="J29" s="8"/>
      <c r="K29" s="8"/>
      <c r="L29" s="8"/>
      <c r="M29" s="4">
        <f t="shared" si="1"/>
        <v>3317</v>
      </c>
      <c r="N29" s="4" t="s">
        <v>30</v>
      </c>
      <c r="O29" s="4">
        <v>2</v>
      </c>
      <c r="P29" s="4" t="s">
        <v>31</v>
      </c>
      <c r="Q29" s="7"/>
    </row>
    <row r="30" spans="1:17">
      <c r="A30" s="4">
        <f t="shared" si="0"/>
        <v>23</v>
      </c>
      <c r="B30" s="5">
        <v>45093</v>
      </c>
      <c r="C30" s="4" t="s">
        <v>55</v>
      </c>
      <c r="D30" s="4" t="s">
        <v>56</v>
      </c>
      <c r="E30" s="6" t="s">
        <v>28</v>
      </c>
      <c r="F30" s="6" t="s">
        <v>29</v>
      </c>
      <c r="G30" s="8">
        <v>78</v>
      </c>
      <c r="H30" s="8"/>
      <c r="I30" s="8"/>
      <c r="J30" s="8"/>
      <c r="K30" s="8"/>
      <c r="L30" s="8"/>
      <c r="M30" s="4">
        <f t="shared" si="1"/>
        <v>3395</v>
      </c>
      <c r="N30" s="4" t="s">
        <v>30</v>
      </c>
      <c r="O30" s="4">
        <v>2</v>
      </c>
      <c r="P30" s="4" t="s">
        <v>31</v>
      </c>
      <c r="Q30" s="7"/>
    </row>
    <row r="31" spans="1:17">
      <c r="A31" s="4">
        <f t="shared" si="0"/>
        <v>24</v>
      </c>
      <c r="B31" s="5">
        <v>45095</v>
      </c>
      <c r="C31" s="4" t="s">
        <v>57</v>
      </c>
      <c r="D31" s="4" t="s">
        <v>58</v>
      </c>
      <c r="E31" s="6" t="s">
        <v>28</v>
      </c>
      <c r="F31" s="10" t="s">
        <v>29</v>
      </c>
      <c r="G31" s="4">
        <v>65</v>
      </c>
      <c r="H31" s="4"/>
      <c r="I31" s="4"/>
      <c r="J31" s="4"/>
      <c r="K31" s="4"/>
      <c r="L31" s="7"/>
      <c r="M31" s="4">
        <f t="shared" si="1"/>
        <v>3460</v>
      </c>
      <c r="N31" s="11" t="s">
        <v>30</v>
      </c>
      <c r="O31" s="4">
        <v>2</v>
      </c>
      <c r="P31" s="4" t="s">
        <v>31</v>
      </c>
      <c r="Q31" s="7"/>
    </row>
    <row r="32" spans="1:17">
      <c r="A32" s="4">
        <f t="shared" si="0"/>
        <v>25</v>
      </c>
      <c r="B32" s="5">
        <v>45095</v>
      </c>
      <c r="C32" s="4" t="s">
        <v>58</v>
      </c>
      <c r="D32" s="4" t="s">
        <v>46</v>
      </c>
      <c r="E32" s="6" t="s">
        <v>28</v>
      </c>
      <c r="F32" s="10" t="s">
        <v>29</v>
      </c>
      <c r="G32" s="4">
        <v>65</v>
      </c>
      <c r="H32" s="4"/>
      <c r="I32" s="4"/>
      <c r="J32" s="4"/>
      <c r="K32" s="4"/>
      <c r="L32" s="7"/>
      <c r="M32" s="4">
        <f t="shared" si="1"/>
        <v>3525</v>
      </c>
      <c r="N32" s="11" t="s">
        <v>30</v>
      </c>
      <c r="O32" s="4">
        <v>2</v>
      </c>
      <c r="P32" s="4" t="s">
        <v>31</v>
      </c>
      <c r="Q32" s="7"/>
    </row>
    <row r="33" spans="1:17">
      <c r="A33" s="4">
        <f t="shared" si="0"/>
        <v>26</v>
      </c>
      <c r="B33" s="5">
        <v>45095</v>
      </c>
      <c r="C33" s="4" t="s">
        <v>59</v>
      </c>
      <c r="D33" s="4" t="s">
        <v>60</v>
      </c>
      <c r="E33" s="6" t="s">
        <v>28</v>
      </c>
      <c r="F33" s="10" t="s">
        <v>29</v>
      </c>
      <c r="G33" s="4"/>
      <c r="H33" s="4"/>
      <c r="I33" s="4"/>
      <c r="J33" s="4">
        <v>240</v>
      </c>
      <c r="K33" s="4"/>
      <c r="L33" s="7"/>
      <c r="M33" s="4">
        <f t="shared" si="1"/>
        <v>3765</v>
      </c>
      <c r="N33" s="11" t="s">
        <v>30</v>
      </c>
      <c r="O33" s="4">
        <v>2</v>
      </c>
      <c r="P33" s="4" t="s">
        <v>31</v>
      </c>
      <c r="Q33" s="7"/>
    </row>
    <row r="34" spans="1:17">
      <c r="A34" s="4">
        <f t="shared" si="0"/>
        <v>27</v>
      </c>
      <c r="B34" s="5">
        <v>45096</v>
      </c>
      <c r="C34" s="4" t="s">
        <v>59</v>
      </c>
      <c r="D34" s="4" t="s">
        <v>61</v>
      </c>
      <c r="E34" s="6" t="s">
        <v>28</v>
      </c>
      <c r="F34" s="10" t="s">
        <v>29</v>
      </c>
      <c r="G34" s="4"/>
      <c r="H34" s="4"/>
      <c r="I34" s="4"/>
      <c r="J34" s="4">
        <v>410</v>
      </c>
      <c r="K34" s="4"/>
      <c r="L34" s="7"/>
      <c r="M34" s="4">
        <f t="shared" si="1"/>
        <v>4175</v>
      </c>
      <c r="N34" s="11" t="s">
        <v>30</v>
      </c>
      <c r="O34" s="4">
        <v>2</v>
      </c>
      <c r="P34" s="4" t="s">
        <v>31</v>
      </c>
      <c r="Q34" s="7"/>
    </row>
    <row r="35" spans="1:17">
      <c r="A35" s="4">
        <f t="shared" si="0"/>
        <v>28</v>
      </c>
      <c r="B35" s="5">
        <v>45097</v>
      </c>
      <c r="C35" s="4" t="s">
        <v>61</v>
      </c>
      <c r="D35" s="4" t="s">
        <v>62</v>
      </c>
      <c r="E35" s="6" t="s">
        <v>28</v>
      </c>
      <c r="F35" s="10" t="s">
        <v>29</v>
      </c>
      <c r="G35" s="7"/>
      <c r="H35" s="7"/>
      <c r="I35" s="7"/>
      <c r="J35" s="4">
        <v>400</v>
      </c>
      <c r="K35" s="7"/>
      <c r="L35" s="7"/>
      <c r="M35" s="4">
        <f t="shared" si="1"/>
        <v>4575</v>
      </c>
      <c r="N35" s="11" t="s">
        <v>30</v>
      </c>
      <c r="O35" s="4">
        <v>2</v>
      </c>
      <c r="P35" s="4" t="s">
        <v>31</v>
      </c>
      <c r="Q35" s="7"/>
    </row>
    <row r="36" spans="1:17">
      <c r="A36" s="4">
        <f t="shared" si="0"/>
        <v>29</v>
      </c>
      <c r="B36" s="5">
        <v>45098</v>
      </c>
      <c r="C36" s="4" t="s">
        <v>61</v>
      </c>
      <c r="D36" s="4" t="s">
        <v>62</v>
      </c>
      <c r="E36" s="6" t="s">
        <v>28</v>
      </c>
      <c r="F36" s="10" t="s">
        <v>29</v>
      </c>
      <c r="G36" s="7"/>
      <c r="H36" s="7"/>
      <c r="I36" s="7"/>
      <c r="J36" s="4">
        <v>90</v>
      </c>
      <c r="K36" s="7"/>
      <c r="L36" s="7"/>
      <c r="M36" s="4">
        <f t="shared" si="1"/>
        <v>4665</v>
      </c>
      <c r="N36" s="11" t="s">
        <v>30</v>
      </c>
      <c r="O36" s="4">
        <v>2</v>
      </c>
      <c r="P36" s="4" t="s">
        <v>31</v>
      </c>
      <c r="Q36" s="7"/>
    </row>
    <row r="37" spans="1:17">
      <c r="A37" s="4">
        <f t="shared" si="0"/>
        <v>30</v>
      </c>
      <c r="B37" s="5">
        <v>45099</v>
      </c>
      <c r="C37" s="4" t="s">
        <v>63</v>
      </c>
      <c r="D37" s="4" t="s">
        <v>64</v>
      </c>
      <c r="E37" s="6" t="s">
        <v>28</v>
      </c>
      <c r="F37" s="10" t="s">
        <v>29</v>
      </c>
      <c r="G37" s="4">
        <v>275</v>
      </c>
      <c r="H37" s="7"/>
      <c r="I37" s="7"/>
      <c r="J37" s="7"/>
      <c r="K37" s="7"/>
      <c r="L37" s="7"/>
      <c r="M37" s="4">
        <f t="shared" si="1"/>
        <v>4940</v>
      </c>
      <c r="N37" s="11" t="s">
        <v>30</v>
      </c>
      <c r="O37" s="4">
        <v>2</v>
      </c>
      <c r="P37" s="4" t="s">
        <v>31</v>
      </c>
      <c r="Q37" s="7"/>
    </row>
    <row r="38" spans="1:17">
      <c r="A38" s="4">
        <f t="shared" si="0"/>
        <v>31</v>
      </c>
      <c r="B38" s="5">
        <v>45100</v>
      </c>
      <c r="C38" s="4" t="s">
        <v>63</v>
      </c>
      <c r="D38" s="4" t="s">
        <v>64</v>
      </c>
      <c r="E38" s="6" t="s">
        <v>28</v>
      </c>
      <c r="F38" s="10" t="s">
        <v>29</v>
      </c>
      <c r="G38" s="4">
        <v>281</v>
      </c>
      <c r="H38" s="7"/>
      <c r="I38" s="7"/>
      <c r="J38" s="7"/>
      <c r="K38" s="7"/>
      <c r="L38" s="7"/>
      <c r="M38" s="4">
        <f t="shared" si="1"/>
        <v>5221</v>
      </c>
      <c r="N38" s="11" t="s">
        <v>30</v>
      </c>
      <c r="O38" s="4">
        <v>1.5</v>
      </c>
      <c r="P38" s="4" t="s">
        <v>31</v>
      </c>
      <c r="Q38" s="7"/>
    </row>
    <row r="39" spans="1:17">
      <c r="A39" s="4">
        <f t="shared" si="0"/>
        <v>32</v>
      </c>
      <c r="B39" s="5">
        <v>45103</v>
      </c>
      <c r="C39" s="4" t="s">
        <v>56</v>
      </c>
      <c r="D39" s="4" t="s">
        <v>65</v>
      </c>
      <c r="E39" s="6" t="s">
        <v>28</v>
      </c>
      <c r="F39" s="10" t="s">
        <v>29</v>
      </c>
      <c r="G39" s="4">
        <v>200</v>
      </c>
      <c r="H39" s="7"/>
      <c r="I39" s="7"/>
      <c r="J39" s="7"/>
      <c r="K39" s="7"/>
      <c r="L39" s="7"/>
      <c r="M39" s="4">
        <f t="shared" si="1"/>
        <v>5421</v>
      </c>
      <c r="N39" s="11" t="s">
        <v>30</v>
      </c>
      <c r="O39" s="4">
        <v>1.5</v>
      </c>
      <c r="P39" s="4" t="s">
        <v>31</v>
      </c>
      <c r="Q39" s="7"/>
    </row>
    <row r="40" spans="1:17">
      <c r="A40" s="4">
        <f t="shared" si="0"/>
        <v>33</v>
      </c>
      <c r="B40" s="5">
        <v>45105</v>
      </c>
      <c r="C40" s="4" t="s">
        <v>46</v>
      </c>
      <c r="D40" s="4" t="s">
        <v>58</v>
      </c>
      <c r="E40" s="6" t="s">
        <v>28</v>
      </c>
      <c r="F40" s="10" t="s">
        <v>29</v>
      </c>
      <c r="G40" s="4">
        <v>300</v>
      </c>
      <c r="H40" s="7"/>
      <c r="I40" s="7"/>
      <c r="J40" s="7"/>
      <c r="K40" s="7"/>
      <c r="L40" s="7"/>
      <c r="M40" s="4">
        <f t="shared" si="1"/>
        <v>5721</v>
      </c>
      <c r="N40" s="11" t="s">
        <v>30</v>
      </c>
      <c r="O40" s="4">
        <v>1.5</v>
      </c>
      <c r="P40" s="4" t="s">
        <v>31</v>
      </c>
      <c r="Q40" s="7"/>
    </row>
    <row r="41" spans="1:17">
      <c r="A41" s="4">
        <f t="shared" si="0"/>
        <v>34</v>
      </c>
      <c r="B41" s="5">
        <v>45106</v>
      </c>
      <c r="C41" s="4" t="s">
        <v>66</v>
      </c>
      <c r="D41" s="4" t="s">
        <v>57</v>
      </c>
      <c r="E41" s="6" t="s">
        <v>28</v>
      </c>
      <c r="F41" s="10" t="s">
        <v>29</v>
      </c>
      <c r="G41" s="4">
        <v>116</v>
      </c>
      <c r="H41" s="7"/>
      <c r="I41" s="7"/>
      <c r="J41" s="7"/>
      <c r="K41" s="7"/>
      <c r="L41" s="7"/>
      <c r="M41" s="4">
        <f t="shared" si="1"/>
        <v>5837</v>
      </c>
      <c r="N41" s="11" t="s">
        <v>30</v>
      </c>
      <c r="O41" s="4">
        <v>1.5</v>
      </c>
      <c r="P41" s="4" t="s">
        <v>31</v>
      </c>
      <c r="Q41" s="7"/>
    </row>
    <row r="42" spans="1:17">
      <c r="A42" s="4">
        <f t="shared" si="0"/>
        <v>35</v>
      </c>
      <c r="B42" s="5">
        <v>45106</v>
      </c>
      <c r="C42" s="4" t="s">
        <v>57</v>
      </c>
      <c r="D42" s="4" t="s">
        <v>58</v>
      </c>
      <c r="E42" s="6" t="s">
        <v>28</v>
      </c>
      <c r="F42" s="10" t="s">
        <v>29</v>
      </c>
      <c r="G42" s="4">
        <v>55</v>
      </c>
      <c r="H42" s="7"/>
      <c r="I42" s="7"/>
      <c r="J42" s="7"/>
      <c r="K42" s="7"/>
      <c r="L42" s="7"/>
      <c r="M42" s="4">
        <f t="shared" si="1"/>
        <v>5892</v>
      </c>
      <c r="N42" s="11" t="s">
        <v>30</v>
      </c>
      <c r="O42" s="4">
        <v>1.5</v>
      </c>
      <c r="P42" s="4" t="s">
        <v>31</v>
      </c>
      <c r="Q42" s="7"/>
    </row>
    <row r="43" spans="1:17" ht="17.25" customHeight="1">
      <c r="A43" s="4"/>
      <c r="B43" s="5"/>
      <c r="C43" s="4"/>
      <c r="D43" s="4"/>
      <c r="E43" s="6"/>
      <c r="F43" s="10"/>
      <c r="G43" s="7"/>
      <c r="H43" s="7"/>
      <c r="I43" s="7"/>
      <c r="J43" s="7"/>
      <c r="K43" s="7"/>
      <c r="L43" s="7"/>
      <c r="M43" s="7"/>
      <c r="N43" s="12"/>
      <c r="O43" s="7"/>
      <c r="P43" s="7"/>
      <c r="Q43" s="7"/>
    </row>
    <row r="44" spans="1:17" ht="17.25" customHeight="1">
      <c r="A44" s="4"/>
      <c r="B44" s="5"/>
      <c r="C44" s="4"/>
      <c r="D44" s="4"/>
      <c r="E44" s="6"/>
      <c r="F44" s="10"/>
      <c r="G44" s="7"/>
      <c r="H44" s="7"/>
      <c r="I44" s="7"/>
      <c r="J44" s="7"/>
      <c r="K44" s="7"/>
      <c r="L44" s="7"/>
      <c r="M44" s="7"/>
      <c r="N44" s="12"/>
      <c r="O44" s="7"/>
      <c r="P44" s="7"/>
      <c r="Q44" s="7"/>
    </row>
    <row r="45" spans="1:17">
      <c r="A45" s="7"/>
      <c r="B45" s="7"/>
      <c r="C45" s="7"/>
      <c r="D45" s="7"/>
      <c r="E45" s="7"/>
      <c r="F45" s="13"/>
      <c r="G45" s="14">
        <f>+SUM(G8:G44)</f>
        <v>3849</v>
      </c>
      <c r="H45" s="15">
        <f t="shared" ref="H45:L45" si="2">+SUM(H8:H31)</f>
        <v>0</v>
      </c>
      <c r="I45" s="15">
        <f t="shared" si="2"/>
        <v>0</v>
      </c>
      <c r="J45" s="15">
        <f>+SUM(J8:J44)</f>
        <v>1285</v>
      </c>
      <c r="K45" s="15">
        <f>+SUM(K8:K44)</f>
        <v>590</v>
      </c>
      <c r="L45" s="15">
        <f t="shared" si="2"/>
        <v>168</v>
      </c>
      <c r="M45" s="16">
        <f>SUM(G45:L45)</f>
        <v>5892</v>
      </c>
      <c r="N45" s="12"/>
      <c r="O45" s="7"/>
      <c r="P45" s="7"/>
      <c r="Q45" s="7"/>
    </row>
    <row r="46" spans="1:17" ht="21.75" thickBot="1">
      <c r="A46" s="7"/>
      <c r="B46" s="7"/>
      <c r="C46" s="7"/>
      <c r="D46" s="7"/>
      <c r="E46" s="7"/>
      <c r="F46" s="13"/>
      <c r="G46" s="17">
        <v>15357</v>
      </c>
      <c r="H46" s="18">
        <v>269</v>
      </c>
      <c r="I46" s="18">
        <v>959</v>
      </c>
      <c r="J46" s="18">
        <v>1553</v>
      </c>
      <c r="K46" s="18">
        <v>608</v>
      </c>
      <c r="L46" s="18">
        <v>169</v>
      </c>
      <c r="M46" s="19">
        <f>SUM(G46:L46)</f>
        <v>18915</v>
      </c>
      <c r="N46" s="12"/>
      <c r="O46" s="7"/>
      <c r="P46" s="7"/>
      <c r="Q46" s="7"/>
    </row>
  </sheetData>
  <autoFilter ref="G7:L7"/>
  <mergeCells count="22">
    <mergeCell ref="N6:N7"/>
    <mergeCell ref="O6:O7"/>
    <mergeCell ref="P6:P7"/>
    <mergeCell ref="Q6:Q7"/>
    <mergeCell ref="A5:B5"/>
    <mergeCell ref="C5:Q5"/>
    <mergeCell ref="A6:A7"/>
    <mergeCell ref="B6:B7"/>
    <mergeCell ref="C6:C7"/>
    <mergeCell ref="D6:D7"/>
    <mergeCell ref="E6:E7"/>
    <mergeCell ref="F6:F7"/>
    <mergeCell ref="G6:L6"/>
    <mergeCell ref="M6:M7"/>
    <mergeCell ref="A1:B1"/>
    <mergeCell ref="C1:D1"/>
    <mergeCell ref="E1:Q4"/>
    <mergeCell ref="A2:B2"/>
    <mergeCell ref="C2:D2"/>
    <mergeCell ref="A3:B3"/>
    <mergeCell ref="C3:D3"/>
    <mergeCell ref="C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0"/>
  <sheetViews>
    <sheetView view="pageBreakPreview" topLeftCell="A97" zoomScaleNormal="100" workbookViewId="0">
      <selection activeCell="I109" sqref="I109"/>
    </sheetView>
  </sheetViews>
  <sheetFormatPr defaultColWidth="9" defaultRowHeight="15"/>
  <cols>
    <col min="1" max="1" width="8.7109375" style="1" customWidth="1"/>
    <col min="2" max="2" width="53.42578125" style="1" customWidth="1"/>
    <col min="3" max="3" width="6.5703125" style="1" customWidth="1"/>
    <col min="4" max="4" width="13.7109375" style="131" customWidth="1"/>
    <col min="5" max="5" width="15.85546875" style="131" customWidth="1"/>
    <col min="6" max="7" width="14.140625" style="131" customWidth="1"/>
    <col min="8" max="8" width="32.85546875" style="131" customWidth="1"/>
    <col min="9" max="9" width="12.28515625" style="132" customWidth="1"/>
    <col min="10" max="10" width="12" style="1" customWidth="1"/>
    <col min="11" max="11" width="12.5703125" style="133" hidden="1" customWidth="1"/>
    <col min="12" max="12" width="9.28515625" style="1" hidden="1" customWidth="1"/>
    <col min="13" max="13" width="11.140625" style="1" hidden="1" customWidth="1"/>
    <col min="14" max="14" width="7.5703125" style="134" hidden="1" customWidth="1"/>
    <col min="15" max="15" width="15.28515625" style="135" hidden="1" customWidth="1"/>
    <col min="16" max="16" width="12" style="1" hidden="1" customWidth="1"/>
    <col min="17" max="17" width="14" style="136" hidden="1" customWidth="1"/>
    <col min="18" max="16384" width="9" style="1"/>
  </cols>
  <sheetData>
    <row r="1" spans="1:23" s="61" customFormat="1" ht="22.5" customHeight="1">
      <c r="A1" s="162" t="s">
        <v>201</v>
      </c>
      <c r="B1" s="162"/>
      <c r="C1" s="162"/>
      <c r="D1" s="162"/>
      <c r="E1" s="162"/>
      <c r="F1" s="162"/>
      <c r="G1" s="162"/>
      <c r="H1" s="162"/>
      <c r="I1" s="162"/>
      <c r="J1" s="162"/>
      <c r="K1" s="55"/>
      <c r="L1" s="56"/>
      <c r="M1" s="56" t="s">
        <v>202</v>
      </c>
      <c r="N1" s="57"/>
      <c r="O1" s="58"/>
      <c r="P1" s="59"/>
      <c r="Q1" s="60"/>
      <c r="R1" s="59"/>
      <c r="S1" s="59"/>
    </row>
    <row r="2" spans="1:23" s="61" customFormat="1" ht="18.75" customHeight="1">
      <c r="A2" s="163" t="s">
        <v>203</v>
      </c>
      <c r="B2" s="163"/>
      <c r="C2" s="163"/>
      <c r="D2" s="163"/>
      <c r="E2" s="163"/>
      <c r="F2" s="163"/>
      <c r="G2" s="163"/>
      <c r="H2" s="163"/>
      <c r="I2" s="163"/>
      <c r="J2" s="163"/>
      <c r="K2" s="62"/>
      <c r="L2" s="63"/>
      <c r="M2" s="63"/>
      <c r="N2" s="64"/>
      <c r="O2" s="65"/>
      <c r="P2" s="66"/>
      <c r="Q2" s="67"/>
      <c r="R2" s="66"/>
      <c r="S2" s="66"/>
    </row>
    <row r="3" spans="1:23" s="61" customFormat="1" ht="21.75" customHeight="1">
      <c r="A3" s="163" t="s">
        <v>204</v>
      </c>
      <c r="B3" s="163"/>
      <c r="C3" s="163"/>
      <c r="D3" s="163"/>
      <c r="E3" s="163"/>
      <c r="F3" s="163"/>
      <c r="G3" s="163"/>
      <c r="H3" s="163"/>
      <c r="I3" s="163"/>
      <c r="J3" s="163"/>
      <c r="K3" s="68"/>
      <c r="L3" s="69"/>
      <c r="M3" s="63"/>
      <c r="N3" s="64"/>
      <c r="O3" s="65"/>
      <c r="P3" s="66"/>
      <c r="Q3" s="67"/>
      <c r="R3" s="66"/>
      <c r="S3" s="66"/>
    </row>
    <row r="4" spans="1:23" s="61" customFormat="1" ht="27.75" customHeight="1">
      <c r="A4" s="70"/>
      <c r="B4" s="71" t="s">
        <v>333</v>
      </c>
      <c r="C4" s="70"/>
      <c r="D4" s="72" t="s">
        <v>205</v>
      </c>
      <c r="E4" s="70"/>
      <c r="F4" s="72" t="s">
        <v>206</v>
      </c>
      <c r="G4" s="164" t="s">
        <v>207</v>
      </c>
      <c r="H4" s="164"/>
      <c r="I4" s="164"/>
      <c r="J4" s="164"/>
      <c r="K4" s="73"/>
      <c r="L4" s="69"/>
      <c r="M4" s="63"/>
      <c r="N4" s="64"/>
      <c r="O4" s="65"/>
      <c r="P4" s="66"/>
      <c r="Q4" s="67"/>
      <c r="R4" s="66"/>
      <c r="S4" s="66"/>
    </row>
    <row r="5" spans="1:23" s="61" customFormat="1" ht="27.75" customHeight="1">
      <c r="A5" s="70"/>
      <c r="B5" s="71" t="s">
        <v>208</v>
      </c>
      <c r="C5" s="74"/>
      <c r="D5" s="72"/>
      <c r="E5" s="74"/>
      <c r="F5" s="72" t="s">
        <v>209</v>
      </c>
      <c r="G5" s="164" t="s">
        <v>334</v>
      </c>
      <c r="H5" s="164"/>
      <c r="I5" s="164"/>
      <c r="J5" s="164"/>
      <c r="K5" s="73"/>
      <c r="L5" s="69"/>
      <c r="M5" s="63"/>
      <c r="N5" s="63"/>
      <c r="O5" s="65"/>
      <c r="P5" s="66"/>
      <c r="Q5" s="67"/>
      <c r="R5" s="66"/>
      <c r="S5" s="66"/>
    </row>
    <row r="6" spans="1:23" s="75" customFormat="1" ht="15" customHeight="1">
      <c r="A6" s="165" t="s">
        <v>210</v>
      </c>
      <c r="B6" s="166" t="s">
        <v>211</v>
      </c>
      <c r="C6" s="166" t="s">
        <v>212</v>
      </c>
      <c r="D6" s="165" t="s">
        <v>213</v>
      </c>
      <c r="E6" s="165"/>
      <c r="F6" s="165"/>
      <c r="G6" s="165"/>
      <c r="H6" s="165"/>
      <c r="I6" s="167" t="s">
        <v>214</v>
      </c>
      <c r="J6" s="165" t="s">
        <v>19</v>
      </c>
      <c r="K6" s="169" t="s">
        <v>215</v>
      </c>
      <c r="L6" s="169"/>
      <c r="M6" s="169"/>
      <c r="N6" s="169"/>
      <c r="O6" s="169"/>
      <c r="Q6" s="76"/>
    </row>
    <row r="7" spans="1:23" s="75" customFormat="1" ht="42" customHeight="1">
      <c r="A7" s="165"/>
      <c r="B7" s="166"/>
      <c r="C7" s="166"/>
      <c r="D7" s="165"/>
      <c r="E7" s="165"/>
      <c r="F7" s="165"/>
      <c r="G7" s="165"/>
      <c r="H7" s="165"/>
      <c r="I7" s="168"/>
      <c r="J7" s="165"/>
      <c r="K7" s="77" t="s">
        <v>2</v>
      </c>
      <c r="L7" s="78" t="s">
        <v>2</v>
      </c>
      <c r="M7" s="79" t="s">
        <v>2</v>
      </c>
      <c r="N7" s="80" t="s">
        <v>2</v>
      </c>
      <c r="O7" s="81" t="s">
        <v>216</v>
      </c>
      <c r="Q7" s="82" t="s">
        <v>217</v>
      </c>
    </row>
    <row r="8" spans="1:23" s="91" customFormat="1">
      <c r="A8" s="83" t="s">
        <v>218</v>
      </c>
      <c r="B8" s="84" t="s">
        <v>219</v>
      </c>
      <c r="C8" s="84"/>
      <c r="D8" s="85"/>
      <c r="E8" s="85"/>
      <c r="F8" s="85"/>
      <c r="G8" s="85"/>
      <c r="H8" s="85"/>
      <c r="I8" s="86"/>
      <c r="J8" s="87"/>
      <c r="K8" s="88"/>
      <c r="L8" s="88"/>
      <c r="M8" s="87"/>
      <c r="N8" s="89"/>
      <c r="O8" s="90"/>
      <c r="Q8" s="92"/>
    </row>
    <row r="9" spans="1:23" s="101" customFormat="1" ht="14.25">
      <c r="A9" s="93"/>
      <c r="B9" s="94" t="s">
        <v>220</v>
      </c>
      <c r="C9" s="94"/>
      <c r="D9" s="95"/>
      <c r="E9" s="95"/>
      <c r="F9" s="95"/>
      <c r="G9" s="95"/>
      <c r="H9" s="95"/>
      <c r="I9" s="96"/>
      <c r="J9" s="97"/>
      <c r="K9" s="98"/>
      <c r="L9" s="98"/>
      <c r="M9" s="97"/>
      <c r="N9" s="99"/>
      <c r="O9" s="100">
        <f t="shared" ref="O9:O17" si="0">SUM(K9:N9)</f>
        <v>0</v>
      </c>
      <c r="Q9" s="102">
        <f t="shared" ref="Q9:Q60" si="1">+O9-F9</f>
        <v>0</v>
      </c>
    </row>
    <row r="10" spans="1:23" s="111" customFormat="1" ht="38.25" customHeight="1">
      <c r="A10" s="103">
        <v>1</v>
      </c>
      <c r="B10" s="104" t="s">
        <v>221</v>
      </c>
      <c r="C10" s="105" t="s">
        <v>222</v>
      </c>
      <c r="D10" s="161" t="s">
        <v>335</v>
      </c>
      <c r="E10" s="161"/>
      <c r="F10" s="161"/>
      <c r="G10" s="161"/>
      <c r="H10" s="161"/>
      <c r="I10" s="106">
        <v>14</v>
      </c>
      <c r="J10" s="107"/>
      <c r="K10" s="108"/>
      <c r="L10" s="108"/>
      <c r="M10" s="107"/>
      <c r="N10" s="109"/>
      <c r="O10" s="110">
        <f t="shared" si="0"/>
        <v>0</v>
      </c>
      <c r="P10" s="111">
        <f>+VLOOKUP(B10,'[154]m codes'!$A:$B,2,0)</f>
        <v>200030286</v>
      </c>
      <c r="Q10" s="107">
        <f t="shared" si="1"/>
        <v>0</v>
      </c>
      <c r="S10" s="161" t="s">
        <v>223</v>
      </c>
      <c r="T10" s="161"/>
      <c r="U10" s="161"/>
      <c r="V10" s="161"/>
      <c r="W10" s="161"/>
    </row>
    <row r="11" spans="1:23" s="113" customFormat="1" ht="28.5">
      <c r="A11" s="112">
        <f>+A10+1</f>
        <v>2</v>
      </c>
      <c r="B11" s="104" t="s">
        <v>224</v>
      </c>
      <c r="C11" s="105" t="s">
        <v>222</v>
      </c>
      <c r="D11" s="161"/>
      <c r="E11" s="161"/>
      <c r="F11" s="161"/>
      <c r="G11" s="161"/>
      <c r="H11" s="161"/>
      <c r="I11" s="106"/>
      <c r="J11" s="107"/>
      <c r="K11" s="108"/>
      <c r="L11" s="108"/>
      <c r="M11" s="107"/>
      <c r="N11" s="109"/>
      <c r="O11" s="100">
        <f t="shared" si="0"/>
        <v>0</v>
      </c>
      <c r="P11" s="113">
        <f>+VLOOKUP(B11,'[154]m codes'!$A:$B,2,0)</f>
        <v>200030287</v>
      </c>
      <c r="Q11" s="114">
        <f t="shared" si="1"/>
        <v>0</v>
      </c>
      <c r="U11" s="111"/>
    </row>
    <row r="12" spans="1:23" s="113" customFormat="1" ht="28.5">
      <c r="A12" s="112">
        <f t="shared" ref="A12:A17" si="2">+A11+1</f>
        <v>3</v>
      </c>
      <c r="B12" s="104" t="s">
        <v>225</v>
      </c>
      <c r="C12" s="105" t="s">
        <v>222</v>
      </c>
      <c r="D12" s="161"/>
      <c r="E12" s="161"/>
      <c r="F12" s="161"/>
      <c r="G12" s="161"/>
      <c r="H12" s="161"/>
      <c r="I12" s="106"/>
      <c r="J12" s="107"/>
      <c r="K12" s="108"/>
      <c r="L12" s="108"/>
      <c r="M12" s="107"/>
      <c r="N12" s="109"/>
      <c r="O12" s="100">
        <f t="shared" si="0"/>
        <v>0</v>
      </c>
      <c r="P12" s="113">
        <f>+VLOOKUP(B12,'[154]m codes'!$A:$B,2,0)</f>
        <v>200030288</v>
      </c>
      <c r="Q12" s="114">
        <f t="shared" si="1"/>
        <v>0</v>
      </c>
      <c r="U12" s="111"/>
    </row>
    <row r="13" spans="1:23" s="113" customFormat="1" ht="28.5">
      <c r="A13" s="112">
        <f t="shared" si="2"/>
        <v>4</v>
      </c>
      <c r="B13" s="104" t="s">
        <v>226</v>
      </c>
      <c r="C13" s="105" t="s">
        <v>222</v>
      </c>
      <c r="D13" s="161"/>
      <c r="E13" s="161"/>
      <c r="F13" s="161"/>
      <c r="G13" s="161"/>
      <c r="H13" s="161"/>
      <c r="I13" s="106"/>
      <c r="J13" s="107"/>
      <c r="K13" s="108"/>
      <c r="L13" s="108"/>
      <c r="M13" s="107"/>
      <c r="N13" s="109"/>
      <c r="O13" s="100">
        <f t="shared" si="0"/>
        <v>0</v>
      </c>
      <c r="P13" s="113">
        <f>+VLOOKUP(B13,'[154]m codes'!$A:$B,2,0)</f>
        <v>200030289</v>
      </c>
      <c r="Q13" s="114">
        <f t="shared" si="1"/>
        <v>0</v>
      </c>
      <c r="U13" s="111"/>
    </row>
    <row r="14" spans="1:23" s="113" customFormat="1" ht="28.5">
      <c r="A14" s="112">
        <f t="shared" si="2"/>
        <v>5</v>
      </c>
      <c r="B14" s="104" t="s">
        <v>227</v>
      </c>
      <c r="C14" s="105" t="s">
        <v>222</v>
      </c>
      <c r="D14" s="161"/>
      <c r="E14" s="161"/>
      <c r="F14" s="161"/>
      <c r="G14" s="161"/>
      <c r="H14" s="161"/>
      <c r="I14" s="106"/>
      <c r="J14" s="107"/>
      <c r="K14" s="108"/>
      <c r="L14" s="108"/>
      <c r="M14" s="107"/>
      <c r="N14" s="109"/>
      <c r="O14" s="100">
        <f t="shared" si="0"/>
        <v>0</v>
      </c>
      <c r="P14" s="113">
        <f>+VLOOKUP(B14,'[154]m codes'!$A:$B,2,0)</f>
        <v>200032212</v>
      </c>
      <c r="Q14" s="114">
        <f t="shared" si="1"/>
        <v>0</v>
      </c>
      <c r="U14" s="111"/>
    </row>
    <row r="15" spans="1:23" s="113" customFormat="1" ht="28.5">
      <c r="A15" s="112">
        <f t="shared" si="2"/>
        <v>6</v>
      </c>
      <c r="B15" s="104" t="s">
        <v>228</v>
      </c>
      <c r="C15" s="105" t="s">
        <v>222</v>
      </c>
      <c r="D15" s="161"/>
      <c r="E15" s="161"/>
      <c r="F15" s="161"/>
      <c r="G15" s="161"/>
      <c r="H15" s="161"/>
      <c r="I15" s="106"/>
      <c r="J15" s="107"/>
      <c r="K15" s="108"/>
      <c r="L15" s="108"/>
      <c r="M15" s="107"/>
      <c r="N15" s="109"/>
      <c r="O15" s="100">
        <f t="shared" si="0"/>
        <v>0</v>
      </c>
      <c r="P15" s="113">
        <f>+VLOOKUP(B15,'[154]m codes'!$A:$B,2,0)</f>
        <v>200030291</v>
      </c>
      <c r="Q15" s="114">
        <f t="shared" si="1"/>
        <v>0</v>
      </c>
      <c r="U15" s="111"/>
    </row>
    <row r="16" spans="1:23" s="113" customFormat="1" ht="28.5">
      <c r="A16" s="112">
        <f t="shared" si="2"/>
        <v>7</v>
      </c>
      <c r="B16" s="104" t="s">
        <v>229</v>
      </c>
      <c r="C16" s="105" t="s">
        <v>222</v>
      </c>
      <c r="D16" s="161"/>
      <c r="E16" s="161"/>
      <c r="F16" s="161"/>
      <c r="G16" s="161"/>
      <c r="H16" s="161"/>
      <c r="I16" s="106"/>
      <c r="J16" s="107"/>
      <c r="K16" s="108"/>
      <c r="L16" s="108"/>
      <c r="M16" s="107"/>
      <c r="N16" s="109"/>
      <c r="O16" s="100">
        <f t="shared" si="0"/>
        <v>0</v>
      </c>
      <c r="P16" s="113">
        <f>+VLOOKUP(B16,'[154]m codes'!$A:$B,2,0)</f>
        <v>200030293</v>
      </c>
      <c r="Q16" s="114">
        <f t="shared" si="1"/>
        <v>0</v>
      </c>
      <c r="U16" s="111"/>
    </row>
    <row r="17" spans="1:21" s="113" customFormat="1" ht="14.25">
      <c r="A17" s="112">
        <f t="shared" si="2"/>
        <v>8</v>
      </c>
      <c r="B17" s="104" t="s">
        <v>230</v>
      </c>
      <c r="C17" s="105" t="s">
        <v>222</v>
      </c>
      <c r="D17" s="161"/>
      <c r="E17" s="161"/>
      <c r="F17" s="161"/>
      <c r="G17" s="161"/>
      <c r="H17" s="161"/>
      <c r="I17" s="106"/>
      <c r="J17" s="107"/>
      <c r="K17" s="108"/>
      <c r="L17" s="108"/>
      <c r="M17" s="107"/>
      <c r="N17" s="109"/>
      <c r="O17" s="100">
        <f t="shared" si="0"/>
        <v>0</v>
      </c>
      <c r="P17" s="113">
        <f>+VLOOKUP(B17,'[154]m codes'!$A:$B,2,0)</f>
        <v>200030300</v>
      </c>
      <c r="Q17" s="102">
        <f t="shared" si="1"/>
        <v>0</v>
      </c>
      <c r="U17" s="111"/>
    </row>
    <row r="18" spans="1:21">
      <c r="A18" s="93" t="s">
        <v>231</v>
      </c>
      <c r="B18" s="94" t="s">
        <v>90</v>
      </c>
      <c r="C18" s="94"/>
      <c r="D18" s="161"/>
      <c r="E18" s="161"/>
      <c r="F18" s="161"/>
      <c r="G18" s="161"/>
      <c r="H18" s="161"/>
      <c r="I18" s="106"/>
      <c r="J18" s="97"/>
      <c r="K18" s="98"/>
      <c r="L18" s="98"/>
      <c r="M18" s="97"/>
      <c r="N18" s="99"/>
      <c r="O18" s="115"/>
      <c r="Q18" s="102">
        <f t="shared" si="1"/>
        <v>0</v>
      </c>
    </row>
    <row r="19" spans="1:21" s="113" customFormat="1" ht="14.25">
      <c r="A19" s="112">
        <v>1</v>
      </c>
      <c r="B19" s="104" t="s">
        <v>232</v>
      </c>
      <c r="C19" s="105" t="s">
        <v>222</v>
      </c>
      <c r="D19" s="161"/>
      <c r="E19" s="161"/>
      <c r="F19" s="161"/>
      <c r="G19" s="161"/>
      <c r="H19" s="161"/>
      <c r="I19" s="106"/>
      <c r="J19" s="107"/>
      <c r="K19" s="108"/>
      <c r="L19" s="108"/>
      <c r="M19" s="107"/>
      <c r="N19" s="109"/>
      <c r="O19" s="100">
        <f t="shared" ref="O19:O51" si="3">SUM(K19:N19)</f>
        <v>0</v>
      </c>
      <c r="P19" s="113">
        <f>+VLOOKUP(B19,'[154]m codes'!$A:$B,2,0)</f>
        <v>200032593</v>
      </c>
      <c r="Q19" s="102">
        <f t="shared" si="1"/>
        <v>0</v>
      </c>
    </row>
    <row r="20" spans="1:21" s="113" customFormat="1" ht="14.25">
      <c r="A20" s="112">
        <f>+A19+1</f>
        <v>2</v>
      </c>
      <c r="B20" s="104" t="s">
        <v>233</v>
      </c>
      <c r="C20" s="105" t="s">
        <v>222</v>
      </c>
      <c r="D20" s="161"/>
      <c r="E20" s="161"/>
      <c r="F20" s="161"/>
      <c r="G20" s="161"/>
      <c r="H20" s="161"/>
      <c r="I20" s="106"/>
      <c r="J20" s="107"/>
      <c r="K20" s="108"/>
      <c r="L20" s="108"/>
      <c r="M20" s="107"/>
      <c r="N20" s="109"/>
      <c r="O20" s="100">
        <f t="shared" si="3"/>
        <v>0</v>
      </c>
      <c r="P20" s="113">
        <f>+VLOOKUP(B20,'[154]m codes'!$A:$B,2,0)</f>
        <v>200032575</v>
      </c>
      <c r="Q20" s="102">
        <f t="shared" si="1"/>
        <v>0</v>
      </c>
    </row>
    <row r="21" spans="1:21" s="113" customFormat="1" ht="14.25">
      <c r="A21" s="112">
        <f t="shared" ref="A21:A51" si="4">+A20+1</f>
        <v>3</v>
      </c>
      <c r="B21" s="104" t="s">
        <v>234</v>
      </c>
      <c r="C21" s="105" t="s">
        <v>222</v>
      </c>
      <c r="D21" s="161"/>
      <c r="E21" s="161"/>
      <c r="F21" s="161"/>
      <c r="G21" s="161"/>
      <c r="H21" s="161"/>
      <c r="I21" s="106"/>
      <c r="J21" s="107"/>
      <c r="K21" s="108"/>
      <c r="L21" s="108"/>
      <c r="M21" s="107"/>
      <c r="N21" s="109"/>
      <c r="O21" s="100">
        <f t="shared" si="3"/>
        <v>0</v>
      </c>
      <c r="P21" s="113">
        <f>+VLOOKUP(B21,'[154]m codes'!$A:$B,2,0)</f>
        <v>200032202</v>
      </c>
      <c r="Q21" s="102">
        <f t="shared" si="1"/>
        <v>0</v>
      </c>
    </row>
    <row r="22" spans="1:21" s="113" customFormat="1" ht="14.25">
      <c r="A22" s="112">
        <f t="shared" si="4"/>
        <v>4</v>
      </c>
      <c r="B22" s="104" t="s">
        <v>235</v>
      </c>
      <c r="C22" s="105" t="s">
        <v>222</v>
      </c>
      <c r="D22" s="161"/>
      <c r="E22" s="161"/>
      <c r="F22" s="161"/>
      <c r="G22" s="161"/>
      <c r="H22" s="161"/>
      <c r="I22" s="106"/>
      <c r="J22" s="107"/>
      <c r="K22" s="108"/>
      <c r="L22" s="108"/>
      <c r="M22" s="107"/>
      <c r="N22" s="109"/>
      <c r="O22" s="100">
        <f t="shared" si="3"/>
        <v>0</v>
      </c>
      <c r="P22" s="113">
        <f>+VLOOKUP(B22,'[154]m codes'!$A:$B,2,0)</f>
        <v>200032233</v>
      </c>
      <c r="Q22" s="102">
        <f t="shared" si="1"/>
        <v>0</v>
      </c>
    </row>
    <row r="23" spans="1:21" s="113" customFormat="1" ht="28.5">
      <c r="A23" s="112">
        <f t="shared" si="4"/>
        <v>5</v>
      </c>
      <c r="B23" s="104" t="s">
        <v>236</v>
      </c>
      <c r="C23" s="105" t="s">
        <v>222</v>
      </c>
      <c r="D23" s="161"/>
      <c r="E23" s="161"/>
      <c r="F23" s="161"/>
      <c r="G23" s="161"/>
      <c r="H23" s="161"/>
      <c r="I23" s="106"/>
      <c r="J23" s="107"/>
      <c r="K23" s="108"/>
      <c r="L23" s="108"/>
      <c r="M23" s="107"/>
      <c r="N23" s="109"/>
      <c r="O23" s="100">
        <f t="shared" si="3"/>
        <v>0</v>
      </c>
      <c r="P23" s="113">
        <f>+VLOOKUP(B23,'[154]m codes'!$A:$B,2,0)</f>
        <v>200032203</v>
      </c>
      <c r="Q23" s="102">
        <f t="shared" si="1"/>
        <v>0</v>
      </c>
    </row>
    <row r="24" spans="1:21" s="113" customFormat="1" ht="14.25">
      <c r="A24" s="112">
        <f t="shared" si="4"/>
        <v>6</v>
      </c>
      <c r="B24" s="104" t="s">
        <v>237</v>
      </c>
      <c r="C24" s="105" t="s">
        <v>222</v>
      </c>
      <c r="D24" s="161"/>
      <c r="E24" s="161"/>
      <c r="F24" s="161"/>
      <c r="G24" s="161"/>
      <c r="H24" s="161"/>
      <c r="I24" s="106"/>
      <c r="J24" s="107"/>
      <c r="K24" s="108"/>
      <c r="L24" s="108"/>
      <c r="M24" s="107"/>
      <c r="N24" s="109"/>
      <c r="O24" s="100">
        <f t="shared" si="3"/>
        <v>0</v>
      </c>
      <c r="P24" s="113">
        <f>+VLOOKUP(B24,'[154]m codes'!$A:$B,2,0)</f>
        <v>200032204</v>
      </c>
      <c r="Q24" s="102">
        <f t="shared" si="1"/>
        <v>0</v>
      </c>
    </row>
    <row r="25" spans="1:21" s="113" customFormat="1" ht="28.5">
      <c r="A25" s="112">
        <f t="shared" si="4"/>
        <v>7</v>
      </c>
      <c r="B25" s="104" t="s">
        <v>238</v>
      </c>
      <c r="C25" s="105" t="s">
        <v>222</v>
      </c>
      <c r="D25" s="161"/>
      <c r="E25" s="161"/>
      <c r="F25" s="161"/>
      <c r="G25" s="161"/>
      <c r="H25" s="161"/>
      <c r="I25" s="106"/>
      <c r="J25" s="107"/>
      <c r="K25" s="108"/>
      <c r="L25" s="108"/>
      <c r="M25" s="107"/>
      <c r="N25" s="109"/>
      <c r="O25" s="100">
        <f t="shared" si="3"/>
        <v>0</v>
      </c>
      <c r="P25" s="113">
        <f>+VLOOKUP(B25,'[154]m codes'!$A:$B,2,0)</f>
        <v>200032234</v>
      </c>
      <c r="Q25" s="102">
        <f t="shared" si="1"/>
        <v>0</v>
      </c>
    </row>
    <row r="26" spans="1:21" s="113" customFormat="1" ht="28.5">
      <c r="A26" s="112">
        <f t="shared" si="4"/>
        <v>8</v>
      </c>
      <c r="B26" s="104" t="s">
        <v>239</v>
      </c>
      <c r="C26" s="105" t="s">
        <v>222</v>
      </c>
      <c r="D26" s="161"/>
      <c r="E26" s="161"/>
      <c r="F26" s="161"/>
      <c r="G26" s="161"/>
      <c r="H26" s="161"/>
      <c r="I26" s="106"/>
      <c r="J26" s="107"/>
      <c r="K26" s="108"/>
      <c r="L26" s="108"/>
      <c r="M26" s="107"/>
      <c r="N26" s="109"/>
      <c r="O26" s="100">
        <f t="shared" si="3"/>
        <v>0</v>
      </c>
      <c r="P26" s="113">
        <f>+VLOOKUP(B26,'[154]m codes'!$A:$B,2,0)</f>
        <v>200032205</v>
      </c>
      <c r="Q26" s="102">
        <f t="shared" si="1"/>
        <v>0</v>
      </c>
    </row>
    <row r="27" spans="1:21" s="113" customFormat="1" ht="28.5">
      <c r="A27" s="112">
        <f t="shared" si="4"/>
        <v>9</v>
      </c>
      <c r="B27" s="104" t="s">
        <v>240</v>
      </c>
      <c r="C27" s="105" t="s">
        <v>222</v>
      </c>
      <c r="D27" s="161"/>
      <c r="E27" s="161"/>
      <c r="F27" s="161"/>
      <c r="G27" s="161"/>
      <c r="H27" s="161"/>
      <c r="I27" s="106"/>
      <c r="J27" s="107"/>
      <c r="K27" s="108"/>
      <c r="L27" s="108"/>
      <c r="M27" s="107"/>
      <c r="N27" s="109"/>
      <c r="O27" s="100">
        <f t="shared" si="3"/>
        <v>0</v>
      </c>
      <c r="P27" s="113">
        <f>+VLOOKUP(B27,'[154]m codes'!$A:$B,2,0)</f>
        <v>200032206</v>
      </c>
      <c r="Q27" s="102">
        <f t="shared" si="1"/>
        <v>0</v>
      </c>
    </row>
    <row r="28" spans="1:21" s="113" customFormat="1" ht="28.5">
      <c r="A28" s="112">
        <f t="shared" si="4"/>
        <v>10</v>
      </c>
      <c r="B28" s="104" t="s">
        <v>241</v>
      </c>
      <c r="C28" s="105" t="s">
        <v>222</v>
      </c>
      <c r="D28" s="161"/>
      <c r="E28" s="161"/>
      <c r="F28" s="161"/>
      <c r="G28" s="161"/>
      <c r="H28" s="161"/>
      <c r="I28" s="106"/>
      <c r="J28" s="107"/>
      <c r="K28" s="108"/>
      <c r="L28" s="108"/>
      <c r="M28" s="107"/>
      <c r="N28" s="109"/>
      <c r="O28" s="100">
        <f t="shared" si="3"/>
        <v>0</v>
      </c>
      <c r="P28" s="113">
        <f>+VLOOKUP(B28,'[154]m codes'!$A:$B,2,0)</f>
        <v>200032207</v>
      </c>
      <c r="Q28" s="102">
        <f t="shared" si="1"/>
        <v>0</v>
      </c>
    </row>
    <row r="29" spans="1:21" s="113" customFormat="1" ht="28.5">
      <c r="A29" s="112">
        <f t="shared" si="4"/>
        <v>11</v>
      </c>
      <c r="B29" s="104" t="s">
        <v>242</v>
      </c>
      <c r="C29" s="105" t="s">
        <v>222</v>
      </c>
      <c r="D29" s="161"/>
      <c r="E29" s="161"/>
      <c r="F29" s="161"/>
      <c r="G29" s="161"/>
      <c r="H29" s="161"/>
      <c r="I29" s="106"/>
      <c r="J29" s="107"/>
      <c r="K29" s="108"/>
      <c r="L29" s="108"/>
      <c r="M29" s="107"/>
      <c r="N29" s="109"/>
      <c r="O29" s="100">
        <f t="shared" si="3"/>
        <v>0</v>
      </c>
      <c r="P29" s="113">
        <f>+VLOOKUP(B29,'[154]m codes'!$A:$B,2,0)</f>
        <v>200032235</v>
      </c>
      <c r="Q29" s="102">
        <f t="shared" si="1"/>
        <v>0</v>
      </c>
    </row>
    <row r="30" spans="1:21" s="113" customFormat="1" ht="28.5">
      <c r="A30" s="112">
        <f t="shared" si="4"/>
        <v>12</v>
      </c>
      <c r="B30" s="104" t="s">
        <v>243</v>
      </c>
      <c r="C30" s="105" t="s">
        <v>222</v>
      </c>
      <c r="D30" s="161"/>
      <c r="E30" s="161"/>
      <c r="F30" s="161"/>
      <c r="G30" s="161"/>
      <c r="H30" s="161"/>
      <c r="I30" s="106"/>
      <c r="J30" s="107"/>
      <c r="K30" s="108"/>
      <c r="L30" s="108"/>
      <c r="M30" s="107"/>
      <c r="N30" s="109"/>
      <c r="O30" s="100">
        <f t="shared" si="3"/>
        <v>0</v>
      </c>
      <c r="P30" s="113">
        <f>+VLOOKUP(B30,'[154]m codes'!$A:$B,2,0)</f>
        <v>200032208</v>
      </c>
      <c r="Q30" s="102">
        <f t="shared" si="1"/>
        <v>0</v>
      </c>
    </row>
    <row r="31" spans="1:21" s="113" customFormat="1" ht="28.5">
      <c r="A31" s="112">
        <f t="shared" si="4"/>
        <v>13</v>
      </c>
      <c r="B31" s="104" t="s">
        <v>244</v>
      </c>
      <c r="C31" s="105" t="s">
        <v>222</v>
      </c>
      <c r="D31" s="161"/>
      <c r="E31" s="161"/>
      <c r="F31" s="161"/>
      <c r="G31" s="161"/>
      <c r="H31" s="161"/>
      <c r="I31" s="106"/>
      <c r="J31" s="107"/>
      <c r="K31" s="108"/>
      <c r="L31" s="108"/>
      <c r="M31" s="107"/>
      <c r="N31" s="109"/>
      <c r="O31" s="100">
        <f t="shared" si="3"/>
        <v>0</v>
      </c>
      <c r="P31" s="113">
        <f>+VLOOKUP(B31,'[154]m codes'!$A:$B,2,0)</f>
        <v>200032209</v>
      </c>
      <c r="Q31" s="102">
        <f t="shared" si="1"/>
        <v>0</v>
      </c>
    </row>
    <row r="32" spans="1:21" s="113" customFormat="1" ht="28.5">
      <c r="A32" s="112">
        <f t="shared" si="4"/>
        <v>14</v>
      </c>
      <c r="B32" s="104" t="s">
        <v>245</v>
      </c>
      <c r="C32" s="105" t="s">
        <v>222</v>
      </c>
      <c r="D32" s="161"/>
      <c r="E32" s="161"/>
      <c r="F32" s="161"/>
      <c r="G32" s="161"/>
      <c r="H32" s="161"/>
      <c r="I32" s="106"/>
      <c r="J32" s="107"/>
      <c r="K32" s="108"/>
      <c r="L32" s="108"/>
      <c r="M32" s="107"/>
      <c r="N32" s="109"/>
      <c r="O32" s="100">
        <f t="shared" si="3"/>
        <v>0</v>
      </c>
      <c r="P32" s="113">
        <f>+VLOOKUP(B32,'[154]m codes'!$A:$B,2,0)</f>
        <v>200032210</v>
      </c>
      <c r="Q32" s="102">
        <f t="shared" si="1"/>
        <v>0</v>
      </c>
    </row>
    <row r="33" spans="1:17" s="113" customFormat="1" ht="28.5">
      <c r="A33" s="112">
        <f t="shared" si="4"/>
        <v>15</v>
      </c>
      <c r="B33" s="104" t="s">
        <v>246</v>
      </c>
      <c r="C33" s="105" t="s">
        <v>222</v>
      </c>
      <c r="D33" s="161"/>
      <c r="E33" s="161"/>
      <c r="F33" s="161"/>
      <c r="G33" s="161"/>
      <c r="H33" s="161"/>
      <c r="I33" s="106"/>
      <c r="J33" s="107"/>
      <c r="K33" s="108"/>
      <c r="L33" s="108"/>
      <c r="M33" s="107"/>
      <c r="N33" s="109"/>
      <c r="O33" s="100">
        <f t="shared" si="3"/>
        <v>0</v>
      </c>
      <c r="P33" s="113">
        <f>+VLOOKUP(B33,'[154]m codes'!$A:$B,2,0)</f>
        <v>200032211</v>
      </c>
      <c r="Q33" s="102">
        <f t="shared" si="1"/>
        <v>0</v>
      </c>
    </row>
    <row r="34" spans="1:17" s="113" customFormat="1" ht="18.75" customHeight="1">
      <c r="A34" s="112">
        <f t="shared" si="4"/>
        <v>16</v>
      </c>
      <c r="B34" s="104" t="s">
        <v>247</v>
      </c>
      <c r="C34" s="105" t="s">
        <v>222</v>
      </c>
      <c r="D34" s="161"/>
      <c r="E34" s="161"/>
      <c r="F34" s="161"/>
      <c r="G34" s="161"/>
      <c r="H34" s="161"/>
      <c r="I34" s="106"/>
      <c r="J34" s="107"/>
      <c r="K34" s="108"/>
      <c r="L34" s="108"/>
      <c r="M34" s="107"/>
      <c r="N34" s="109"/>
      <c r="O34" s="100">
        <f t="shared" si="3"/>
        <v>0</v>
      </c>
      <c r="P34" s="113">
        <f>+VLOOKUP(B34,'[154]m codes'!$A:$B,2,0)</f>
        <v>200032236</v>
      </c>
      <c r="Q34" s="102">
        <f t="shared" si="1"/>
        <v>0</v>
      </c>
    </row>
    <row r="35" spans="1:17" s="113" customFormat="1" ht="28.5">
      <c r="A35" s="112">
        <f t="shared" si="4"/>
        <v>17</v>
      </c>
      <c r="B35" s="104" t="s">
        <v>248</v>
      </c>
      <c r="C35" s="105" t="s">
        <v>222</v>
      </c>
      <c r="D35" s="161"/>
      <c r="E35" s="161"/>
      <c r="F35" s="161"/>
      <c r="G35" s="161"/>
      <c r="H35" s="161"/>
      <c r="I35" s="106"/>
      <c r="J35" s="107"/>
      <c r="K35" s="108"/>
      <c r="L35" s="108"/>
      <c r="M35" s="107"/>
      <c r="N35" s="109"/>
      <c r="O35" s="100">
        <f t="shared" si="3"/>
        <v>0</v>
      </c>
      <c r="P35" s="113">
        <f>+VLOOKUP(B35,'[154]m codes'!$A:$B,2,0)</f>
        <v>200032213</v>
      </c>
      <c r="Q35" s="114">
        <f t="shared" si="1"/>
        <v>0</v>
      </c>
    </row>
    <row r="36" spans="1:17" s="113" customFormat="1" ht="28.5">
      <c r="A36" s="112">
        <f t="shared" si="4"/>
        <v>18</v>
      </c>
      <c r="B36" s="104" t="s">
        <v>249</v>
      </c>
      <c r="C36" s="105" t="s">
        <v>222</v>
      </c>
      <c r="D36" s="161"/>
      <c r="E36" s="161"/>
      <c r="F36" s="161"/>
      <c r="G36" s="161"/>
      <c r="H36" s="161"/>
      <c r="I36" s="106"/>
      <c r="J36" s="107"/>
      <c r="K36" s="108"/>
      <c r="L36" s="108"/>
      <c r="M36" s="107"/>
      <c r="N36" s="109"/>
      <c r="O36" s="100">
        <f t="shared" si="3"/>
        <v>0</v>
      </c>
      <c r="P36" s="113">
        <f>+VLOOKUP(B36,'[154]m codes'!$A:$B,2,0)</f>
        <v>200032214</v>
      </c>
      <c r="Q36" s="102">
        <f t="shared" si="1"/>
        <v>0</v>
      </c>
    </row>
    <row r="37" spans="1:17" s="113" customFormat="1" ht="28.5">
      <c r="A37" s="112">
        <f t="shared" si="4"/>
        <v>19</v>
      </c>
      <c r="B37" s="104" t="s">
        <v>250</v>
      </c>
      <c r="C37" s="105" t="s">
        <v>222</v>
      </c>
      <c r="D37" s="161"/>
      <c r="E37" s="161"/>
      <c r="F37" s="161"/>
      <c r="G37" s="161"/>
      <c r="H37" s="161"/>
      <c r="I37" s="106"/>
      <c r="J37" s="107"/>
      <c r="K37" s="108"/>
      <c r="L37" s="108"/>
      <c r="M37" s="107"/>
      <c r="N37" s="109"/>
      <c r="O37" s="100">
        <f t="shared" si="3"/>
        <v>0</v>
      </c>
      <c r="P37" s="113">
        <f>+VLOOKUP(B37,'[154]m codes'!$A:$B,2,0)</f>
        <v>200032215</v>
      </c>
      <c r="Q37" s="102">
        <f t="shared" si="1"/>
        <v>0</v>
      </c>
    </row>
    <row r="38" spans="1:17" s="113" customFormat="1" ht="14.25">
      <c r="A38" s="112">
        <f t="shared" si="4"/>
        <v>20</v>
      </c>
      <c r="B38" s="104" t="s">
        <v>251</v>
      </c>
      <c r="C38" s="105" t="s">
        <v>222</v>
      </c>
      <c r="D38" s="161"/>
      <c r="E38" s="161"/>
      <c r="F38" s="161"/>
      <c r="G38" s="161"/>
      <c r="H38" s="161"/>
      <c r="I38" s="106"/>
      <c r="J38" s="107"/>
      <c r="K38" s="108"/>
      <c r="L38" s="108"/>
      <c r="M38" s="107"/>
      <c r="N38" s="109"/>
      <c r="O38" s="100">
        <f t="shared" si="3"/>
        <v>0</v>
      </c>
      <c r="P38" s="113">
        <f>+VLOOKUP(B38,'[154]m codes'!$A:$B,2,0)</f>
        <v>200032216</v>
      </c>
      <c r="Q38" s="102">
        <f t="shared" si="1"/>
        <v>0</v>
      </c>
    </row>
    <row r="39" spans="1:17" s="113" customFormat="1" ht="14.25">
      <c r="A39" s="112">
        <f t="shared" si="4"/>
        <v>21</v>
      </c>
      <c r="B39" s="104" t="s">
        <v>252</v>
      </c>
      <c r="C39" s="105" t="s">
        <v>222</v>
      </c>
      <c r="D39" s="161"/>
      <c r="E39" s="161"/>
      <c r="F39" s="161"/>
      <c r="G39" s="161"/>
      <c r="H39" s="161"/>
      <c r="I39" s="106"/>
      <c r="J39" s="107"/>
      <c r="K39" s="108"/>
      <c r="L39" s="108"/>
      <c r="M39" s="107"/>
      <c r="N39" s="109"/>
      <c r="O39" s="100">
        <f t="shared" si="3"/>
        <v>0</v>
      </c>
      <c r="P39" s="113">
        <f>+VLOOKUP(B39,'[154]m codes'!$A:$B,2,0)</f>
        <v>200030290</v>
      </c>
      <c r="Q39" s="102">
        <f t="shared" si="1"/>
        <v>0</v>
      </c>
    </row>
    <row r="40" spans="1:17" s="113" customFormat="1" ht="28.5">
      <c r="A40" s="112">
        <f t="shared" si="4"/>
        <v>22</v>
      </c>
      <c r="B40" s="104" t="s">
        <v>253</v>
      </c>
      <c r="C40" s="105" t="s">
        <v>222</v>
      </c>
      <c r="D40" s="161"/>
      <c r="E40" s="161"/>
      <c r="F40" s="161"/>
      <c r="G40" s="161"/>
      <c r="H40" s="161"/>
      <c r="I40" s="106"/>
      <c r="J40" s="107"/>
      <c r="K40" s="108"/>
      <c r="L40" s="108"/>
      <c r="M40" s="107"/>
      <c r="N40" s="109"/>
      <c r="O40" s="100">
        <f t="shared" si="3"/>
        <v>0</v>
      </c>
      <c r="P40" s="113">
        <f>+VLOOKUP(B40,'[154]m codes'!$A:$B,2,0)</f>
        <v>200032237</v>
      </c>
      <c r="Q40" s="102">
        <f t="shared" si="1"/>
        <v>0</v>
      </c>
    </row>
    <row r="41" spans="1:17" s="113" customFormat="1" ht="28.5">
      <c r="A41" s="112">
        <f t="shared" si="4"/>
        <v>23</v>
      </c>
      <c r="B41" s="104" t="s">
        <v>254</v>
      </c>
      <c r="C41" s="105" t="s">
        <v>222</v>
      </c>
      <c r="D41" s="161"/>
      <c r="E41" s="161"/>
      <c r="F41" s="161"/>
      <c r="G41" s="161"/>
      <c r="H41" s="161"/>
      <c r="I41" s="106"/>
      <c r="J41" s="107"/>
      <c r="K41" s="108"/>
      <c r="L41" s="108"/>
      <c r="M41" s="107"/>
      <c r="N41" s="109"/>
      <c r="O41" s="100">
        <f t="shared" si="3"/>
        <v>0</v>
      </c>
      <c r="P41" s="113">
        <f>+VLOOKUP(B41,'[154]m codes'!$A:$B,2,0)</f>
        <v>200032217</v>
      </c>
      <c r="Q41" s="102">
        <f t="shared" si="1"/>
        <v>0</v>
      </c>
    </row>
    <row r="42" spans="1:17" s="113" customFormat="1" ht="28.5">
      <c r="A42" s="112">
        <f t="shared" si="4"/>
        <v>24</v>
      </c>
      <c r="B42" s="104" t="s">
        <v>255</v>
      </c>
      <c r="C42" s="105" t="s">
        <v>222</v>
      </c>
      <c r="D42" s="161"/>
      <c r="E42" s="161"/>
      <c r="F42" s="161"/>
      <c r="G42" s="161"/>
      <c r="H42" s="161"/>
      <c r="I42" s="106"/>
      <c r="J42" s="107"/>
      <c r="K42" s="108"/>
      <c r="L42" s="108"/>
      <c r="M42" s="107"/>
      <c r="N42" s="109"/>
      <c r="O42" s="100">
        <f t="shared" si="3"/>
        <v>0</v>
      </c>
      <c r="P42" s="113">
        <f>+VLOOKUP(B42,'[154]m codes'!$A:$B,2,0)</f>
        <v>200032218</v>
      </c>
      <c r="Q42" s="102">
        <f t="shared" si="1"/>
        <v>0</v>
      </c>
    </row>
    <row r="43" spans="1:17" s="113" customFormat="1" ht="28.5">
      <c r="A43" s="112">
        <f t="shared" si="4"/>
        <v>25</v>
      </c>
      <c r="B43" s="104" t="s">
        <v>256</v>
      </c>
      <c r="C43" s="105" t="s">
        <v>222</v>
      </c>
      <c r="D43" s="161"/>
      <c r="E43" s="161"/>
      <c r="F43" s="161"/>
      <c r="G43" s="161"/>
      <c r="H43" s="161"/>
      <c r="I43" s="106"/>
      <c r="J43" s="107"/>
      <c r="K43" s="108"/>
      <c r="L43" s="108"/>
      <c r="M43" s="107"/>
      <c r="N43" s="109"/>
      <c r="O43" s="100">
        <f t="shared" si="3"/>
        <v>0</v>
      </c>
      <c r="P43" s="113">
        <f>+VLOOKUP(B43,'[154]m codes'!$A:$B,2,0)</f>
        <v>200032219</v>
      </c>
      <c r="Q43" s="102">
        <f t="shared" si="1"/>
        <v>0</v>
      </c>
    </row>
    <row r="44" spans="1:17" s="113" customFormat="1" ht="28.5">
      <c r="A44" s="112">
        <f t="shared" si="4"/>
        <v>26</v>
      </c>
      <c r="B44" s="104" t="s">
        <v>257</v>
      </c>
      <c r="C44" s="105" t="s">
        <v>222</v>
      </c>
      <c r="D44" s="161"/>
      <c r="E44" s="161"/>
      <c r="F44" s="161"/>
      <c r="G44" s="161"/>
      <c r="H44" s="161"/>
      <c r="I44" s="106"/>
      <c r="J44" s="107"/>
      <c r="K44" s="108"/>
      <c r="L44" s="108"/>
      <c r="M44" s="107"/>
      <c r="N44" s="109"/>
      <c r="O44" s="100">
        <f t="shared" si="3"/>
        <v>0</v>
      </c>
      <c r="P44" s="113">
        <f>+VLOOKUP(B44,'[154]m codes'!$A:$B,2,0)</f>
        <v>200030292</v>
      </c>
      <c r="Q44" s="102">
        <f t="shared" si="1"/>
        <v>0</v>
      </c>
    </row>
    <row r="45" spans="1:17" s="113" customFormat="1" ht="28.5">
      <c r="A45" s="112">
        <f t="shared" si="4"/>
        <v>27</v>
      </c>
      <c r="B45" s="104" t="s">
        <v>258</v>
      </c>
      <c r="C45" s="105" t="s">
        <v>222</v>
      </c>
      <c r="D45" s="161"/>
      <c r="E45" s="161"/>
      <c r="F45" s="161"/>
      <c r="G45" s="161"/>
      <c r="H45" s="161"/>
      <c r="I45" s="106"/>
      <c r="J45" s="107"/>
      <c r="K45" s="108"/>
      <c r="L45" s="108"/>
      <c r="M45" s="107"/>
      <c r="N45" s="109"/>
      <c r="O45" s="100">
        <f t="shared" si="3"/>
        <v>0</v>
      </c>
      <c r="P45" s="113">
        <f>+VLOOKUP(B45,'[154]m codes'!$A:$B,2,0)</f>
        <v>200032220</v>
      </c>
      <c r="Q45" s="102">
        <f t="shared" si="1"/>
        <v>0</v>
      </c>
    </row>
    <row r="46" spans="1:17" s="113" customFormat="1" ht="28.5">
      <c r="A46" s="112">
        <f t="shared" si="4"/>
        <v>28</v>
      </c>
      <c r="B46" s="104" t="s">
        <v>259</v>
      </c>
      <c r="C46" s="105" t="s">
        <v>222</v>
      </c>
      <c r="D46" s="161"/>
      <c r="E46" s="161"/>
      <c r="F46" s="161"/>
      <c r="G46" s="161"/>
      <c r="H46" s="161"/>
      <c r="I46" s="106"/>
      <c r="J46" s="107"/>
      <c r="K46" s="108"/>
      <c r="L46" s="108"/>
      <c r="M46" s="107"/>
      <c r="N46" s="109"/>
      <c r="O46" s="100">
        <f t="shared" si="3"/>
        <v>0</v>
      </c>
      <c r="P46" s="113">
        <f>+VLOOKUP(B46,'[154]m codes'!$A:$B,2,0)</f>
        <v>200032222</v>
      </c>
      <c r="Q46" s="102">
        <f t="shared" si="1"/>
        <v>0</v>
      </c>
    </row>
    <row r="47" spans="1:17" s="113" customFormat="1" ht="14.25">
      <c r="A47" s="112">
        <f t="shared" si="4"/>
        <v>29</v>
      </c>
      <c r="B47" s="104" t="s">
        <v>260</v>
      </c>
      <c r="C47" s="105" t="s">
        <v>222</v>
      </c>
      <c r="D47" s="161"/>
      <c r="E47" s="161"/>
      <c r="F47" s="161"/>
      <c r="G47" s="161"/>
      <c r="H47" s="161"/>
      <c r="I47" s="106"/>
      <c r="J47" s="107"/>
      <c r="K47" s="108"/>
      <c r="L47" s="108"/>
      <c r="M47" s="107"/>
      <c r="N47" s="109"/>
      <c r="O47" s="100">
        <f t="shared" si="3"/>
        <v>0</v>
      </c>
      <c r="P47" s="113">
        <f>+VLOOKUP(B47,'[154]m codes'!$A:$B,2,0)</f>
        <v>200030297</v>
      </c>
      <c r="Q47" s="102">
        <f t="shared" si="1"/>
        <v>0</v>
      </c>
    </row>
    <row r="48" spans="1:17" s="113" customFormat="1" ht="14.25">
      <c r="A48" s="112">
        <f t="shared" si="4"/>
        <v>30</v>
      </c>
      <c r="B48" s="104" t="s">
        <v>261</v>
      </c>
      <c r="C48" s="105" t="s">
        <v>222</v>
      </c>
      <c r="D48" s="161"/>
      <c r="E48" s="161"/>
      <c r="F48" s="161"/>
      <c r="G48" s="161"/>
      <c r="H48" s="161"/>
      <c r="I48" s="106"/>
      <c r="J48" s="107"/>
      <c r="K48" s="108"/>
      <c r="L48" s="108"/>
      <c r="M48" s="107"/>
      <c r="N48" s="109"/>
      <c r="O48" s="100">
        <f t="shared" si="3"/>
        <v>0</v>
      </c>
      <c r="P48" s="113">
        <f>+VLOOKUP(B48,'[154]m codes'!$A:$B,2,0)</f>
        <v>200030298</v>
      </c>
      <c r="Q48" s="102">
        <f t="shared" si="1"/>
        <v>0</v>
      </c>
    </row>
    <row r="49" spans="1:17" s="113" customFormat="1" ht="28.5">
      <c r="A49" s="112">
        <f t="shared" si="4"/>
        <v>31</v>
      </c>
      <c r="B49" s="104" t="s">
        <v>262</v>
      </c>
      <c r="C49" s="105" t="s">
        <v>222</v>
      </c>
      <c r="D49" s="161"/>
      <c r="E49" s="161"/>
      <c r="F49" s="161"/>
      <c r="G49" s="161"/>
      <c r="H49" s="161"/>
      <c r="I49" s="106"/>
      <c r="J49" s="107"/>
      <c r="K49" s="108"/>
      <c r="L49" s="108"/>
      <c r="M49" s="107"/>
      <c r="N49" s="109"/>
      <c r="O49" s="100">
        <f t="shared" si="3"/>
        <v>0</v>
      </c>
      <c r="P49" s="113">
        <f>+VLOOKUP(B49,'[154]m codes'!$A:$B,2,0)</f>
        <v>200032223</v>
      </c>
      <c r="Q49" s="102">
        <f t="shared" si="1"/>
        <v>0</v>
      </c>
    </row>
    <row r="50" spans="1:17" s="113" customFormat="1" ht="28.5">
      <c r="A50" s="112">
        <f t="shared" si="4"/>
        <v>32</v>
      </c>
      <c r="B50" s="104" t="s">
        <v>263</v>
      </c>
      <c r="C50" s="105" t="s">
        <v>222</v>
      </c>
      <c r="D50" s="161"/>
      <c r="E50" s="161"/>
      <c r="F50" s="161"/>
      <c r="G50" s="161"/>
      <c r="H50" s="161"/>
      <c r="I50" s="106"/>
      <c r="J50" s="107"/>
      <c r="K50" s="108"/>
      <c r="L50" s="108"/>
      <c r="M50" s="107"/>
      <c r="N50" s="109"/>
      <c r="O50" s="100">
        <f t="shared" si="3"/>
        <v>0</v>
      </c>
      <c r="P50" s="113">
        <f>+VLOOKUP(B50,'[154]m codes'!$A:$B,2,0)</f>
        <v>200032225</v>
      </c>
      <c r="Q50" s="102">
        <f t="shared" si="1"/>
        <v>0</v>
      </c>
    </row>
    <row r="51" spans="1:17" s="113" customFormat="1" ht="28.5">
      <c r="A51" s="112">
        <f t="shared" si="4"/>
        <v>33</v>
      </c>
      <c r="B51" s="104" t="s">
        <v>264</v>
      </c>
      <c r="C51" s="105" t="s">
        <v>222</v>
      </c>
      <c r="D51" s="161"/>
      <c r="E51" s="161"/>
      <c r="F51" s="161"/>
      <c r="G51" s="161"/>
      <c r="H51" s="161"/>
      <c r="I51" s="106"/>
      <c r="J51" s="107"/>
      <c r="K51" s="108"/>
      <c r="L51" s="108"/>
      <c r="M51" s="107"/>
      <c r="N51" s="109"/>
      <c r="O51" s="100">
        <f t="shared" si="3"/>
        <v>0</v>
      </c>
      <c r="P51" s="113">
        <f>+VLOOKUP(B51,'[154]m codes'!$A:$B,2,0)</f>
        <v>200032228</v>
      </c>
      <c r="Q51" s="102">
        <f t="shared" si="1"/>
        <v>0</v>
      </c>
    </row>
    <row r="52" spans="1:17">
      <c r="A52" s="93" t="s">
        <v>265</v>
      </c>
      <c r="B52" s="94" t="s">
        <v>266</v>
      </c>
      <c r="C52" s="94"/>
      <c r="D52" s="161"/>
      <c r="E52" s="161"/>
      <c r="F52" s="161"/>
      <c r="G52" s="161"/>
      <c r="H52" s="161"/>
      <c r="I52" s="106"/>
      <c r="J52" s="97"/>
      <c r="K52" s="98"/>
      <c r="L52" s="98"/>
      <c r="M52" s="97"/>
      <c r="N52" s="99"/>
      <c r="O52" s="115"/>
      <c r="P52" s="113"/>
      <c r="Q52" s="102">
        <f t="shared" si="1"/>
        <v>0</v>
      </c>
    </row>
    <row r="53" spans="1:17" s="113" customFormat="1" ht="14.25">
      <c r="A53" s="112">
        <v>1</v>
      </c>
      <c r="B53" s="104" t="s">
        <v>267</v>
      </c>
      <c r="C53" s="105" t="s">
        <v>222</v>
      </c>
      <c r="D53" s="161"/>
      <c r="E53" s="161"/>
      <c r="F53" s="161"/>
      <c r="G53" s="161"/>
      <c r="H53" s="161"/>
      <c r="I53" s="106"/>
      <c r="J53" s="107"/>
      <c r="K53" s="108"/>
      <c r="L53" s="108"/>
      <c r="M53" s="107"/>
      <c r="N53" s="109"/>
      <c r="O53" s="100">
        <f t="shared" ref="O53:O60" si="5">SUM(K53:N53)</f>
        <v>0</v>
      </c>
      <c r="P53" s="113">
        <f>+VLOOKUP(B53,'[154]m codes'!$A:$B,2,0)</f>
        <v>200030301</v>
      </c>
      <c r="Q53" s="102">
        <f t="shared" si="1"/>
        <v>0</v>
      </c>
    </row>
    <row r="54" spans="1:17" s="113" customFormat="1" ht="14.25">
      <c r="A54" s="112">
        <f>+A53+1</f>
        <v>2</v>
      </c>
      <c r="B54" s="104" t="s">
        <v>268</v>
      </c>
      <c r="C54" s="105" t="s">
        <v>222</v>
      </c>
      <c r="D54" s="161"/>
      <c r="E54" s="161"/>
      <c r="F54" s="161"/>
      <c r="G54" s="161"/>
      <c r="H54" s="161"/>
      <c r="I54" s="106"/>
      <c r="J54" s="107"/>
      <c r="K54" s="108"/>
      <c r="L54" s="108"/>
      <c r="M54" s="107"/>
      <c r="N54" s="109"/>
      <c r="O54" s="100">
        <f t="shared" si="5"/>
        <v>0</v>
      </c>
      <c r="P54" s="113">
        <f>+VLOOKUP(B54,'[154]m codes'!$A:$B,2,0)</f>
        <v>200030302</v>
      </c>
      <c r="Q54" s="102">
        <f t="shared" si="1"/>
        <v>0</v>
      </c>
    </row>
    <row r="55" spans="1:17" s="113" customFormat="1" ht="14.25">
      <c r="A55" s="112">
        <f t="shared" ref="A55:A60" si="6">+A54+1</f>
        <v>3</v>
      </c>
      <c r="B55" s="104" t="s">
        <v>269</v>
      </c>
      <c r="C55" s="105" t="s">
        <v>222</v>
      </c>
      <c r="D55" s="161"/>
      <c r="E55" s="161"/>
      <c r="F55" s="161"/>
      <c r="G55" s="161"/>
      <c r="H55" s="161"/>
      <c r="I55" s="106"/>
      <c r="J55" s="107"/>
      <c r="K55" s="108"/>
      <c r="L55" s="108"/>
      <c r="M55" s="107"/>
      <c r="N55" s="109"/>
      <c r="O55" s="100">
        <f t="shared" si="5"/>
        <v>0</v>
      </c>
      <c r="P55" s="113">
        <f>+VLOOKUP(B55,'[154]m codes'!$A:$B,2,0)</f>
        <v>200030303</v>
      </c>
      <c r="Q55" s="102">
        <f t="shared" si="1"/>
        <v>0</v>
      </c>
    </row>
    <row r="56" spans="1:17" s="113" customFormat="1" ht="14.25">
      <c r="A56" s="112">
        <f t="shared" si="6"/>
        <v>4</v>
      </c>
      <c r="B56" s="104" t="s">
        <v>270</v>
      </c>
      <c r="C56" s="105" t="s">
        <v>222</v>
      </c>
      <c r="D56" s="161"/>
      <c r="E56" s="161"/>
      <c r="F56" s="161"/>
      <c r="G56" s="161"/>
      <c r="H56" s="161"/>
      <c r="I56" s="106"/>
      <c r="J56" s="107"/>
      <c r="K56" s="108"/>
      <c r="L56" s="108"/>
      <c r="M56" s="107"/>
      <c r="N56" s="109"/>
      <c r="O56" s="100">
        <f t="shared" si="5"/>
        <v>0</v>
      </c>
      <c r="P56" s="113">
        <f>+VLOOKUP(B56,'[154]m codes'!$A:$B,2,0)</f>
        <v>200030304</v>
      </c>
      <c r="Q56" s="102">
        <f t="shared" si="1"/>
        <v>0</v>
      </c>
    </row>
    <row r="57" spans="1:17" s="113" customFormat="1" ht="28.5">
      <c r="A57" s="112">
        <f t="shared" si="6"/>
        <v>5</v>
      </c>
      <c r="B57" s="104" t="s">
        <v>271</v>
      </c>
      <c r="C57" s="105" t="s">
        <v>222</v>
      </c>
      <c r="D57" s="161"/>
      <c r="E57" s="161"/>
      <c r="F57" s="161"/>
      <c r="G57" s="161"/>
      <c r="H57" s="161"/>
      <c r="I57" s="106"/>
      <c r="J57" s="107"/>
      <c r="K57" s="108"/>
      <c r="L57" s="108"/>
      <c r="M57" s="107"/>
      <c r="N57" s="109"/>
      <c r="O57" s="100">
        <f t="shared" si="5"/>
        <v>0</v>
      </c>
      <c r="P57" s="113">
        <f>+VLOOKUP(B57,'[154]m codes'!$A:$B,2,0)</f>
        <v>200032584</v>
      </c>
      <c r="Q57" s="102">
        <f t="shared" si="1"/>
        <v>0</v>
      </c>
    </row>
    <row r="58" spans="1:17" s="113" customFormat="1" ht="14.25">
      <c r="A58" s="112">
        <f t="shared" si="6"/>
        <v>6</v>
      </c>
      <c r="B58" s="104" t="s">
        <v>272</v>
      </c>
      <c r="C58" s="105" t="s">
        <v>222</v>
      </c>
      <c r="D58" s="161"/>
      <c r="E58" s="161"/>
      <c r="F58" s="161"/>
      <c r="G58" s="161"/>
      <c r="H58" s="161"/>
      <c r="I58" s="106"/>
      <c r="J58" s="107"/>
      <c r="K58" s="108"/>
      <c r="L58" s="108"/>
      <c r="M58" s="107"/>
      <c r="N58" s="109"/>
      <c r="O58" s="100">
        <f t="shared" si="5"/>
        <v>0</v>
      </c>
      <c r="P58" s="113">
        <f>+VLOOKUP(B58,'[154]m codes'!$A:$B,2,0)</f>
        <v>200030305</v>
      </c>
      <c r="Q58" s="102">
        <f t="shared" si="1"/>
        <v>0</v>
      </c>
    </row>
    <row r="59" spans="1:17" s="113" customFormat="1" ht="14.25">
      <c r="A59" s="112">
        <f t="shared" si="6"/>
        <v>7</v>
      </c>
      <c r="B59" s="104" t="s">
        <v>273</v>
      </c>
      <c r="C59" s="105" t="s">
        <v>222</v>
      </c>
      <c r="D59" s="161"/>
      <c r="E59" s="161"/>
      <c r="F59" s="161"/>
      <c r="G59" s="161"/>
      <c r="H59" s="161"/>
      <c r="I59" s="106"/>
      <c r="J59" s="107"/>
      <c r="K59" s="108"/>
      <c r="L59" s="108"/>
      <c r="M59" s="107"/>
      <c r="N59" s="109"/>
      <c r="O59" s="100">
        <f t="shared" si="5"/>
        <v>0</v>
      </c>
      <c r="P59" s="113">
        <f>+VLOOKUP(B59,'[154]m codes'!$A:$B,2,0)</f>
        <v>200030306</v>
      </c>
      <c r="Q59" s="102">
        <f t="shared" si="1"/>
        <v>0</v>
      </c>
    </row>
    <row r="60" spans="1:17" s="113" customFormat="1" ht="14.25">
      <c r="A60" s="112">
        <f t="shared" si="6"/>
        <v>8</v>
      </c>
      <c r="B60" s="104" t="s">
        <v>274</v>
      </c>
      <c r="C60" s="105" t="s">
        <v>222</v>
      </c>
      <c r="D60" s="161"/>
      <c r="E60" s="161"/>
      <c r="F60" s="161"/>
      <c r="G60" s="161"/>
      <c r="H60" s="161"/>
      <c r="I60" s="106"/>
      <c r="J60" s="107"/>
      <c r="K60" s="108"/>
      <c r="L60" s="108"/>
      <c r="M60" s="107"/>
      <c r="N60" s="109"/>
      <c r="O60" s="100">
        <f t="shared" si="5"/>
        <v>0</v>
      </c>
      <c r="P60" s="113">
        <f>+VLOOKUP(B60,'[154]m codes'!$A:$B,2,0)</f>
        <v>200030308</v>
      </c>
      <c r="Q60" s="102">
        <f t="shared" si="1"/>
        <v>0</v>
      </c>
    </row>
    <row r="61" spans="1:17">
      <c r="A61" s="93" t="s">
        <v>275</v>
      </c>
      <c r="B61" s="94" t="s">
        <v>276</v>
      </c>
      <c r="C61" s="94"/>
      <c r="D61" s="161"/>
      <c r="E61" s="161"/>
      <c r="F61" s="161"/>
      <c r="G61" s="161"/>
      <c r="H61" s="161"/>
      <c r="I61" s="106"/>
      <c r="J61" s="97"/>
      <c r="K61" s="98"/>
      <c r="L61" s="98"/>
      <c r="M61" s="97"/>
      <c r="N61" s="99"/>
      <c r="O61" s="115"/>
      <c r="Q61" s="92"/>
    </row>
    <row r="62" spans="1:17" s="113" customFormat="1" ht="28.5">
      <c r="A62" s="112">
        <v>1</v>
      </c>
      <c r="B62" s="104" t="s">
        <v>277</v>
      </c>
      <c r="C62" s="105" t="s">
        <v>222</v>
      </c>
      <c r="D62" s="161"/>
      <c r="E62" s="161"/>
      <c r="F62" s="161"/>
      <c r="G62" s="161"/>
      <c r="H62" s="161"/>
      <c r="I62" s="106"/>
      <c r="J62" s="107"/>
      <c r="K62" s="108"/>
      <c r="L62" s="108"/>
      <c r="M62" s="107"/>
      <c r="N62" s="109"/>
      <c r="O62" s="100">
        <f t="shared" ref="O62:O89" si="7">SUM(K62:N62)</f>
        <v>0</v>
      </c>
      <c r="P62" s="113">
        <f>+VLOOKUP(B62,'[154]m codes'!$A:$B,2,0)</f>
        <v>200030309</v>
      </c>
      <c r="Q62" s="102">
        <f t="shared" ref="Q62:Q89" si="8">+O62-F62</f>
        <v>0</v>
      </c>
    </row>
    <row r="63" spans="1:17" s="113" customFormat="1" ht="28.5">
      <c r="A63" s="112">
        <f>+A62+1</f>
        <v>2</v>
      </c>
      <c r="B63" s="104" t="s">
        <v>278</v>
      </c>
      <c r="C63" s="105" t="s">
        <v>222</v>
      </c>
      <c r="D63" s="161"/>
      <c r="E63" s="161"/>
      <c r="F63" s="161"/>
      <c r="G63" s="161"/>
      <c r="H63" s="161"/>
      <c r="I63" s="106"/>
      <c r="J63" s="107"/>
      <c r="K63" s="108"/>
      <c r="L63" s="108"/>
      <c r="M63" s="107"/>
      <c r="N63" s="109"/>
      <c r="O63" s="100">
        <f t="shared" si="7"/>
        <v>0</v>
      </c>
      <c r="P63" s="113">
        <f>+VLOOKUP(B63,'[154]m codes'!$A:$B,2,0)</f>
        <v>200030311</v>
      </c>
      <c r="Q63" s="114">
        <f t="shared" si="8"/>
        <v>0</v>
      </c>
    </row>
    <row r="64" spans="1:17" s="113" customFormat="1" ht="28.5">
      <c r="A64" s="112">
        <f t="shared" ref="A64:A89" si="9">+A63+1</f>
        <v>3</v>
      </c>
      <c r="B64" s="104" t="s">
        <v>279</v>
      </c>
      <c r="C64" s="105" t="s">
        <v>222</v>
      </c>
      <c r="D64" s="161"/>
      <c r="E64" s="161"/>
      <c r="F64" s="161"/>
      <c r="G64" s="161"/>
      <c r="H64" s="161"/>
      <c r="I64" s="106"/>
      <c r="J64" s="107"/>
      <c r="K64" s="108"/>
      <c r="L64" s="108"/>
      <c r="M64" s="107"/>
      <c r="N64" s="109"/>
      <c r="O64" s="100">
        <f t="shared" si="7"/>
        <v>0</v>
      </c>
      <c r="P64" s="113">
        <f>+VLOOKUP(B64,'[154]m codes'!$A:$B,2,0)</f>
        <v>200030310</v>
      </c>
      <c r="Q64" s="102">
        <f t="shared" si="8"/>
        <v>0</v>
      </c>
    </row>
    <row r="65" spans="1:17" s="113" customFormat="1" ht="28.5">
      <c r="A65" s="112">
        <f t="shared" si="9"/>
        <v>4</v>
      </c>
      <c r="B65" s="104" t="s">
        <v>280</v>
      </c>
      <c r="C65" s="105" t="s">
        <v>222</v>
      </c>
      <c r="D65" s="161"/>
      <c r="E65" s="161"/>
      <c r="F65" s="161"/>
      <c r="G65" s="161"/>
      <c r="H65" s="161"/>
      <c r="I65" s="106"/>
      <c r="J65" s="107"/>
      <c r="K65" s="108"/>
      <c r="L65" s="108"/>
      <c r="M65" s="107"/>
      <c r="N65" s="109"/>
      <c r="O65" s="100">
        <f t="shared" si="7"/>
        <v>0</v>
      </c>
      <c r="P65" s="113">
        <f>+VLOOKUP(B65,'[154]m codes'!$A:$B,2,0)</f>
        <v>200030314</v>
      </c>
      <c r="Q65" s="102">
        <f t="shared" si="8"/>
        <v>0</v>
      </c>
    </row>
    <row r="66" spans="1:17" s="113" customFormat="1" ht="28.5">
      <c r="A66" s="112">
        <f t="shared" si="9"/>
        <v>5</v>
      </c>
      <c r="B66" s="104" t="s">
        <v>281</v>
      </c>
      <c r="C66" s="105" t="s">
        <v>222</v>
      </c>
      <c r="D66" s="161"/>
      <c r="E66" s="161"/>
      <c r="F66" s="161"/>
      <c r="G66" s="161"/>
      <c r="H66" s="161"/>
      <c r="I66" s="106"/>
      <c r="J66" s="107"/>
      <c r="K66" s="108"/>
      <c r="L66" s="108"/>
      <c r="M66" s="107"/>
      <c r="N66" s="109"/>
      <c r="O66" s="100">
        <f t="shared" si="7"/>
        <v>0</v>
      </c>
      <c r="P66" s="113">
        <f>+VLOOKUP(B66,'[154]m codes'!$A:$B,2,0)</f>
        <v>200030312</v>
      </c>
      <c r="Q66" s="102">
        <f t="shared" si="8"/>
        <v>0</v>
      </c>
    </row>
    <row r="67" spans="1:17" s="113" customFormat="1" ht="28.5">
      <c r="A67" s="112">
        <f t="shared" si="9"/>
        <v>6</v>
      </c>
      <c r="B67" s="104" t="s">
        <v>282</v>
      </c>
      <c r="C67" s="105" t="s">
        <v>222</v>
      </c>
      <c r="D67" s="161"/>
      <c r="E67" s="161"/>
      <c r="F67" s="161"/>
      <c r="G67" s="161"/>
      <c r="H67" s="161"/>
      <c r="I67" s="106"/>
      <c r="J67" s="107"/>
      <c r="K67" s="108"/>
      <c r="L67" s="108"/>
      <c r="M67" s="107"/>
      <c r="N67" s="109"/>
      <c r="O67" s="100">
        <f t="shared" si="7"/>
        <v>0</v>
      </c>
      <c r="P67" s="113">
        <f>+VLOOKUP(B67,'[154]m codes'!$A:$B,2,0)</f>
        <v>200030313</v>
      </c>
      <c r="Q67" s="102">
        <f t="shared" si="8"/>
        <v>0</v>
      </c>
    </row>
    <row r="68" spans="1:17" s="113" customFormat="1" ht="14.25">
      <c r="A68" s="112">
        <f t="shared" si="9"/>
        <v>7</v>
      </c>
      <c r="B68" s="104" t="s">
        <v>283</v>
      </c>
      <c r="C68" s="105" t="s">
        <v>222</v>
      </c>
      <c r="D68" s="161"/>
      <c r="E68" s="161"/>
      <c r="F68" s="161"/>
      <c r="G68" s="161"/>
      <c r="H68" s="161"/>
      <c r="I68" s="106"/>
      <c r="J68" s="107"/>
      <c r="K68" s="108"/>
      <c r="L68" s="108"/>
      <c r="M68" s="107"/>
      <c r="N68" s="109"/>
      <c r="O68" s="100">
        <f t="shared" si="7"/>
        <v>0</v>
      </c>
      <c r="P68" s="113">
        <f>+VLOOKUP(B68,'[154]m codes'!$A:$B,2,0)</f>
        <v>200032241</v>
      </c>
      <c r="Q68" s="102">
        <f t="shared" si="8"/>
        <v>0</v>
      </c>
    </row>
    <row r="69" spans="1:17" s="113" customFormat="1" ht="14.25">
      <c r="A69" s="112">
        <f t="shared" si="9"/>
        <v>8</v>
      </c>
      <c r="B69" s="104" t="s">
        <v>284</v>
      </c>
      <c r="C69" s="105" t="s">
        <v>222</v>
      </c>
      <c r="D69" s="161"/>
      <c r="E69" s="161"/>
      <c r="F69" s="161"/>
      <c r="G69" s="161"/>
      <c r="H69" s="161"/>
      <c r="I69" s="106"/>
      <c r="J69" s="107"/>
      <c r="K69" s="108"/>
      <c r="L69" s="108"/>
      <c r="M69" s="107"/>
      <c r="N69" s="109"/>
      <c r="O69" s="100">
        <f t="shared" si="7"/>
        <v>0</v>
      </c>
      <c r="P69" s="113">
        <f>+VLOOKUP(B69,'[154]m codes'!$A:$B,2,0)</f>
        <v>200032239</v>
      </c>
      <c r="Q69" s="102">
        <f t="shared" si="8"/>
        <v>0</v>
      </c>
    </row>
    <row r="70" spans="1:17" s="113" customFormat="1" ht="14.25">
      <c r="A70" s="112">
        <f t="shared" si="9"/>
        <v>9</v>
      </c>
      <c r="B70" s="104" t="s">
        <v>285</v>
      </c>
      <c r="C70" s="105" t="s">
        <v>222</v>
      </c>
      <c r="D70" s="161"/>
      <c r="E70" s="161"/>
      <c r="F70" s="161"/>
      <c r="G70" s="161"/>
      <c r="H70" s="161"/>
      <c r="I70" s="106"/>
      <c r="J70" s="107"/>
      <c r="K70" s="108"/>
      <c r="L70" s="108"/>
      <c r="M70" s="107"/>
      <c r="N70" s="109"/>
      <c r="O70" s="100">
        <f t="shared" si="7"/>
        <v>0</v>
      </c>
      <c r="P70" s="113">
        <f>+VLOOKUP(B70,'[154]m codes'!$A:$B,2,0)</f>
        <v>200032240</v>
      </c>
      <c r="Q70" s="102">
        <f t="shared" si="8"/>
        <v>0</v>
      </c>
    </row>
    <row r="71" spans="1:17" s="113" customFormat="1" ht="14.25">
      <c r="A71" s="112">
        <f t="shared" si="9"/>
        <v>10</v>
      </c>
      <c r="B71" s="104" t="s">
        <v>286</v>
      </c>
      <c r="C71" s="105" t="s">
        <v>222</v>
      </c>
      <c r="D71" s="161"/>
      <c r="E71" s="161"/>
      <c r="F71" s="161"/>
      <c r="G71" s="161"/>
      <c r="H71" s="161"/>
      <c r="I71" s="106"/>
      <c r="J71" s="107"/>
      <c r="K71" s="108"/>
      <c r="L71" s="108"/>
      <c r="M71" s="107"/>
      <c r="N71" s="109"/>
      <c r="O71" s="100">
        <f t="shared" si="7"/>
        <v>0</v>
      </c>
      <c r="P71" s="113">
        <f>+VLOOKUP(B71,'[154]m codes'!$A:$B,2,0)</f>
        <v>200032242</v>
      </c>
      <c r="Q71" s="102">
        <f t="shared" si="8"/>
        <v>0</v>
      </c>
    </row>
    <row r="72" spans="1:17" s="113" customFormat="1" ht="14.25">
      <c r="A72" s="112">
        <f t="shared" si="9"/>
        <v>11</v>
      </c>
      <c r="B72" s="104" t="s">
        <v>287</v>
      </c>
      <c r="C72" s="105" t="s">
        <v>222</v>
      </c>
      <c r="D72" s="161"/>
      <c r="E72" s="161"/>
      <c r="F72" s="161"/>
      <c r="G72" s="161"/>
      <c r="H72" s="161"/>
      <c r="I72" s="106"/>
      <c r="J72" s="107"/>
      <c r="K72" s="108"/>
      <c r="L72" s="108"/>
      <c r="M72" s="107"/>
      <c r="N72" s="109"/>
      <c r="O72" s="100">
        <f t="shared" si="7"/>
        <v>0</v>
      </c>
      <c r="P72" s="113">
        <f>+VLOOKUP(B72,'[154]m codes'!$A:$B,2,0)</f>
        <v>200030320</v>
      </c>
      <c r="Q72" s="102">
        <f t="shared" si="8"/>
        <v>0</v>
      </c>
    </row>
    <row r="73" spans="1:17" s="113" customFormat="1" ht="14.25">
      <c r="A73" s="112">
        <f t="shared" si="9"/>
        <v>12</v>
      </c>
      <c r="B73" s="104" t="s">
        <v>288</v>
      </c>
      <c r="C73" s="105" t="s">
        <v>222</v>
      </c>
      <c r="D73" s="161"/>
      <c r="E73" s="161"/>
      <c r="F73" s="161"/>
      <c r="G73" s="161"/>
      <c r="H73" s="161"/>
      <c r="I73" s="106"/>
      <c r="J73" s="107"/>
      <c r="K73" s="108"/>
      <c r="L73" s="108"/>
      <c r="M73" s="107"/>
      <c r="N73" s="109"/>
      <c r="O73" s="100">
        <f t="shared" si="7"/>
        <v>0</v>
      </c>
      <c r="P73" s="113">
        <f>+VLOOKUP(B73,'[154]m codes'!$A:$B,2,0)</f>
        <v>200032243</v>
      </c>
      <c r="Q73" s="102">
        <f t="shared" si="8"/>
        <v>0</v>
      </c>
    </row>
    <row r="74" spans="1:17" s="113" customFormat="1" ht="14.25">
      <c r="A74" s="112">
        <f t="shared" si="9"/>
        <v>13</v>
      </c>
      <c r="B74" s="104" t="s">
        <v>289</v>
      </c>
      <c r="C74" s="105" t="s">
        <v>222</v>
      </c>
      <c r="D74" s="161"/>
      <c r="E74" s="161"/>
      <c r="F74" s="161"/>
      <c r="G74" s="161"/>
      <c r="H74" s="161"/>
      <c r="I74" s="106"/>
      <c r="J74" s="107"/>
      <c r="K74" s="108"/>
      <c r="L74" s="108"/>
      <c r="M74" s="107"/>
      <c r="N74" s="109"/>
      <c r="O74" s="100">
        <f t="shared" si="7"/>
        <v>0</v>
      </c>
      <c r="P74" s="113">
        <f>+VLOOKUP(B74,'[154]m codes'!$A:$B,2,0)</f>
        <v>200030317</v>
      </c>
      <c r="Q74" s="102">
        <f t="shared" si="8"/>
        <v>0</v>
      </c>
    </row>
    <row r="75" spans="1:17" s="113" customFormat="1" ht="28.5">
      <c r="A75" s="112">
        <f t="shared" si="9"/>
        <v>14</v>
      </c>
      <c r="B75" s="104" t="s">
        <v>290</v>
      </c>
      <c r="C75" s="105" t="s">
        <v>222</v>
      </c>
      <c r="D75" s="161"/>
      <c r="E75" s="161"/>
      <c r="F75" s="161"/>
      <c r="G75" s="161"/>
      <c r="H75" s="161"/>
      <c r="I75" s="106"/>
      <c r="J75" s="107"/>
      <c r="K75" s="108"/>
      <c r="L75" s="108"/>
      <c r="M75" s="107"/>
      <c r="N75" s="109"/>
      <c r="O75" s="100">
        <f t="shared" si="7"/>
        <v>0</v>
      </c>
      <c r="P75" s="113">
        <f>+VLOOKUP(B75,'[154]m codes'!$A:$B,2,0)</f>
        <v>200030315</v>
      </c>
      <c r="Q75" s="102">
        <f t="shared" si="8"/>
        <v>0</v>
      </c>
    </row>
    <row r="76" spans="1:17" s="113" customFormat="1" ht="28.5">
      <c r="A76" s="112">
        <f t="shared" si="9"/>
        <v>15</v>
      </c>
      <c r="B76" s="104" t="s">
        <v>291</v>
      </c>
      <c r="C76" s="105" t="s">
        <v>222</v>
      </c>
      <c r="D76" s="161"/>
      <c r="E76" s="161"/>
      <c r="F76" s="161"/>
      <c r="G76" s="161"/>
      <c r="H76" s="161"/>
      <c r="I76" s="106"/>
      <c r="J76" s="107"/>
      <c r="K76" s="108"/>
      <c r="L76" s="108"/>
      <c r="M76" s="107"/>
      <c r="N76" s="109"/>
      <c r="O76" s="100">
        <f t="shared" si="7"/>
        <v>0</v>
      </c>
      <c r="P76" s="113">
        <f>+VLOOKUP(B76,'[154]m codes'!$A:$B,2,0)</f>
        <v>200030316</v>
      </c>
      <c r="Q76" s="102">
        <f t="shared" si="8"/>
        <v>0</v>
      </c>
    </row>
    <row r="77" spans="1:17" s="113" customFormat="1" ht="14.25">
      <c r="A77" s="112">
        <f t="shared" si="9"/>
        <v>16</v>
      </c>
      <c r="B77" s="104" t="s">
        <v>292</v>
      </c>
      <c r="C77" s="105" t="s">
        <v>222</v>
      </c>
      <c r="D77" s="161"/>
      <c r="E77" s="161"/>
      <c r="F77" s="161"/>
      <c r="G77" s="161"/>
      <c r="H77" s="161"/>
      <c r="I77" s="106"/>
      <c r="J77" s="107"/>
      <c r="K77" s="108"/>
      <c r="L77" s="108"/>
      <c r="M77" s="107"/>
      <c r="N77" s="109"/>
      <c r="O77" s="100">
        <f t="shared" si="7"/>
        <v>0</v>
      </c>
      <c r="P77" s="113">
        <f>+VLOOKUP(B77,'[154]m codes'!$A:$B,2,0)</f>
        <v>200032247</v>
      </c>
      <c r="Q77" s="102">
        <f t="shared" si="8"/>
        <v>0</v>
      </c>
    </row>
    <row r="78" spans="1:17" s="113" customFormat="1" ht="14.25">
      <c r="A78" s="112">
        <f t="shared" si="9"/>
        <v>17</v>
      </c>
      <c r="B78" s="104" t="s">
        <v>293</v>
      </c>
      <c r="C78" s="105" t="s">
        <v>222</v>
      </c>
      <c r="D78" s="161"/>
      <c r="E78" s="161"/>
      <c r="F78" s="161"/>
      <c r="G78" s="161"/>
      <c r="H78" s="161"/>
      <c r="I78" s="106"/>
      <c r="J78" s="107"/>
      <c r="K78" s="108"/>
      <c r="L78" s="108"/>
      <c r="M78" s="107"/>
      <c r="N78" s="109"/>
      <c r="O78" s="100">
        <f t="shared" si="7"/>
        <v>0</v>
      </c>
      <c r="P78" s="113">
        <f>+VLOOKUP(B78,'[154]m codes'!$A:$B,2,0)</f>
        <v>200032246</v>
      </c>
      <c r="Q78" s="102">
        <f t="shared" si="8"/>
        <v>0</v>
      </c>
    </row>
    <row r="79" spans="1:17" s="113" customFormat="1" ht="14.25">
      <c r="A79" s="112">
        <f t="shared" si="9"/>
        <v>18</v>
      </c>
      <c r="B79" s="104" t="s">
        <v>294</v>
      </c>
      <c r="C79" s="105" t="s">
        <v>222</v>
      </c>
      <c r="D79" s="161"/>
      <c r="E79" s="161"/>
      <c r="F79" s="161"/>
      <c r="G79" s="161"/>
      <c r="H79" s="161"/>
      <c r="I79" s="106"/>
      <c r="J79" s="107"/>
      <c r="K79" s="108"/>
      <c r="L79" s="108"/>
      <c r="M79" s="107"/>
      <c r="N79" s="109"/>
      <c r="O79" s="100">
        <f t="shared" si="7"/>
        <v>0</v>
      </c>
      <c r="P79" s="113">
        <f>+VLOOKUP(B79,'[154]m codes'!$A:$B,2,0)</f>
        <v>200032245</v>
      </c>
      <c r="Q79" s="102">
        <f t="shared" si="8"/>
        <v>0</v>
      </c>
    </row>
    <row r="80" spans="1:17" s="113" customFormat="1" ht="28.5">
      <c r="A80" s="112">
        <f t="shared" si="9"/>
        <v>19</v>
      </c>
      <c r="B80" s="104" t="s">
        <v>295</v>
      </c>
      <c r="C80" s="105" t="s">
        <v>222</v>
      </c>
      <c r="D80" s="161"/>
      <c r="E80" s="161"/>
      <c r="F80" s="161"/>
      <c r="G80" s="161"/>
      <c r="H80" s="161"/>
      <c r="I80" s="106"/>
      <c r="J80" s="107"/>
      <c r="K80" s="108"/>
      <c r="L80" s="108"/>
      <c r="M80" s="107"/>
      <c r="N80" s="109"/>
      <c r="O80" s="100">
        <f t="shared" si="7"/>
        <v>0</v>
      </c>
      <c r="P80" s="113">
        <f>+VLOOKUP(B80,'[154]m codes'!$A:$B,2,0)</f>
        <v>200030319</v>
      </c>
      <c r="Q80" s="102">
        <f t="shared" si="8"/>
        <v>0</v>
      </c>
    </row>
    <row r="81" spans="1:17" s="113" customFormat="1" ht="14.25">
      <c r="A81" s="112">
        <f t="shared" si="9"/>
        <v>20</v>
      </c>
      <c r="B81" s="104" t="s">
        <v>296</v>
      </c>
      <c r="C81" s="105" t="s">
        <v>222</v>
      </c>
      <c r="D81" s="161"/>
      <c r="E81" s="161"/>
      <c r="F81" s="161"/>
      <c r="G81" s="161"/>
      <c r="H81" s="161"/>
      <c r="I81" s="106"/>
      <c r="J81" s="107"/>
      <c r="K81" s="108"/>
      <c r="L81" s="108"/>
      <c r="M81" s="107"/>
      <c r="N81" s="109"/>
      <c r="O81" s="100">
        <f t="shared" si="7"/>
        <v>0</v>
      </c>
      <c r="P81" s="113">
        <f>+VLOOKUP(B81,'[154]m codes'!$A:$B,2,0)</f>
        <v>200032244</v>
      </c>
      <c r="Q81" s="102">
        <f t="shared" si="8"/>
        <v>0</v>
      </c>
    </row>
    <row r="82" spans="1:17" s="113" customFormat="1" ht="28.5">
      <c r="A82" s="112">
        <f t="shared" si="9"/>
        <v>21</v>
      </c>
      <c r="B82" s="104" t="s">
        <v>297</v>
      </c>
      <c r="C82" s="105" t="s">
        <v>222</v>
      </c>
      <c r="D82" s="161"/>
      <c r="E82" s="161"/>
      <c r="F82" s="161"/>
      <c r="G82" s="161"/>
      <c r="H82" s="161"/>
      <c r="I82" s="106"/>
      <c r="J82" s="107"/>
      <c r="K82" s="108"/>
      <c r="L82" s="108"/>
      <c r="M82" s="107"/>
      <c r="N82" s="109"/>
      <c r="O82" s="100">
        <f t="shared" si="7"/>
        <v>0</v>
      </c>
      <c r="P82" s="113">
        <f>+VLOOKUP(B82,'[154]m codes'!$A:$B,2,0)</f>
        <v>200030318</v>
      </c>
      <c r="Q82" s="102">
        <f t="shared" si="8"/>
        <v>0</v>
      </c>
    </row>
    <row r="83" spans="1:17" s="113" customFormat="1" ht="14.25">
      <c r="A83" s="112">
        <f t="shared" si="9"/>
        <v>22</v>
      </c>
      <c r="B83" s="104" t="s">
        <v>298</v>
      </c>
      <c r="C83" s="105" t="s">
        <v>222</v>
      </c>
      <c r="D83" s="161"/>
      <c r="E83" s="161"/>
      <c r="F83" s="161"/>
      <c r="G83" s="161"/>
      <c r="H83" s="161"/>
      <c r="I83" s="106"/>
      <c r="J83" s="107"/>
      <c r="K83" s="108"/>
      <c r="L83" s="108"/>
      <c r="M83" s="107"/>
      <c r="N83" s="109"/>
      <c r="O83" s="100">
        <f t="shared" si="7"/>
        <v>0</v>
      </c>
      <c r="P83" s="113" t="e">
        <f>+VLOOKUP(B83,'[154]m codes'!$A:$B,2,0)</f>
        <v>#N/A</v>
      </c>
      <c r="Q83" s="102">
        <f t="shared" si="8"/>
        <v>0</v>
      </c>
    </row>
    <row r="84" spans="1:17" s="113" customFormat="1" ht="28.5">
      <c r="A84" s="112">
        <f t="shared" si="9"/>
        <v>23</v>
      </c>
      <c r="B84" s="104" t="s">
        <v>299</v>
      </c>
      <c r="C84" s="105" t="s">
        <v>222</v>
      </c>
      <c r="D84" s="161"/>
      <c r="E84" s="161"/>
      <c r="F84" s="161"/>
      <c r="G84" s="161"/>
      <c r="H84" s="161"/>
      <c r="I84" s="106"/>
      <c r="J84" s="107"/>
      <c r="K84" s="108"/>
      <c r="L84" s="108"/>
      <c r="M84" s="107"/>
      <c r="N84" s="109"/>
      <c r="O84" s="100">
        <f t="shared" si="7"/>
        <v>0</v>
      </c>
      <c r="P84" s="113">
        <f>+VLOOKUP(B84,'[154]m codes'!$A:$B,2,0)</f>
        <v>200030326</v>
      </c>
      <c r="Q84" s="102">
        <f t="shared" si="8"/>
        <v>0</v>
      </c>
    </row>
    <row r="85" spans="1:17" s="113" customFormat="1" ht="14.25">
      <c r="A85" s="112">
        <f t="shared" si="9"/>
        <v>24</v>
      </c>
      <c r="B85" s="104" t="s">
        <v>300</v>
      </c>
      <c r="C85" s="105" t="s">
        <v>222</v>
      </c>
      <c r="D85" s="161"/>
      <c r="E85" s="161"/>
      <c r="F85" s="161"/>
      <c r="G85" s="161"/>
      <c r="H85" s="161"/>
      <c r="I85" s="106"/>
      <c r="J85" s="107"/>
      <c r="K85" s="108"/>
      <c r="L85" s="108"/>
      <c r="M85" s="107"/>
      <c r="N85" s="109"/>
      <c r="O85" s="100">
        <f t="shared" si="7"/>
        <v>0</v>
      </c>
      <c r="P85" s="113">
        <f>+VLOOKUP(B85,'[154]m codes'!$A:$B,2,0)</f>
        <v>200032248</v>
      </c>
      <c r="Q85" s="102">
        <f t="shared" si="8"/>
        <v>0</v>
      </c>
    </row>
    <row r="86" spans="1:17" s="113" customFormat="1" ht="28.5">
      <c r="A86" s="112">
        <f t="shared" si="9"/>
        <v>25</v>
      </c>
      <c r="B86" s="104" t="s">
        <v>301</v>
      </c>
      <c r="C86" s="105" t="s">
        <v>222</v>
      </c>
      <c r="D86" s="161"/>
      <c r="E86" s="161"/>
      <c r="F86" s="161"/>
      <c r="G86" s="161"/>
      <c r="H86" s="161"/>
      <c r="I86" s="106"/>
      <c r="J86" s="107"/>
      <c r="K86" s="108"/>
      <c r="L86" s="108"/>
      <c r="M86" s="107"/>
      <c r="N86" s="109"/>
      <c r="O86" s="100">
        <f t="shared" si="7"/>
        <v>0</v>
      </c>
      <c r="P86" s="113">
        <f>+VLOOKUP(B86,'[154]m codes'!$A:$B,2,0)</f>
        <v>200030325</v>
      </c>
      <c r="Q86" s="102">
        <f t="shared" si="8"/>
        <v>0</v>
      </c>
    </row>
    <row r="87" spans="1:17" s="113" customFormat="1" ht="28.5">
      <c r="A87" s="112">
        <f t="shared" si="9"/>
        <v>26</v>
      </c>
      <c r="B87" s="104" t="s">
        <v>302</v>
      </c>
      <c r="C87" s="105" t="s">
        <v>222</v>
      </c>
      <c r="D87" s="161"/>
      <c r="E87" s="161"/>
      <c r="F87" s="161"/>
      <c r="G87" s="161"/>
      <c r="H87" s="161"/>
      <c r="I87" s="106"/>
      <c r="J87" s="107"/>
      <c r="K87" s="108"/>
      <c r="L87" s="108"/>
      <c r="M87" s="107"/>
      <c r="N87" s="109"/>
      <c r="O87" s="100">
        <f t="shared" si="7"/>
        <v>0</v>
      </c>
      <c r="P87" s="113">
        <f>+VLOOKUP(B87,'[154]m codes'!$A:$B,2,0)</f>
        <v>200030328</v>
      </c>
      <c r="Q87" s="102">
        <f t="shared" si="8"/>
        <v>0</v>
      </c>
    </row>
    <row r="88" spans="1:17" s="113" customFormat="1" ht="28.5">
      <c r="A88" s="112">
        <f t="shared" si="9"/>
        <v>27</v>
      </c>
      <c r="B88" s="104" t="s">
        <v>303</v>
      </c>
      <c r="C88" s="105" t="s">
        <v>222</v>
      </c>
      <c r="D88" s="161"/>
      <c r="E88" s="161"/>
      <c r="F88" s="161"/>
      <c r="G88" s="161"/>
      <c r="H88" s="161"/>
      <c r="I88" s="106"/>
      <c r="J88" s="107"/>
      <c r="K88" s="108"/>
      <c r="L88" s="108"/>
      <c r="M88" s="107"/>
      <c r="N88" s="109"/>
      <c r="O88" s="100">
        <f t="shared" si="7"/>
        <v>0</v>
      </c>
      <c r="P88" s="113">
        <f>+VLOOKUP(B88,'[154]m codes'!$A:$B,2,0)</f>
        <v>200030327</v>
      </c>
      <c r="Q88" s="102">
        <f t="shared" si="8"/>
        <v>0</v>
      </c>
    </row>
    <row r="89" spans="1:17" s="113" customFormat="1" ht="14.25">
      <c r="A89" s="112">
        <f t="shared" si="9"/>
        <v>28</v>
      </c>
      <c r="B89" s="104" t="s">
        <v>304</v>
      </c>
      <c r="C89" s="105" t="s">
        <v>222</v>
      </c>
      <c r="D89" s="161"/>
      <c r="E89" s="161"/>
      <c r="F89" s="161"/>
      <c r="G89" s="161"/>
      <c r="H89" s="161"/>
      <c r="I89" s="106"/>
      <c r="J89" s="107"/>
      <c r="K89" s="108"/>
      <c r="L89" s="108"/>
      <c r="M89" s="107"/>
      <c r="N89" s="109"/>
      <c r="O89" s="100">
        <f t="shared" si="7"/>
        <v>0</v>
      </c>
      <c r="P89" s="113">
        <f>+VLOOKUP(B89,'[154]m codes'!$A:$B,2,0)</f>
        <v>200034192</v>
      </c>
      <c r="Q89" s="102">
        <f t="shared" si="8"/>
        <v>0</v>
      </c>
    </row>
    <row r="90" spans="1:17">
      <c r="A90" s="93" t="s">
        <v>305</v>
      </c>
      <c r="B90" s="94" t="s">
        <v>306</v>
      </c>
      <c r="C90" s="94"/>
      <c r="D90" s="161"/>
      <c r="E90" s="161"/>
      <c r="F90" s="161"/>
      <c r="G90" s="161"/>
      <c r="H90" s="161"/>
      <c r="I90" s="106"/>
      <c r="J90" s="97"/>
      <c r="K90" s="98"/>
      <c r="L90" s="98"/>
      <c r="M90" s="97"/>
      <c r="N90" s="99"/>
      <c r="O90" s="115"/>
      <c r="Q90" s="92"/>
    </row>
    <row r="91" spans="1:17" s="113" customFormat="1" ht="14.25">
      <c r="A91" s="112">
        <v>1</v>
      </c>
      <c r="B91" s="104" t="s">
        <v>307</v>
      </c>
      <c r="C91" s="105" t="s">
        <v>222</v>
      </c>
      <c r="D91" s="161"/>
      <c r="E91" s="161"/>
      <c r="F91" s="161"/>
      <c r="G91" s="161"/>
      <c r="H91" s="161"/>
      <c r="I91" s="106"/>
      <c r="J91" s="107"/>
      <c r="K91" s="108"/>
      <c r="L91" s="108"/>
      <c r="M91" s="107"/>
      <c r="N91" s="109"/>
      <c r="O91" s="100">
        <f t="shared" ref="O91:O98" si="10">SUM(K91:N91)</f>
        <v>0</v>
      </c>
      <c r="P91" s="113">
        <f>+VLOOKUP(B91,'[154]m codes'!$A:$B,2,0)</f>
        <v>200032193</v>
      </c>
      <c r="Q91" s="102">
        <f t="shared" ref="Q91:Q98" si="11">+O91-F91</f>
        <v>0</v>
      </c>
    </row>
    <row r="92" spans="1:17" s="113" customFormat="1" ht="14.25">
      <c r="A92" s="112">
        <f>+A91+1</f>
        <v>2</v>
      </c>
      <c r="B92" s="104" t="s">
        <v>308</v>
      </c>
      <c r="C92" s="105" t="s">
        <v>222</v>
      </c>
      <c r="D92" s="161"/>
      <c r="E92" s="161"/>
      <c r="F92" s="161"/>
      <c r="G92" s="161"/>
      <c r="H92" s="161"/>
      <c r="I92" s="106"/>
      <c r="J92" s="107"/>
      <c r="K92" s="108"/>
      <c r="L92" s="108"/>
      <c r="M92" s="107"/>
      <c r="N92" s="109"/>
      <c r="O92" s="100">
        <f t="shared" si="10"/>
        <v>0</v>
      </c>
      <c r="P92" s="113">
        <f>+VLOOKUP(B92,'[154]m codes'!$A:$B,2,0)</f>
        <v>200032195</v>
      </c>
      <c r="Q92" s="102">
        <f t="shared" si="11"/>
        <v>0</v>
      </c>
    </row>
    <row r="93" spans="1:17" s="113" customFormat="1" ht="14.25">
      <c r="A93" s="112">
        <f t="shared" ref="A93:A98" si="12">+A92+1</f>
        <v>3</v>
      </c>
      <c r="B93" s="104" t="s">
        <v>309</v>
      </c>
      <c r="C93" s="105" t="s">
        <v>222</v>
      </c>
      <c r="D93" s="161"/>
      <c r="E93" s="161"/>
      <c r="F93" s="161"/>
      <c r="G93" s="161"/>
      <c r="H93" s="161"/>
      <c r="I93" s="106"/>
      <c r="J93" s="107"/>
      <c r="K93" s="108"/>
      <c r="L93" s="108"/>
      <c r="M93" s="107"/>
      <c r="N93" s="109"/>
      <c r="O93" s="100">
        <f t="shared" si="10"/>
        <v>0</v>
      </c>
      <c r="P93" s="113">
        <f>+VLOOKUP(B93,'[154]m codes'!$A:$B,2,0)</f>
        <v>200032196</v>
      </c>
      <c r="Q93" s="102">
        <f t="shared" si="11"/>
        <v>0</v>
      </c>
    </row>
    <row r="94" spans="1:17" s="113" customFormat="1" ht="14.25">
      <c r="A94" s="112">
        <f t="shared" si="12"/>
        <v>4</v>
      </c>
      <c r="B94" s="104" t="s">
        <v>310</v>
      </c>
      <c r="C94" s="105" t="s">
        <v>222</v>
      </c>
      <c r="D94" s="161"/>
      <c r="E94" s="161"/>
      <c r="F94" s="161"/>
      <c r="G94" s="161"/>
      <c r="H94" s="161"/>
      <c r="I94" s="106"/>
      <c r="J94" s="107"/>
      <c r="K94" s="108"/>
      <c r="L94" s="108"/>
      <c r="M94" s="107"/>
      <c r="N94" s="109"/>
      <c r="O94" s="100">
        <f t="shared" si="10"/>
        <v>0</v>
      </c>
      <c r="P94" s="113">
        <f>+VLOOKUP(B94,'[154]m codes'!$A:$B,2,0)</f>
        <v>200032194</v>
      </c>
      <c r="Q94" s="102">
        <f t="shared" si="11"/>
        <v>0</v>
      </c>
    </row>
    <row r="95" spans="1:17" s="113" customFormat="1" ht="28.5">
      <c r="A95" s="112">
        <f t="shared" si="12"/>
        <v>5</v>
      </c>
      <c r="B95" s="104" t="s">
        <v>311</v>
      </c>
      <c r="C95" s="105" t="s">
        <v>222</v>
      </c>
      <c r="D95" s="161"/>
      <c r="E95" s="161"/>
      <c r="F95" s="161"/>
      <c r="G95" s="161"/>
      <c r="H95" s="161"/>
      <c r="I95" s="106"/>
      <c r="J95" s="107"/>
      <c r="K95" s="108"/>
      <c r="L95" s="108"/>
      <c r="M95" s="107"/>
      <c r="N95" s="109"/>
      <c r="O95" s="100">
        <f t="shared" si="10"/>
        <v>0</v>
      </c>
      <c r="P95" s="113">
        <f>+VLOOKUP(B95,'[154]m codes'!$A:$B,2,0)</f>
        <v>200030270</v>
      </c>
      <c r="Q95" s="102">
        <f t="shared" si="11"/>
        <v>0</v>
      </c>
    </row>
    <row r="96" spans="1:17" s="113" customFormat="1" ht="14.25">
      <c r="A96" s="112">
        <f t="shared" si="12"/>
        <v>6</v>
      </c>
      <c r="B96" s="104" t="s">
        <v>312</v>
      </c>
      <c r="C96" s="105" t="s">
        <v>222</v>
      </c>
      <c r="D96" s="161"/>
      <c r="E96" s="161"/>
      <c r="F96" s="161"/>
      <c r="G96" s="161"/>
      <c r="H96" s="161"/>
      <c r="I96" s="106"/>
      <c r="J96" s="107"/>
      <c r="K96" s="108"/>
      <c r="L96" s="108"/>
      <c r="M96" s="107"/>
      <c r="N96" s="109"/>
      <c r="O96" s="100">
        <f t="shared" si="10"/>
        <v>0</v>
      </c>
      <c r="P96" s="113">
        <f>+VLOOKUP(B96,'[154]m codes'!$A:$B,2,0)</f>
        <v>200032197</v>
      </c>
      <c r="Q96" s="102">
        <f t="shared" si="11"/>
        <v>0</v>
      </c>
    </row>
    <row r="97" spans="1:17" s="113" customFormat="1" ht="28.5">
      <c r="A97" s="112">
        <f t="shared" si="12"/>
        <v>7</v>
      </c>
      <c r="B97" s="104" t="s">
        <v>313</v>
      </c>
      <c r="C97" s="105" t="s">
        <v>222</v>
      </c>
      <c r="D97" s="161"/>
      <c r="E97" s="161"/>
      <c r="F97" s="161"/>
      <c r="G97" s="161"/>
      <c r="H97" s="161"/>
      <c r="I97" s="106"/>
      <c r="J97" s="107"/>
      <c r="K97" s="108"/>
      <c r="L97" s="108"/>
      <c r="M97" s="107"/>
      <c r="N97" s="109"/>
      <c r="O97" s="100">
        <f t="shared" si="10"/>
        <v>0</v>
      </c>
      <c r="P97" s="113">
        <f>+VLOOKUP(B97,'[154]m codes'!$A:$B,2,0)</f>
        <v>200030275</v>
      </c>
      <c r="Q97" s="102">
        <f t="shared" si="11"/>
        <v>0</v>
      </c>
    </row>
    <row r="98" spans="1:17" s="113" customFormat="1" ht="28.5">
      <c r="A98" s="112">
        <f t="shared" si="12"/>
        <v>8</v>
      </c>
      <c r="B98" s="104" t="s">
        <v>314</v>
      </c>
      <c r="C98" s="105" t="s">
        <v>222</v>
      </c>
      <c r="D98" s="161"/>
      <c r="E98" s="161"/>
      <c r="F98" s="161"/>
      <c r="G98" s="161"/>
      <c r="H98" s="161"/>
      <c r="I98" s="106"/>
      <c r="J98" s="107"/>
      <c r="K98" s="108"/>
      <c r="L98" s="108"/>
      <c r="M98" s="107"/>
      <c r="N98" s="109"/>
      <c r="O98" s="100">
        <f t="shared" si="10"/>
        <v>0</v>
      </c>
      <c r="P98" s="113">
        <f>+VLOOKUP(B98,'[154]m codes'!$A:$B,2,0)</f>
        <v>200030276</v>
      </c>
      <c r="Q98" s="102">
        <f t="shared" si="11"/>
        <v>0</v>
      </c>
    </row>
    <row r="99" spans="1:17">
      <c r="A99" s="93" t="s">
        <v>315</v>
      </c>
      <c r="B99" s="94" t="s">
        <v>316</v>
      </c>
      <c r="C99" s="94"/>
      <c r="D99" s="161"/>
      <c r="E99" s="161"/>
      <c r="F99" s="161"/>
      <c r="G99" s="161"/>
      <c r="H99" s="161"/>
      <c r="I99" s="106"/>
      <c r="J99" s="97"/>
      <c r="K99" s="98"/>
      <c r="L99" s="98"/>
      <c r="M99" s="97"/>
      <c r="N99" s="99"/>
      <c r="O99" s="115"/>
      <c r="Q99" s="92"/>
    </row>
    <row r="100" spans="1:17" s="113" customFormat="1" ht="14.25">
      <c r="A100" s="112">
        <v>1</v>
      </c>
      <c r="B100" s="104" t="s">
        <v>317</v>
      </c>
      <c r="C100" s="105" t="s">
        <v>222</v>
      </c>
      <c r="D100" s="161"/>
      <c r="E100" s="161"/>
      <c r="F100" s="161"/>
      <c r="G100" s="161"/>
      <c r="H100" s="161"/>
      <c r="I100" s="106"/>
      <c r="J100" s="107"/>
      <c r="K100" s="108"/>
      <c r="L100" s="108"/>
      <c r="M100" s="107"/>
      <c r="N100" s="109"/>
      <c r="O100" s="100">
        <f t="shared" ref="O100:O106" si="13">SUM(K100:N100)</f>
        <v>0</v>
      </c>
      <c r="P100" s="113">
        <f>+VLOOKUP(B100,'[154]m codes'!$A:$B,2,0)</f>
        <v>200030266</v>
      </c>
      <c r="Q100" s="102">
        <f t="shared" ref="Q100:Q106" si="14">+O100-F100</f>
        <v>0</v>
      </c>
    </row>
    <row r="101" spans="1:17" s="113" customFormat="1" ht="14.25">
      <c r="A101" s="112">
        <f>+A100+1</f>
        <v>2</v>
      </c>
      <c r="B101" s="104" t="s">
        <v>318</v>
      </c>
      <c r="C101" s="105" t="s">
        <v>222</v>
      </c>
      <c r="D101" s="161"/>
      <c r="E101" s="161"/>
      <c r="F101" s="161"/>
      <c r="G101" s="161"/>
      <c r="H101" s="161"/>
      <c r="I101" s="106"/>
      <c r="J101" s="107"/>
      <c r="K101" s="108"/>
      <c r="L101" s="108"/>
      <c r="M101" s="107"/>
      <c r="N101" s="109"/>
      <c r="O101" s="100">
        <f t="shared" si="13"/>
        <v>0</v>
      </c>
      <c r="P101" s="113">
        <f>+VLOOKUP(B101,'[154]m codes'!$A:$B,2,0)</f>
        <v>200030267</v>
      </c>
      <c r="Q101" s="102">
        <f t="shared" si="14"/>
        <v>0</v>
      </c>
    </row>
    <row r="102" spans="1:17" s="113" customFormat="1" ht="14.25">
      <c r="A102" s="112">
        <f t="shared" ref="A102:A106" si="15">+A101+1</f>
        <v>3</v>
      </c>
      <c r="B102" s="104" t="s">
        <v>319</v>
      </c>
      <c r="C102" s="105" t="s">
        <v>222</v>
      </c>
      <c r="D102" s="161"/>
      <c r="E102" s="161"/>
      <c r="F102" s="161"/>
      <c r="G102" s="161"/>
      <c r="H102" s="161"/>
      <c r="I102" s="106"/>
      <c r="J102" s="107"/>
      <c r="K102" s="108"/>
      <c r="L102" s="108"/>
      <c r="M102" s="107"/>
      <c r="N102" s="109"/>
      <c r="O102" s="100">
        <f t="shared" si="13"/>
        <v>0</v>
      </c>
      <c r="P102" s="113">
        <f>+VLOOKUP(B102,'[154]m codes'!$A:$B,2,0)</f>
        <v>200030268</v>
      </c>
      <c r="Q102" s="102">
        <f t="shared" si="14"/>
        <v>0</v>
      </c>
    </row>
    <row r="103" spans="1:17" s="113" customFormat="1" ht="28.5">
      <c r="A103" s="112">
        <f t="shared" si="15"/>
        <v>4</v>
      </c>
      <c r="B103" s="104" t="s">
        <v>320</v>
      </c>
      <c r="C103" s="105" t="s">
        <v>222</v>
      </c>
      <c r="D103" s="161"/>
      <c r="E103" s="161"/>
      <c r="F103" s="161"/>
      <c r="G103" s="161"/>
      <c r="H103" s="161"/>
      <c r="I103" s="106"/>
      <c r="J103" s="107"/>
      <c r="K103" s="108"/>
      <c r="L103" s="108"/>
      <c r="M103" s="107"/>
      <c r="N103" s="109"/>
      <c r="O103" s="100">
        <f t="shared" si="13"/>
        <v>0</v>
      </c>
      <c r="P103" s="113">
        <f>+VLOOKUP(B103,'[154]m codes'!$A:$B,2,0)</f>
        <v>200030269</v>
      </c>
      <c r="Q103" s="102">
        <f t="shared" si="14"/>
        <v>0</v>
      </c>
    </row>
    <row r="104" spans="1:17" s="113" customFormat="1" ht="28.5">
      <c r="A104" s="112">
        <f t="shared" si="15"/>
        <v>5</v>
      </c>
      <c r="B104" s="104" t="s">
        <v>321</v>
      </c>
      <c r="C104" s="105" t="s">
        <v>222</v>
      </c>
      <c r="D104" s="161"/>
      <c r="E104" s="161"/>
      <c r="F104" s="161"/>
      <c r="G104" s="161"/>
      <c r="H104" s="161"/>
      <c r="I104" s="106"/>
      <c r="J104" s="107"/>
      <c r="K104" s="108"/>
      <c r="L104" s="108"/>
      <c r="M104" s="107"/>
      <c r="N104" s="109"/>
      <c r="O104" s="100">
        <f t="shared" si="13"/>
        <v>0</v>
      </c>
      <c r="P104" s="113">
        <f>+VLOOKUP(B104,'[154]m codes'!$A:$B,2,0)</f>
        <v>200030271</v>
      </c>
      <c r="Q104" s="102">
        <f t="shared" si="14"/>
        <v>0</v>
      </c>
    </row>
    <row r="105" spans="1:17" s="113" customFormat="1" ht="28.5">
      <c r="A105" s="112">
        <f t="shared" si="15"/>
        <v>6</v>
      </c>
      <c r="B105" s="104" t="s">
        <v>322</v>
      </c>
      <c r="C105" s="105" t="s">
        <v>222</v>
      </c>
      <c r="D105" s="161"/>
      <c r="E105" s="161"/>
      <c r="F105" s="161"/>
      <c r="G105" s="161"/>
      <c r="H105" s="161"/>
      <c r="I105" s="106"/>
      <c r="J105" s="107"/>
      <c r="K105" s="108"/>
      <c r="L105" s="108"/>
      <c r="M105" s="107"/>
      <c r="N105" s="109"/>
      <c r="O105" s="100">
        <f t="shared" si="13"/>
        <v>0</v>
      </c>
      <c r="P105" s="113">
        <f>+VLOOKUP(B105,'[154]m codes'!$A:$B,2,0)</f>
        <v>200030272</v>
      </c>
      <c r="Q105" s="102">
        <f t="shared" si="14"/>
        <v>0</v>
      </c>
    </row>
    <row r="106" spans="1:17" s="113" customFormat="1" ht="28.5">
      <c r="A106" s="112">
        <f t="shared" si="15"/>
        <v>7</v>
      </c>
      <c r="B106" s="104" t="s">
        <v>323</v>
      </c>
      <c r="C106" s="105" t="s">
        <v>222</v>
      </c>
      <c r="D106" s="161"/>
      <c r="E106" s="161"/>
      <c r="F106" s="161"/>
      <c r="G106" s="161"/>
      <c r="H106" s="161"/>
      <c r="I106" s="106"/>
      <c r="J106" s="107"/>
      <c r="K106" s="108"/>
      <c r="L106" s="108"/>
      <c r="M106" s="107"/>
      <c r="N106" s="109"/>
      <c r="O106" s="100">
        <f t="shared" si="13"/>
        <v>0</v>
      </c>
      <c r="P106" s="113">
        <f>+VLOOKUP(B106,'[154]m codes'!$A:$B,2,0)</f>
        <v>200030274</v>
      </c>
      <c r="Q106" s="102">
        <f t="shared" si="14"/>
        <v>0</v>
      </c>
    </row>
    <row r="107" spans="1:17" ht="20.25" customHeight="1">
      <c r="A107" s="93" t="s">
        <v>324</v>
      </c>
      <c r="B107" s="94" t="s">
        <v>325</v>
      </c>
      <c r="C107" s="94"/>
      <c r="D107" s="161"/>
      <c r="E107" s="161"/>
      <c r="F107" s="161"/>
      <c r="G107" s="161"/>
      <c r="H107" s="161"/>
      <c r="I107" s="106"/>
      <c r="J107" s="97"/>
      <c r="K107" s="98"/>
      <c r="L107" s="98"/>
      <c r="M107" s="97"/>
      <c r="N107" s="99"/>
      <c r="O107" s="115"/>
      <c r="Q107" s="92"/>
    </row>
    <row r="108" spans="1:17" s="111" customFormat="1" ht="75.75" customHeight="1">
      <c r="A108" s="116">
        <v>1</v>
      </c>
      <c r="B108" s="104" t="s">
        <v>326</v>
      </c>
      <c r="C108" s="105" t="s">
        <v>222</v>
      </c>
      <c r="D108" s="161" t="s">
        <v>336</v>
      </c>
      <c r="E108" s="161"/>
      <c r="F108" s="161"/>
      <c r="G108" s="161"/>
      <c r="H108" s="161"/>
      <c r="I108" s="106">
        <v>15</v>
      </c>
      <c r="J108" s="107"/>
      <c r="K108" s="108"/>
      <c r="L108" s="108"/>
      <c r="M108" s="107"/>
      <c r="N108" s="109"/>
      <c r="O108" s="110">
        <f>SUM(K108:N108)</f>
        <v>0</v>
      </c>
      <c r="P108" s="111">
        <f>+VLOOKUP(B108,'[154]m codes'!$A:$B,2,0)</f>
        <v>200030277</v>
      </c>
      <c r="Q108" s="102">
        <f>+O108-F108</f>
        <v>0</v>
      </c>
    </row>
    <row r="109" spans="1:17" s="113" customFormat="1" ht="14.25">
      <c r="A109" s="112">
        <f>+A108+1</f>
        <v>2</v>
      </c>
      <c r="B109" s="104" t="s">
        <v>327</v>
      </c>
      <c r="C109" s="105" t="s">
        <v>222</v>
      </c>
      <c r="D109" s="161"/>
      <c r="E109" s="161"/>
      <c r="F109" s="161"/>
      <c r="G109" s="161"/>
      <c r="H109" s="161"/>
      <c r="I109" s="106"/>
      <c r="J109" s="107"/>
      <c r="K109" s="108"/>
      <c r="L109" s="108"/>
      <c r="M109" s="107"/>
      <c r="N109" s="109"/>
      <c r="O109" s="100">
        <f>SUM(K109:N109)</f>
        <v>0</v>
      </c>
      <c r="P109" s="113">
        <f>+VLOOKUP(B109,'[154]m codes'!$A:$B,2,0)</f>
        <v>200030278</v>
      </c>
      <c r="Q109" s="102">
        <f>+O109-F109</f>
        <v>0</v>
      </c>
    </row>
    <row r="110" spans="1:17" s="113" customFormat="1" ht="14.25">
      <c r="A110" s="112">
        <f t="shared" ref="A110:A112" si="16">+A109+1</f>
        <v>3</v>
      </c>
      <c r="B110" s="104" t="s">
        <v>328</v>
      </c>
      <c r="C110" s="105" t="s">
        <v>222</v>
      </c>
      <c r="D110" s="161"/>
      <c r="E110" s="161"/>
      <c r="F110" s="161"/>
      <c r="G110" s="161"/>
      <c r="H110" s="161"/>
      <c r="I110" s="106"/>
      <c r="J110" s="107"/>
      <c r="K110" s="108"/>
      <c r="L110" s="108"/>
      <c r="M110" s="107"/>
      <c r="N110" s="109"/>
      <c r="O110" s="100">
        <f>SUM(K110:N110)</f>
        <v>0</v>
      </c>
      <c r="P110" s="113">
        <f>+VLOOKUP(B110,'[154]m codes'!$A:$B,2,0)</f>
        <v>200030279</v>
      </c>
      <c r="Q110" s="102">
        <f>+O110-F110</f>
        <v>0</v>
      </c>
    </row>
    <row r="111" spans="1:17" s="113" customFormat="1" ht="14.25">
      <c r="A111" s="112">
        <f t="shared" si="16"/>
        <v>4</v>
      </c>
      <c r="B111" s="104" t="s">
        <v>329</v>
      </c>
      <c r="C111" s="105" t="s">
        <v>222</v>
      </c>
      <c r="D111" s="161"/>
      <c r="E111" s="161"/>
      <c r="F111" s="161"/>
      <c r="G111" s="161"/>
      <c r="H111" s="161"/>
      <c r="I111" s="106"/>
      <c r="J111" s="107"/>
      <c r="K111" s="108"/>
      <c r="L111" s="108"/>
      <c r="M111" s="107"/>
      <c r="N111" s="109"/>
      <c r="O111" s="100">
        <f>SUM(K111:N111)</f>
        <v>0</v>
      </c>
      <c r="P111" s="113">
        <f>+VLOOKUP(B111,'[154]m codes'!$A:$B,2,0)</f>
        <v>200030280</v>
      </c>
      <c r="Q111" s="102">
        <f>+O111-F111</f>
        <v>0</v>
      </c>
    </row>
    <row r="112" spans="1:17" s="113" customFormat="1" ht="14.25">
      <c r="A112" s="112">
        <f t="shared" si="16"/>
        <v>5</v>
      </c>
      <c r="B112" s="104" t="s">
        <v>330</v>
      </c>
      <c r="C112" s="105" t="s">
        <v>222</v>
      </c>
      <c r="D112" s="161"/>
      <c r="E112" s="161"/>
      <c r="F112" s="161"/>
      <c r="G112" s="161"/>
      <c r="H112" s="161"/>
      <c r="I112" s="106"/>
      <c r="J112" s="107"/>
      <c r="K112" s="108"/>
      <c r="L112" s="108"/>
      <c r="M112" s="107"/>
      <c r="N112" s="109"/>
      <c r="O112" s="100">
        <f>SUM(K112:N112)</f>
        <v>0</v>
      </c>
      <c r="P112" s="113">
        <f>+VLOOKUP(B112,'[154]m codes'!$A:$B,2,0)</f>
        <v>200030282</v>
      </c>
      <c r="Q112" s="102">
        <f>+O112-F112</f>
        <v>0</v>
      </c>
    </row>
    <row r="113" spans="1:17">
      <c r="A113" s="117"/>
      <c r="B113" s="118"/>
      <c r="C113" s="118"/>
      <c r="D113" s="117"/>
      <c r="E113" s="117"/>
      <c r="F113" s="117"/>
      <c r="G113" s="117"/>
      <c r="H113" s="117"/>
      <c r="I113" s="119"/>
      <c r="J113" s="118"/>
      <c r="K113" s="120"/>
      <c r="L113" s="118"/>
      <c r="M113" s="118"/>
      <c r="N113" s="121"/>
      <c r="O113" s="118"/>
      <c r="Q113" s="122"/>
    </row>
    <row r="114" spans="1:17">
      <c r="A114" s="117"/>
      <c r="B114" s="118"/>
      <c r="C114" s="118"/>
      <c r="D114" s="117"/>
      <c r="E114" s="117"/>
      <c r="F114" s="117"/>
      <c r="G114" s="117"/>
      <c r="H114" s="117"/>
      <c r="I114" s="119"/>
      <c r="J114" s="118"/>
      <c r="K114" s="120"/>
      <c r="L114" s="118"/>
      <c r="M114" s="118"/>
      <c r="N114" s="121"/>
      <c r="O114" s="118"/>
      <c r="Q114" s="122"/>
    </row>
    <row r="115" spans="1:17">
      <c r="A115" s="117"/>
      <c r="B115" s="118"/>
      <c r="C115" s="118"/>
      <c r="D115" s="117"/>
      <c r="E115" s="117"/>
      <c r="F115" s="117"/>
      <c r="G115" s="117"/>
      <c r="H115" s="117"/>
      <c r="I115" s="119"/>
      <c r="J115" s="118"/>
      <c r="K115" s="120"/>
      <c r="L115" s="118"/>
      <c r="M115" s="118"/>
      <c r="N115" s="121"/>
      <c r="O115" s="118"/>
      <c r="Q115" s="122"/>
    </row>
    <row r="116" spans="1:17" s="127" customFormat="1" ht="14.25">
      <c r="A116" s="170" t="s">
        <v>331</v>
      </c>
      <c r="B116" s="170"/>
      <c r="C116" s="170"/>
      <c r="D116" s="170"/>
      <c r="E116" s="170"/>
      <c r="F116" s="170"/>
      <c r="G116" s="170"/>
      <c r="H116" s="170"/>
      <c r="I116" s="170"/>
      <c r="J116" s="170"/>
      <c r="K116" s="123"/>
      <c r="L116" s="124"/>
      <c r="M116" s="124"/>
      <c r="N116" s="125"/>
      <c r="O116" s="126"/>
      <c r="Q116" s="128"/>
    </row>
    <row r="119" spans="1:17">
      <c r="B119" s="129"/>
      <c r="D119" s="1"/>
      <c r="E119" s="1"/>
      <c r="F119" s="1"/>
      <c r="G119" s="1"/>
      <c r="H119" s="1"/>
      <c r="I119" s="1"/>
      <c r="K119" s="1"/>
      <c r="N119" s="1"/>
      <c r="O119" s="1"/>
      <c r="Q119" s="1"/>
    </row>
    <row r="120" spans="1:17" ht="15.75">
      <c r="B120" s="130" t="s">
        <v>332</v>
      </c>
      <c r="D120" s="1"/>
      <c r="E120" s="1"/>
      <c r="F120" s="1"/>
      <c r="G120" s="1"/>
      <c r="H120" s="1"/>
      <c r="I120" s="1"/>
      <c r="K120" s="1"/>
      <c r="N120" s="1"/>
      <c r="O120" s="1"/>
      <c r="Q120" s="1"/>
    </row>
    <row r="121" spans="1:17">
      <c r="B121" s="129"/>
      <c r="D121" s="1"/>
      <c r="E121" s="1"/>
      <c r="F121" s="1"/>
      <c r="G121" s="1"/>
      <c r="H121" s="1"/>
      <c r="I121" s="1"/>
      <c r="K121" s="1"/>
      <c r="N121" s="1"/>
      <c r="O121" s="1"/>
      <c r="Q121" s="1"/>
    </row>
    <row r="122" spans="1:17">
      <c r="B122" s="129"/>
      <c r="D122" s="1"/>
      <c r="E122" s="1"/>
      <c r="F122" s="1"/>
      <c r="G122" s="1"/>
      <c r="H122" s="1"/>
      <c r="I122" s="1"/>
      <c r="K122" s="1"/>
      <c r="N122" s="1"/>
      <c r="O122" s="1"/>
      <c r="Q122" s="1"/>
    </row>
    <row r="123" spans="1:17">
      <c r="B123" s="129"/>
      <c r="D123" s="1"/>
      <c r="E123" s="1"/>
      <c r="F123" s="1"/>
      <c r="G123" s="1"/>
      <c r="H123" s="1"/>
      <c r="I123" s="1"/>
      <c r="K123" s="1"/>
      <c r="N123" s="1"/>
      <c r="O123" s="1"/>
      <c r="Q123" s="1"/>
    </row>
    <row r="124" spans="1:17">
      <c r="B124" s="129"/>
      <c r="D124" s="1"/>
      <c r="E124" s="1"/>
      <c r="F124" s="1"/>
      <c r="G124" s="1"/>
      <c r="H124" s="1"/>
      <c r="I124" s="1"/>
      <c r="K124" s="1"/>
      <c r="N124" s="1"/>
      <c r="O124" s="1"/>
      <c r="Q124" s="1"/>
    </row>
    <row r="125" spans="1:17">
      <c r="B125" s="129"/>
      <c r="D125" s="1"/>
      <c r="E125" s="1"/>
      <c r="F125" s="1"/>
      <c r="G125" s="1"/>
      <c r="H125" s="1"/>
      <c r="I125" s="1"/>
      <c r="K125" s="1"/>
      <c r="N125" s="1"/>
      <c r="O125" s="1"/>
      <c r="Q125" s="1"/>
    </row>
    <row r="126" spans="1:17">
      <c r="B126" s="129"/>
      <c r="D126" s="1"/>
      <c r="E126" s="1"/>
      <c r="F126" s="1"/>
      <c r="G126" s="1"/>
      <c r="H126" s="1"/>
      <c r="I126" s="1"/>
      <c r="K126" s="1"/>
      <c r="N126" s="1"/>
      <c r="O126" s="1"/>
      <c r="Q126" s="1"/>
    </row>
    <row r="127" spans="1:17">
      <c r="B127" s="129"/>
      <c r="D127" s="1"/>
      <c r="E127" s="1"/>
      <c r="F127" s="1"/>
      <c r="G127" s="1"/>
      <c r="H127" s="1"/>
      <c r="I127" s="1"/>
      <c r="K127" s="1"/>
      <c r="N127" s="1"/>
      <c r="O127" s="1"/>
      <c r="Q127" s="1"/>
    </row>
    <row r="128" spans="1:17">
      <c r="B128" s="129"/>
      <c r="D128" s="1"/>
      <c r="E128" s="1"/>
      <c r="F128" s="1"/>
      <c r="G128" s="1"/>
      <c r="H128" s="1"/>
      <c r="I128" s="1"/>
      <c r="K128" s="1"/>
      <c r="N128" s="1"/>
      <c r="O128" s="1"/>
      <c r="Q128" s="1"/>
    </row>
    <row r="129" spans="2:17">
      <c r="B129" s="129"/>
      <c r="D129" s="1"/>
      <c r="E129" s="1"/>
      <c r="F129" s="1"/>
      <c r="G129" s="1"/>
      <c r="H129" s="1"/>
      <c r="I129" s="1"/>
      <c r="K129" s="1"/>
      <c r="N129" s="1"/>
      <c r="O129" s="1"/>
      <c r="Q129" s="1"/>
    </row>
    <row r="130" spans="2:17">
      <c r="B130" s="129"/>
      <c r="D130" s="1"/>
      <c r="E130" s="1"/>
      <c r="F130" s="1"/>
      <c r="G130" s="1"/>
      <c r="H130" s="1"/>
      <c r="I130" s="1"/>
      <c r="K130" s="1"/>
      <c r="N130" s="1"/>
      <c r="O130" s="1"/>
      <c r="Q130" s="1"/>
    </row>
    <row r="131" spans="2:17">
      <c r="B131" s="129"/>
      <c r="D131" s="1"/>
      <c r="E131" s="1"/>
      <c r="F131" s="1"/>
      <c r="G131" s="1"/>
      <c r="H131" s="1"/>
      <c r="I131" s="1"/>
      <c r="K131" s="1"/>
      <c r="N131" s="1"/>
      <c r="O131" s="1"/>
      <c r="Q131" s="1"/>
    </row>
    <row r="132" spans="2:17">
      <c r="B132" s="129"/>
      <c r="D132" s="1"/>
      <c r="E132" s="1"/>
      <c r="F132" s="1"/>
      <c r="G132" s="1"/>
      <c r="H132" s="1"/>
      <c r="I132" s="1"/>
      <c r="K132" s="1"/>
      <c r="N132" s="1"/>
      <c r="O132" s="1"/>
      <c r="Q132" s="1"/>
    </row>
    <row r="133" spans="2:17">
      <c r="B133" s="129"/>
      <c r="D133" s="1"/>
      <c r="E133" s="1"/>
      <c r="F133" s="1"/>
      <c r="G133" s="1"/>
      <c r="H133" s="1"/>
      <c r="I133" s="1"/>
      <c r="K133" s="1"/>
      <c r="N133" s="1"/>
      <c r="O133" s="1"/>
      <c r="Q133" s="1"/>
    </row>
    <row r="134" spans="2:17">
      <c r="B134" s="129"/>
      <c r="D134" s="1"/>
      <c r="E134" s="1"/>
      <c r="F134" s="1"/>
      <c r="G134" s="1"/>
      <c r="H134" s="1"/>
      <c r="I134" s="1"/>
      <c r="K134" s="1"/>
      <c r="N134" s="1"/>
      <c r="O134" s="1"/>
      <c r="Q134" s="1"/>
    </row>
    <row r="135" spans="2:17">
      <c r="B135" s="129"/>
      <c r="D135" s="1"/>
      <c r="E135" s="1"/>
      <c r="F135" s="1"/>
      <c r="G135" s="1"/>
      <c r="H135" s="1"/>
      <c r="I135" s="1"/>
      <c r="K135" s="1"/>
      <c r="N135" s="1"/>
      <c r="O135" s="1"/>
      <c r="Q135" s="1"/>
    </row>
    <row r="136" spans="2:17">
      <c r="B136" s="129"/>
      <c r="D136" s="1"/>
      <c r="E136" s="1"/>
      <c r="F136" s="1"/>
      <c r="G136" s="1"/>
      <c r="H136" s="1"/>
      <c r="I136" s="1"/>
      <c r="K136" s="1"/>
      <c r="N136" s="1"/>
      <c r="O136" s="1"/>
      <c r="Q136" s="1"/>
    </row>
    <row r="137" spans="2:17">
      <c r="B137" s="129"/>
      <c r="D137" s="1"/>
      <c r="E137" s="1"/>
      <c r="F137" s="1"/>
      <c r="G137" s="1"/>
      <c r="H137" s="1"/>
      <c r="I137" s="1"/>
      <c r="K137" s="1"/>
      <c r="N137" s="1"/>
      <c r="O137" s="1"/>
      <c r="Q137" s="1"/>
    </row>
    <row r="138" spans="2:17">
      <c r="B138" s="129"/>
      <c r="D138" s="1"/>
      <c r="E138" s="1"/>
      <c r="F138" s="1"/>
      <c r="G138" s="1"/>
      <c r="H138" s="1"/>
      <c r="I138" s="1"/>
      <c r="K138" s="1"/>
      <c r="N138" s="1"/>
      <c r="O138" s="1"/>
      <c r="Q138" s="1"/>
    </row>
    <row r="139" spans="2:17">
      <c r="B139" s="129"/>
      <c r="D139" s="1"/>
      <c r="E139" s="1"/>
      <c r="F139" s="1"/>
      <c r="G139" s="1"/>
      <c r="H139" s="1"/>
      <c r="I139" s="1"/>
      <c r="K139" s="1"/>
      <c r="N139" s="1"/>
      <c r="O139" s="1"/>
      <c r="Q139" s="1"/>
    </row>
    <row r="140" spans="2:17">
      <c r="B140" s="129"/>
      <c r="D140" s="1"/>
      <c r="E140" s="1"/>
      <c r="F140" s="1"/>
      <c r="G140" s="1"/>
      <c r="H140" s="1"/>
      <c r="I140" s="1"/>
      <c r="K140" s="1"/>
      <c r="N140" s="1"/>
      <c r="O140" s="1"/>
      <c r="Q140" s="1"/>
    </row>
    <row r="141" spans="2:17">
      <c r="B141" s="129"/>
      <c r="D141" s="1"/>
      <c r="E141" s="1"/>
      <c r="F141" s="1"/>
      <c r="G141" s="1"/>
      <c r="H141" s="1"/>
      <c r="I141" s="1"/>
      <c r="K141" s="1"/>
      <c r="N141" s="1"/>
      <c r="O141" s="1"/>
      <c r="Q141" s="1"/>
    </row>
    <row r="142" spans="2:17">
      <c r="B142" s="129"/>
      <c r="D142" s="1"/>
      <c r="E142" s="1"/>
      <c r="F142" s="1"/>
      <c r="G142" s="1"/>
      <c r="H142" s="1"/>
      <c r="I142" s="1"/>
      <c r="K142" s="1"/>
      <c r="N142" s="1"/>
      <c r="O142" s="1"/>
      <c r="Q142" s="1"/>
    </row>
    <row r="143" spans="2:17">
      <c r="B143" s="129"/>
      <c r="D143" s="1"/>
      <c r="E143" s="1"/>
      <c r="F143" s="1"/>
      <c r="G143" s="1"/>
      <c r="H143" s="1"/>
      <c r="I143" s="1"/>
      <c r="K143" s="1"/>
      <c r="N143" s="1"/>
      <c r="O143" s="1"/>
      <c r="Q143" s="1"/>
    </row>
    <row r="144" spans="2:17">
      <c r="B144" s="129"/>
      <c r="D144" s="1"/>
      <c r="E144" s="1"/>
      <c r="F144" s="1"/>
      <c r="G144" s="1"/>
      <c r="H144" s="1"/>
      <c r="I144" s="1"/>
      <c r="K144" s="1"/>
      <c r="N144" s="1"/>
      <c r="O144" s="1"/>
      <c r="Q144" s="1"/>
    </row>
    <row r="145" spans="2:17">
      <c r="B145" s="129"/>
      <c r="D145" s="1"/>
      <c r="E145" s="1"/>
      <c r="F145" s="1"/>
      <c r="G145" s="1"/>
      <c r="H145" s="1"/>
      <c r="I145" s="1"/>
      <c r="K145" s="1"/>
      <c r="N145" s="1"/>
      <c r="O145" s="1"/>
      <c r="Q145" s="1"/>
    </row>
    <row r="146" spans="2:17">
      <c r="B146" s="129"/>
      <c r="D146" s="1"/>
      <c r="E146" s="1"/>
      <c r="F146" s="1"/>
      <c r="G146" s="1"/>
      <c r="H146" s="1"/>
      <c r="I146" s="1"/>
      <c r="K146" s="1"/>
      <c r="N146" s="1"/>
      <c r="O146" s="1"/>
      <c r="Q146" s="1"/>
    </row>
    <row r="147" spans="2:17">
      <c r="B147" s="129"/>
      <c r="D147" s="1"/>
      <c r="E147" s="1"/>
      <c r="F147" s="1"/>
      <c r="G147" s="1"/>
      <c r="H147" s="1"/>
      <c r="I147" s="1"/>
      <c r="K147" s="1"/>
      <c r="N147" s="1"/>
      <c r="O147" s="1"/>
      <c r="Q147" s="1"/>
    </row>
    <row r="148" spans="2:17">
      <c r="B148" s="129"/>
      <c r="D148" s="1"/>
      <c r="E148" s="1"/>
      <c r="F148" s="1"/>
      <c r="G148" s="1"/>
      <c r="H148" s="1"/>
      <c r="I148" s="1"/>
      <c r="K148" s="1"/>
      <c r="N148" s="1"/>
      <c r="O148" s="1"/>
      <c r="Q148" s="1"/>
    </row>
    <row r="149" spans="2:17">
      <c r="B149" s="129"/>
      <c r="D149" s="1"/>
      <c r="E149" s="1"/>
      <c r="F149" s="1"/>
      <c r="G149" s="1"/>
      <c r="H149" s="1"/>
      <c r="I149" s="1"/>
      <c r="K149" s="1"/>
      <c r="N149" s="1"/>
      <c r="O149" s="1"/>
      <c r="Q149" s="1"/>
    </row>
    <row r="150" spans="2:17">
      <c r="B150" s="129"/>
      <c r="D150" s="1"/>
      <c r="E150" s="1"/>
      <c r="F150" s="1"/>
      <c r="G150" s="1"/>
      <c r="H150" s="1"/>
      <c r="I150" s="1"/>
      <c r="K150" s="1"/>
      <c r="N150" s="1"/>
      <c r="O150" s="1"/>
      <c r="Q150" s="1"/>
    </row>
    <row r="151" spans="2:17">
      <c r="B151" s="129"/>
      <c r="D151" s="1"/>
      <c r="E151" s="1"/>
      <c r="F151" s="1"/>
      <c r="G151" s="1"/>
      <c r="H151" s="1"/>
      <c r="I151" s="1"/>
      <c r="K151" s="1"/>
      <c r="N151" s="1"/>
      <c r="O151" s="1"/>
      <c r="Q151" s="1"/>
    </row>
    <row r="152" spans="2:17">
      <c r="B152" s="129"/>
      <c r="D152" s="1"/>
      <c r="E152" s="1"/>
      <c r="F152" s="1"/>
      <c r="G152" s="1"/>
      <c r="H152" s="1"/>
      <c r="I152" s="1"/>
      <c r="K152" s="1"/>
      <c r="N152" s="1"/>
      <c r="O152" s="1"/>
      <c r="Q152" s="1"/>
    </row>
    <row r="153" spans="2:17">
      <c r="B153" s="129"/>
      <c r="D153" s="1"/>
      <c r="E153" s="1"/>
      <c r="F153" s="1"/>
      <c r="G153" s="1"/>
      <c r="H153" s="1"/>
      <c r="I153" s="1"/>
      <c r="K153" s="1"/>
      <c r="N153" s="1"/>
      <c r="O153" s="1"/>
      <c r="Q153" s="1"/>
    </row>
    <row r="154" spans="2:17">
      <c r="B154" s="129"/>
      <c r="D154" s="1"/>
      <c r="E154" s="1"/>
      <c r="F154" s="1"/>
      <c r="G154" s="1"/>
      <c r="H154" s="1"/>
      <c r="I154" s="1"/>
      <c r="K154" s="1"/>
      <c r="N154" s="1"/>
      <c r="O154" s="1"/>
      <c r="Q154" s="1"/>
    </row>
    <row r="155" spans="2:17">
      <c r="B155" s="129"/>
      <c r="D155" s="1"/>
      <c r="E155" s="1"/>
      <c r="F155" s="1"/>
      <c r="G155" s="1"/>
      <c r="H155" s="1"/>
      <c r="I155" s="1"/>
      <c r="K155" s="1"/>
      <c r="N155" s="1"/>
      <c r="O155" s="1"/>
      <c r="Q155" s="1"/>
    </row>
    <row r="156" spans="2:17">
      <c r="B156" s="129"/>
      <c r="D156" s="1"/>
      <c r="E156" s="1"/>
      <c r="F156" s="1"/>
      <c r="G156" s="1"/>
      <c r="H156" s="1"/>
      <c r="I156" s="1"/>
      <c r="K156" s="1"/>
      <c r="N156" s="1"/>
      <c r="O156" s="1"/>
      <c r="Q156" s="1"/>
    </row>
    <row r="157" spans="2:17">
      <c r="B157" s="129"/>
      <c r="D157" s="1"/>
      <c r="E157" s="1"/>
      <c r="F157" s="1"/>
      <c r="G157" s="1"/>
      <c r="H157" s="1"/>
      <c r="I157" s="1"/>
      <c r="K157" s="1"/>
      <c r="N157" s="1"/>
      <c r="O157" s="1"/>
      <c r="Q157" s="1"/>
    </row>
    <row r="158" spans="2:17">
      <c r="B158" s="129"/>
      <c r="D158" s="1"/>
      <c r="E158" s="1"/>
      <c r="F158" s="1"/>
      <c r="G158" s="1"/>
      <c r="H158" s="1"/>
      <c r="I158" s="1"/>
      <c r="K158" s="1"/>
      <c r="N158" s="1"/>
      <c r="O158" s="1"/>
      <c r="Q158" s="1"/>
    </row>
    <row r="159" spans="2:17">
      <c r="B159" s="129"/>
      <c r="D159" s="1"/>
      <c r="E159" s="1"/>
      <c r="F159" s="1"/>
      <c r="G159" s="1"/>
      <c r="H159" s="1"/>
      <c r="I159" s="1"/>
      <c r="K159" s="1"/>
      <c r="N159" s="1"/>
      <c r="O159" s="1"/>
      <c r="Q159" s="1"/>
    </row>
    <row r="160" spans="2:17">
      <c r="B160" s="129"/>
      <c r="D160" s="1"/>
      <c r="E160" s="1"/>
      <c r="F160" s="1"/>
      <c r="G160" s="1"/>
      <c r="H160" s="1"/>
      <c r="I160" s="1"/>
      <c r="K160" s="1"/>
      <c r="N160" s="1"/>
      <c r="O160" s="1"/>
      <c r="Q160" s="1"/>
    </row>
  </sheetData>
  <mergeCells count="117">
    <mergeCell ref="D109:H109"/>
    <mergeCell ref="D110:H110"/>
    <mergeCell ref="D111:H111"/>
    <mergeCell ref="D112:H112"/>
    <mergeCell ref="A116:J116"/>
    <mergeCell ref="D103:H103"/>
    <mergeCell ref="D104:H104"/>
    <mergeCell ref="D105:H105"/>
    <mergeCell ref="D106:H106"/>
    <mergeCell ref="D107:H107"/>
    <mergeCell ref="D108:H108"/>
    <mergeCell ref="D97:H97"/>
    <mergeCell ref="D98:H98"/>
    <mergeCell ref="D99:H99"/>
    <mergeCell ref="D100:H100"/>
    <mergeCell ref="D101:H101"/>
    <mergeCell ref="D102:H102"/>
    <mergeCell ref="D91:H91"/>
    <mergeCell ref="D92:H92"/>
    <mergeCell ref="D93:H93"/>
    <mergeCell ref="D94:H94"/>
    <mergeCell ref="D95:H95"/>
    <mergeCell ref="D96:H96"/>
    <mergeCell ref="D85:H85"/>
    <mergeCell ref="D86:H86"/>
    <mergeCell ref="D87:H87"/>
    <mergeCell ref="D88:H88"/>
    <mergeCell ref="D89:H89"/>
    <mergeCell ref="D90:H90"/>
    <mergeCell ref="D79:H79"/>
    <mergeCell ref="D80:H80"/>
    <mergeCell ref="D81:H81"/>
    <mergeCell ref="D82:H82"/>
    <mergeCell ref="D83:H83"/>
    <mergeCell ref="D84:H84"/>
    <mergeCell ref="D73:H73"/>
    <mergeCell ref="D74:H74"/>
    <mergeCell ref="D75:H75"/>
    <mergeCell ref="D76:H76"/>
    <mergeCell ref="D77:H77"/>
    <mergeCell ref="D78:H78"/>
    <mergeCell ref="D67:H67"/>
    <mergeCell ref="D68:H68"/>
    <mergeCell ref="D69:H69"/>
    <mergeCell ref="D70:H70"/>
    <mergeCell ref="D71:H71"/>
    <mergeCell ref="D72:H72"/>
    <mergeCell ref="D61:H61"/>
    <mergeCell ref="D62:H62"/>
    <mergeCell ref="D63:H63"/>
    <mergeCell ref="D64:H64"/>
    <mergeCell ref="D65:H65"/>
    <mergeCell ref="D66:H66"/>
    <mergeCell ref="D55:H55"/>
    <mergeCell ref="D56:H56"/>
    <mergeCell ref="D57:H57"/>
    <mergeCell ref="D58:H58"/>
    <mergeCell ref="D59:H59"/>
    <mergeCell ref="D60:H60"/>
    <mergeCell ref="D49:H49"/>
    <mergeCell ref="D50:H50"/>
    <mergeCell ref="D51:H51"/>
    <mergeCell ref="D52:H52"/>
    <mergeCell ref="D53:H53"/>
    <mergeCell ref="D54:H54"/>
    <mergeCell ref="D43:H43"/>
    <mergeCell ref="D44:H44"/>
    <mergeCell ref="D45:H45"/>
    <mergeCell ref="D46:H46"/>
    <mergeCell ref="D47:H47"/>
    <mergeCell ref="D48:H48"/>
    <mergeCell ref="D37:H37"/>
    <mergeCell ref="D38:H38"/>
    <mergeCell ref="D39:H39"/>
    <mergeCell ref="D40:H40"/>
    <mergeCell ref="D41:H41"/>
    <mergeCell ref="D42:H42"/>
    <mergeCell ref="D31:H31"/>
    <mergeCell ref="D32:H32"/>
    <mergeCell ref="D33:H33"/>
    <mergeCell ref="D34:H34"/>
    <mergeCell ref="D35:H35"/>
    <mergeCell ref="D36:H36"/>
    <mergeCell ref="D25:H25"/>
    <mergeCell ref="D26:H26"/>
    <mergeCell ref="D27:H27"/>
    <mergeCell ref="D28:H28"/>
    <mergeCell ref="D29:H29"/>
    <mergeCell ref="D30:H30"/>
    <mergeCell ref="D19:H19"/>
    <mergeCell ref="D20:H20"/>
    <mergeCell ref="D21:H21"/>
    <mergeCell ref="D22:H22"/>
    <mergeCell ref="D23:H23"/>
    <mergeCell ref="D24:H24"/>
    <mergeCell ref="D13:H13"/>
    <mergeCell ref="D14:H14"/>
    <mergeCell ref="D15:H15"/>
    <mergeCell ref="D16:H16"/>
    <mergeCell ref="D17:H17"/>
    <mergeCell ref="D18:H18"/>
    <mergeCell ref="J6:J7"/>
    <mergeCell ref="K6:O6"/>
    <mergeCell ref="D10:H10"/>
    <mergeCell ref="S10:W10"/>
    <mergeCell ref="D11:H11"/>
    <mergeCell ref="D12:H12"/>
    <mergeCell ref="A1:J1"/>
    <mergeCell ref="A2:J2"/>
    <mergeCell ref="A3:J3"/>
    <mergeCell ref="G4:J4"/>
    <mergeCell ref="G5:J5"/>
    <mergeCell ref="A6:A7"/>
    <mergeCell ref="B6:B7"/>
    <mergeCell ref="C6:C7"/>
    <mergeCell ref="D6:H7"/>
    <mergeCell ref="I6:I7"/>
  </mergeCells>
  <conditionalFormatting sqref="C10:C17">
    <cfRule type="cellIs" dxfId="11" priority="10" operator="lessThan">
      <formula>0</formula>
    </cfRule>
  </conditionalFormatting>
  <conditionalFormatting sqref="C19:C51">
    <cfRule type="cellIs" dxfId="10" priority="9" operator="lessThan">
      <formula>0</formula>
    </cfRule>
  </conditionalFormatting>
  <conditionalFormatting sqref="C53:C60">
    <cfRule type="cellIs" dxfId="9" priority="8" operator="lessThan">
      <formula>0</formula>
    </cfRule>
  </conditionalFormatting>
  <conditionalFormatting sqref="C62:C89">
    <cfRule type="cellIs" dxfId="8" priority="7" operator="lessThan">
      <formula>0</formula>
    </cfRule>
  </conditionalFormatting>
  <conditionalFormatting sqref="C91:C98">
    <cfRule type="cellIs" dxfId="7" priority="6" operator="lessThan">
      <formula>0</formula>
    </cfRule>
  </conditionalFormatting>
  <conditionalFormatting sqref="C100:C106">
    <cfRule type="cellIs" dxfId="6" priority="4" operator="lessThan">
      <formula>0</formula>
    </cfRule>
  </conditionalFormatting>
  <conditionalFormatting sqref="C108:C112">
    <cfRule type="cellIs" dxfId="5" priority="5" operator="lessThan">
      <formula>0</formula>
    </cfRule>
  </conditionalFormatting>
  <conditionalFormatting sqref="H1:I3 I6 D10:D112 H113:I1048576">
    <cfRule type="cellIs" dxfId="4" priority="11" operator="lessThan">
      <formula>0</formula>
    </cfRule>
  </conditionalFormatting>
  <conditionalFormatting sqref="I8 H9:I9">
    <cfRule type="cellIs" dxfId="3" priority="12" operator="lessThan">
      <formula>0</formula>
    </cfRule>
  </conditionalFormatting>
  <conditionalFormatting sqref="I10:I112">
    <cfRule type="cellIs" dxfId="2" priority="2" operator="lessThan">
      <formula>0</formula>
    </cfRule>
  </conditionalFormatting>
  <conditionalFormatting sqref="K3:K5">
    <cfRule type="cellIs" dxfId="1" priority="3" operator="lessThan">
      <formula>0</formula>
    </cfRule>
  </conditionalFormatting>
  <conditionalFormatting sqref="S10">
    <cfRule type="cellIs" dxfId="0" priority="1" operator="lessThan">
      <formula>0</formula>
    </cfRule>
  </conditionalFormatting>
  <printOptions horizontalCentered="1"/>
  <pageMargins left="0.31496062992126" right="0.31496062992126" top="0.35433070866141703" bottom="0.35433070866141703" header="0" footer="0"/>
  <pageSetup paperSize="9" scale="53" fitToHeight="2" orientation="portrait" r:id="rId1"/>
  <rowBreaks count="1" manualBreakCount="1">
    <brk id="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MANDHA BHOJI</vt:lpstr>
      <vt:lpstr>mandha and bhoji</vt:lpstr>
      <vt:lpstr>Details (2)</vt:lpstr>
      <vt:lpstr>Sheet1</vt:lpstr>
      <vt:lpstr>'Details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2024-03-18T08:01:58Z</dcterms:modified>
</cp:coreProperties>
</file>