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ersanda" sheetId="3" r:id="rId1"/>
    <sheet name="Puremanikanth" sheetId="2" r:id="rId2"/>
    <sheet name="Sheet1" sheetId="1" r:id="rId3"/>
  </sheets>
  <definedNames>
    <definedName name="_xlnm._FilterDatabase" localSheetId="1" hidden="1">Puremanikanth!$C$4:$H$183</definedName>
  </definedNames>
  <calcPr calcId="152511"/>
</workbook>
</file>

<file path=xl/calcChain.xml><?xml version="1.0" encoding="utf-8"?>
<calcChain xmlns="http://schemas.openxmlformats.org/spreadsheetml/2006/main">
  <c r="F78" i="3" l="1"/>
  <c r="E78" i="3"/>
  <c r="F77" i="3"/>
  <c r="F75" i="3"/>
  <c r="E75" i="3"/>
  <c r="E70" i="3"/>
  <c r="O65" i="3"/>
  <c r="N65" i="3"/>
  <c r="E76" i="3" s="1"/>
  <c r="F76" i="3" s="1"/>
  <c r="M65" i="3"/>
  <c r="L65" i="3"/>
  <c r="E74" i="3" s="1"/>
  <c r="F74" i="3" s="1"/>
  <c r="K65" i="3"/>
  <c r="E73" i="3" s="1"/>
  <c r="F73" i="3" s="1"/>
  <c r="J65" i="3"/>
  <c r="E72" i="3" s="1"/>
  <c r="F72" i="3" s="1"/>
  <c r="I65" i="3"/>
  <c r="E71" i="3" s="1"/>
  <c r="F71" i="3" s="1"/>
  <c r="H65" i="3"/>
  <c r="P6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11" i="3"/>
  <c r="P10" i="3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O192" i="2"/>
  <c r="N190" i="2"/>
  <c r="H189" i="2"/>
  <c r="G189" i="2"/>
  <c r="F189" i="2"/>
  <c r="E189" i="2"/>
  <c r="D189" i="2"/>
  <c r="C189" i="2"/>
  <c r="I189" i="2" s="1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J5" i="2"/>
  <c r="E79" i="3" l="1"/>
  <c r="F70" i="3"/>
  <c r="F79" i="3" s="1"/>
</calcChain>
</file>

<file path=xl/sharedStrings.xml><?xml version="1.0" encoding="utf-8"?>
<sst xmlns="http://schemas.openxmlformats.org/spreadsheetml/2006/main" count="687" uniqueCount="214">
  <si>
    <t xml:space="preserve">PUREMANIKANTH(JMR) BLOCK-MANGRAURA </t>
  </si>
  <si>
    <t>S.NO.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</si>
  <si>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</si>
  <si>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</si>
  <si>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</si>
  <si>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</si>
  <si>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</si>
  <si>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</si>
  <si>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</si>
  <si>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</si>
  <si>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</si>
  <si>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J41</t>
  </si>
  <si>
    <t>J54</t>
  </si>
  <si>
    <t>BRICK ROAD</t>
  </si>
  <si>
    <t>KC</t>
  </si>
  <si>
    <t>J47</t>
  </si>
  <si>
    <t>J12</t>
  </si>
  <si>
    <t>J46</t>
  </si>
  <si>
    <t>J68</t>
  </si>
  <si>
    <t>J80</t>
  </si>
  <si>
    <t>J53</t>
  </si>
  <si>
    <t>J86</t>
  </si>
  <si>
    <t>J72</t>
  </si>
  <si>
    <t>J60</t>
  </si>
  <si>
    <t>B.T. ROAD</t>
  </si>
  <si>
    <t>J64</t>
  </si>
  <si>
    <t>INTERLOCKING</t>
  </si>
  <si>
    <t>J62</t>
  </si>
  <si>
    <t>J45</t>
  </si>
  <si>
    <t>J29</t>
  </si>
  <si>
    <t>J29A</t>
  </si>
  <si>
    <t>J29B</t>
  </si>
  <si>
    <t>J29C</t>
  </si>
  <si>
    <t>J29D</t>
  </si>
  <si>
    <t>J18</t>
  </si>
  <si>
    <t>J29E</t>
  </si>
  <si>
    <t>J70</t>
  </si>
  <si>
    <t>J78</t>
  </si>
  <si>
    <t>J76</t>
  </si>
  <si>
    <t>J96</t>
  </si>
  <si>
    <t>J75</t>
  </si>
  <si>
    <t>J63</t>
  </si>
  <si>
    <t>J43</t>
  </si>
  <si>
    <t>J106</t>
  </si>
  <si>
    <t>J87</t>
  </si>
  <si>
    <t>J138</t>
  </si>
  <si>
    <t>J101</t>
  </si>
  <si>
    <t>J95</t>
  </si>
  <si>
    <t>J111</t>
  </si>
  <si>
    <t>C.C. ROAD</t>
  </si>
  <si>
    <t>J98</t>
  </si>
  <si>
    <t>J97</t>
  </si>
  <si>
    <t>J132</t>
  </si>
  <si>
    <t>J143</t>
  </si>
  <si>
    <t>J74A</t>
  </si>
  <si>
    <t>J74B</t>
  </si>
  <si>
    <t>CROSSING</t>
  </si>
  <si>
    <t>J8</t>
  </si>
  <si>
    <t>J28</t>
  </si>
  <si>
    <t>J6</t>
  </si>
  <si>
    <t>J3A</t>
  </si>
  <si>
    <t>J3B</t>
  </si>
  <si>
    <t xml:space="preserve">J3 </t>
  </si>
  <si>
    <t xml:space="preserve">J4 </t>
  </si>
  <si>
    <t>J3</t>
  </si>
  <si>
    <t>J25</t>
  </si>
  <si>
    <t>J13</t>
  </si>
  <si>
    <t xml:space="preserve">J22 </t>
  </si>
  <si>
    <t>J22</t>
  </si>
  <si>
    <t>J34</t>
  </si>
  <si>
    <t>J17</t>
  </si>
  <si>
    <t>J17A</t>
  </si>
  <si>
    <t>J17B</t>
  </si>
  <si>
    <t>J116</t>
  </si>
  <si>
    <t>J57</t>
  </si>
  <si>
    <t>J15</t>
  </si>
  <si>
    <t xml:space="preserve">J9 </t>
  </si>
  <si>
    <t>J9</t>
  </si>
  <si>
    <t>J35</t>
  </si>
  <si>
    <t>J115</t>
  </si>
  <si>
    <t>J104</t>
  </si>
  <si>
    <t>J122</t>
  </si>
  <si>
    <t>J125</t>
  </si>
  <si>
    <t>J79</t>
  </si>
  <si>
    <t>J148</t>
  </si>
  <si>
    <t>CULVERT</t>
  </si>
  <si>
    <t>J114</t>
  </si>
  <si>
    <t>J118</t>
  </si>
  <si>
    <t>J141</t>
  </si>
  <si>
    <t>J140</t>
  </si>
  <si>
    <t>J136</t>
  </si>
  <si>
    <t>J134</t>
  </si>
  <si>
    <t>J135</t>
  </si>
  <si>
    <t>J128</t>
  </si>
  <si>
    <t>PR</t>
  </si>
  <si>
    <t>J69</t>
  </si>
  <si>
    <t>J128A</t>
  </si>
  <si>
    <t>J153</t>
  </si>
  <si>
    <t>J79A</t>
  </si>
  <si>
    <t>J79B</t>
  </si>
  <si>
    <t>J79C</t>
  </si>
  <si>
    <t>J79D</t>
  </si>
  <si>
    <t>J49</t>
  </si>
  <si>
    <t>J23</t>
  </si>
  <si>
    <t>J24</t>
  </si>
  <si>
    <t>J24A</t>
  </si>
  <si>
    <t>J24B</t>
  </si>
  <si>
    <t>J30</t>
  </si>
  <si>
    <t>J55</t>
  </si>
  <si>
    <t>J40</t>
  </si>
  <si>
    <t>J61</t>
  </si>
  <si>
    <t>J42</t>
  </si>
  <si>
    <t>J39</t>
  </si>
  <si>
    <t>J19</t>
  </si>
  <si>
    <t>J50</t>
  </si>
  <si>
    <t>J36</t>
  </si>
  <si>
    <t>J73</t>
  </si>
  <si>
    <t>J56A</t>
  </si>
  <si>
    <t>J56B</t>
  </si>
  <si>
    <t>J56C</t>
  </si>
  <si>
    <t>J56D</t>
  </si>
  <si>
    <t>J56</t>
  </si>
  <si>
    <t>J5</t>
  </si>
  <si>
    <t>J10</t>
  </si>
  <si>
    <t>J5A</t>
  </si>
  <si>
    <t>J5B</t>
  </si>
  <si>
    <t>J2</t>
  </si>
  <si>
    <t xml:space="preserve">J2 </t>
  </si>
  <si>
    <t>J1</t>
  </si>
  <si>
    <t>J2A</t>
  </si>
  <si>
    <t xml:space="preserve">J74 </t>
  </si>
  <si>
    <t>J82</t>
  </si>
  <si>
    <t>J74</t>
  </si>
  <si>
    <t>J52</t>
  </si>
  <si>
    <t>J58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</si>
  <si>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</si>
  <si>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</si>
  <si>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</si>
  <si>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</si>
  <si>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</si>
  <si>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</si>
  <si>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>Mangraura</t>
  </si>
  <si>
    <t>persanda</t>
  </si>
  <si>
    <t>shukla construction</t>
  </si>
  <si>
    <t>S.NO</t>
  </si>
  <si>
    <t>DATE</t>
  </si>
  <si>
    <t>DI/HDPE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</si>
  <si>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</si>
  <si>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</si>
  <si>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</si>
  <si>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</si>
  <si>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</si>
  <si>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</si>
  <si>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</si>
  <si>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</si>
  <si>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</si>
  <si>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</si>
  <si>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</si>
  <si>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>j69</t>
  </si>
  <si>
    <t>j19</t>
  </si>
  <si>
    <t>HDPE</t>
  </si>
  <si>
    <t>j13</t>
  </si>
  <si>
    <t>j70</t>
  </si>
  <si>
    <t>j71</t>
  </si>
  <si>
    <t>j75</t>
  </si>
  <si>
    <t>j77</t>
  </si>
  <si>
    <t>J107</t>
  </si>
  <si>
    <t>J109</t>
  </si>
  <si>
    <t>j33</t>
  </si>
  <si>
    <t>j35</t>
  </si>
  <si>
    <t>j37</t>
  </si>
  <si>
    <t>j38</t>
  </si>
  <si>
    <t>j39</t>
  </si>
  <si>
    <t>j43</t>
  </si>
  <si>
    <t>j46</t>
  </si>
  <si>
    <t>j51</t>
  </si>
  <si>
    <t>j52</t>
  </si>
  <si>
    <t>j56</t>
  </si>
  <si>
    <t>j62</t>
  </si>
  <si>
    <t>j66</t>
  </si>
  <si>
    <t>j64</t>
  </si>
  <si>
    <t>j65</t>
  </si>
  <si>
    <t>j57</t>
  </si>
  <si>
    <t>j53</t>
  </si>
  <si>
    <t>j45</t>
  </si>
  <si>
    <t xml:space="preserve">     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</si>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</sst>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mbria"/>
      <charset val="134"/>
      <scheme val="maj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7">
    <xf numFmtId="0" fontId="0" fillId="0" borderId="0" xfId="0"/>
    <xf numFmtId="0" fontId="3" fillId="0" borderId="1" xfId="1" applyFont="1" applyBorder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0" borderId="1" xfId="1" applyBorder="1"/>
    <xf numFmtId="0" fontId="5" fillId="0" borderId="1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2" fillId="0" borderId="7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8" xfId="1" applyBorder="1" applyAlignment="1">
      <alignment horizontal="left"/>
    </xf>
    <xf numFmtId="0" fontId="6" fillId="0" borderId="9" xfId="1" applyFont="1" applyBorder="1"/>
    <xf numFmtId="0" fontId="2" fillId="0" borderId="1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6" fillId="0" borderId="12" xfId="1" applyFont="1" applyBorder="1"/>
    <xf numFmtId="0" fontId="2" fillId="0" borderId="13" xfId="1" applyBorder="1"/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1" fillId="0" borderId="0" xfId="1" applyFont="1"/>
    <xf numFmtId="14" fontId="2" fillId="0" borderId="1" xfId="1" applyNumberForma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 wrapText="1"/>
    </xf>
    <xf numFmtId="0" fontId="14" fillId="5" borderId="17" xfId="2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5" borderId="25" xfId="2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horizontal="center" vertical="center" wrapText="1"/>
    </xf>
    <xf numFmtId="0" fontId="14" fillId="5" borderId="26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0" fontId="14" fillId="6" borderId="21" xfId="2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43" fontId="16" fillId="0" borderId="1" xfId="2" applyNumberFormat="1" applyFont="1" applyBorder="1" applyAlignment="1">
      <alignment horizontal="center" vertical="center"/>
    </xf>
    <xf numFmtId="43" fontId="16" fillId="0" borderId="1" xfId="2" applyNumberFormat="1" applyFont="1" applyBorder="1" applyAlignment="1">
      <alignment horizontal="center"/>
    </xf>
    <xf numFmtId="164" fontId="17" fillId="6" borderId="27" xfId="2" applyNumberFormat="1" applyFont="1" applyFill="1" applyBorder="1" applyAlignment="1">
      <alignment horizontal="center" vertical="center"/>
    </xf>
    <xf numFmtId="43" fontId="16" fillId="0" borderId="28" xfId="2" applyNumberFormat="1" applyFont="1" applyBorder="1" applyAlignment="1">
      <alignment horizontal="center" vertical="center"/>
    </xf>
    <xf numFmtId="164" fontId="15" fillId="0" borderId="29" xfId="2" applyNumberFormat="1" applyFont="1" applyBorder="1" applyAlignment="1">
      <alignment horizontal="center" vertical="center"/>
    </xf>
    <xf numFmtId="164" fontId="15" fillId="0" borderId="9" xfId="2" applyNumberFormat="1" applyFont="1" applyBorder="1" applyAlignment="1">
      <alignment horizontal="center" vertical="center"/>
    </xf>
    <xf numFmtId="164" fontId="15" fillId="6" borderId="27" xfId="2" applyNumberFormat="1" applyFont="1" applyFill="1" applyBorder="1" applyAlignment="1">
      <alignment horizontal="center" vertical="center"/>
    </xf>
    <xf numFmtId="164" fontId="15" fillId="6" borderId="11" xfId="2" applyNumberFormat="1" applyFont="1" applyFill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164" fontId="15" fillId="6" borderId="30" xfId="2" applyNumberFormat="1" applyFont="1" applyFill="1" applyBorder="1" applyAlignment="1">
      <alignment horizontal="center" vertical="center"/>
    </xf>
    <xf numFmtId="164" fontId="17" fillId="6" borderId="30" xfId="2" applyNumberFormat="1" applyFont="1" applyFill="1" applyBorder="1" applyAlignment="1">
      <alignment horizontal="center" vertical="center"/>
    </xf>
    <xf numFmtId="41" fontId="15" fillId="0" borderId="2" xfId="2" applyNumberFormat="1" applyFont="1" applyBorder="1" applyAlignment="1">
      <alignment horizontal="center" vertical="center"/>
    </xf>
    <xf numFmtId="43" fontId="17" fillId="5" borderId="1" xfId="2" applyNumberFormat="1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164" fontId="18" fillId="4" borderId="2" xfId="2" applyNumberFormat="1" applyFont="1" applyFill="1" applyBorder="1" applyAlignment="1">
      <alignment horizontal="center" vertical="center"/>
    </xf>
    <xf numFmtId="164" fontId="17" fillId="4" borderId="2" xfId="2" applyNumberFormat="1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164" fontId="15" fillId="4" borderId="2" xfId="2" applyNumberFormat="1" applyFont="1" applyFill="1" applyBorder="1" applyAlignment="1">
      <alignment horizontal="center" vertical="center"/>
    </xf>
    <xf numFmtId="164" fontId="18" fillId="6" borderId="31" xfId="2" applyNumberFormat="1" applyFont="1" applyFill="1" applyBorder="1" applyAlignment="1">
      <alignment horizontal="center" vertical="center"/>
    </xf>
    <xf numFmtId="164" fontId="15" fillId="4" borderId="12" xfId="2" applyNumberFormat="1" applyFont="1" applyFill="1" applyBorder="1" applyAlignment="1">
      <alignment horizontal="center" vertical="center"/>
    </xf>
    <xf numFmtId="164" fontId="17" fillId="4" borderId="12" xfId="2" applyNumberFormat="1" applyFont="1" applyFill="1" applyBorder="1" applyAlignment="1">
      <alignment horizontal="center" vertical="center"/>
    </xf>
    <xf numFmtId="164" fontId="18" fillId="4" borderId="12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9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1015485</xdr:colOff>
      <xdr:row>2</xdr:row>
      <xdr:rowOff>131379</xdr:rowOff>
    </xdr:from>
    <xdr:to>
      <xdr:col>19</xdr:col>
      <xdr:colOff>2823</xdr:colOff>
      <xdr:row>5</xdr:row>
      <xdr:rowOff>4618</xdr:rowOff>
    </xdr:to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5985" y="512379"/>
          <a:ext cx="6513" cy="587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79"/>
  <sheetViews>
    <sheetView tabSelected="1" topLeftCell="A31" workbookViewId="0">
      <selection activeCell="G79" sqref="G79"/>
    </sheetView>
  </sheetViews>
  <sheetFormatPr defaultRowHeight="15"/>
  <cols>
    <col min="1" max="2" width="9.140625" style="2"/>
    <col min="3" max="3" width="10.42578125" style="2" bestFit="1" customWidth="1"/>
    <col min="4" max="16" width="9.140625" style="2"/>
    <col min="17" max="17" width="23.7109375" style="2" customWidth="1"/>
    <col min="18" max="16384" width="9.140625" style="2"/>
  </cols>
  <sheetData>
    <row r="3" spans="2:20" ht="18.75">
      <c r="B3" s="33" t="s">
        <v>141</v>
      </c>
      <c r="C3" s="33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0" ht="18.75">
      <c r="B4" s="33" t="s">
        <v>142</v>
      </c>
      <c r="C4" s="33"/>
      <c r="D4" s="33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2:20" ht="18.75"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0" ht="18.75"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0" ht="18.75">
      <c r="B7" s="35" t="s">
        <v>143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</row>
    <row r="8" spans="2:20" ht="18">
      <c r="B8" s="38" t="s">
        <v>144</v>
      </c>
      <c r="C8" s="38" t="s">
        <v>145</v>
      </c>
      <c r="D8" s="39" t="s">
        <v>2</v>
      </c>
      <c r="E8" s="39" t="s">
        <v>3</v>
      </c>
      <c r="F8" s="39" t="s">
        <v>4</v>
      </c>
      <c r="G8" s="39" t="s">
        <v>146</v>
      </c>
      <c r="H8" s="40" t="s">
        <v>7</v>
      </c>
      <c r="I8" s="41"/>
      <c r="J8" s="41"/>
      <c r="K8" s="41"/>
      <c r="L8" s="41"/>
      <c r="M8" s="41"/>
      <c r="N8" s="41"/>
      <c r="O8" s="42"/>
      <c r="P8" s="39" t="s">
        <v>147</v>
      </c>
      <c r="Q8" s="39" t="s">
        <v>148</v>
      </c>
      <c r="R8" s="39" t="s">
        <v>149</v>
      </c>
      <c r="S8" s="39" t="s">
        <v>150</v>
      </c>
      <c r="T8" s="39" t="s">
        <v>151</v>
      </c>
    </row>
    <row r="9" spans="2:20" ht="36">
      <c r="B9" s="43"/>
      <c r="C9" s="43"/>
      <c r="D9" s="44"/>
      <c r="E9" s="44"/>
      <c r="F9" s="44"/>
      <c r="G9" s="44"/>
      <c r="H9" s="45" t="s">
        <v>152</v>
      </c>
      <c r="I9" s="46" t="s">
        <v>153</v>
      </c>
      <c r="J9" s="46" t="s">
        <v>154</v>
      </c>
      <c r="K9" s="46" t="s">
        <v>155</v>
      </c>
      <c r="L9" s="46" t="s">
        <v>156</v>
      </c>
      <c r="M9" s="46" t="s">
        <v>157</v>
      </c>
      <c r="N9" s="47">
        <v>160</v>
      </c>
      <c r="O9" s="48">
        <v>200</v>
      </c>
      <c r="P9" s="44"/>
      <c r="Q9" s="44"/>
      <c r="R9" s="44"/>
      <c r="S9" s="44"/>
      <c r="T9" s="44"/>
    </row>
    <row r="10" spans="2:20">
      <c r="B10" s="9">
        <v>1</v>
      </c>
      <c r="C10" s="49">
        <v>45257</v>
      </c>
      <c r="D10" s="9" t="s">
        <v>158</v>
      </c>
      <c r="E10" s="9" t="s">
        <v>159</v>
      </c>
      <c r="F10" s="9"/>
      <c r="G10" s="9" t="s">
        <v>160</v>
      </c>
      <c r="H10" s="9">
        <v>250</v>
      </c>
      <c r="I10" s="9"/>
      <c r="J10" s="9"/>
      <c r="K10" s="9"/>
      <c r="L10" s="15"/>
      <c r="M10" s="15"/>
      <c r="N10" s="15"/>
      <c r="O10" s="15"/>
      <c r="P10" s="9">
        <f>+H10</f>
        <v>250</v>
      </c>
      <c r="Q10" s="15"/>
      <c r="R10" s="15"/>
      <c r="S10" s="15"/>
      <c r="T10" s="15"/>
    </row>
    <row r="11" spans="2:20">
      <c r="B11" s="9">
        <f>1+B10</f>
        <v>2</v>
      </c>
      <c r="C11" s="49">
        <v>45257</v>
      </c>
      <c r="D11" s="9" t="s">
        <v>159</v>
      </c>
      <c r="E11" s="9" t="s">
        <v>161</v>
      </c>
      <c r="F11" s="9"/>
      <c r="G11" s="9" t="s">
        <v>160</v>
      </c>
      <c r="H11" s="9">
        <v>267</v>
      </c>
      <c r="I11" s="9"/>
      <c r="J11" s="9"/>
      <c r="K11" s="9"/>
      <c r="L11" s="15"/>
      <c r="M11" s="15"/>
      <c r="N11" s="15"/>
      <c r="O11" s="15"/>
      <c r="P11" s="9">
        <f t="shared" ref="P11:P53" si="0">+P10+H11+I11+J11+K11+L11+O11</f>
        <v>517</v>
      </c>
      <c r="Q11" s="15"/>
      <c r="R11" s="15"/>
      <c r="S11" s="15"/>
      <c r="T11" s="15"/>
    </row>
    <row r="12" spans="2:20">
      <c r="B12" s="9">
        <f>1+B11</f>
        <v>3</v>
      </c>
      <c r="C12" s="49">
        <v>45258</v>
      </c>
      <c r="D12" s="9" t="s">
        <v>95</v>
      </c>
      <c r="E12" s="9" t="s">
        <v>22</v>
      </c>
      <c r="F12" s="9"/>
      <c r="G12" s="9" t="s">
        <v>160</v>
      </c>
      <c r="H12" s="9">
        <v>340</v>
      </c>
      <c r="I12" s="9"/>
      <c r="J12" s="9"/>
      <c r="K12" s="9"/>
      <c r="L12" s="15"/>
      <c r="M12" s="15"/>
      <c r="N12" s="15"/>
      <c r="O12" s="15"/>
      <c r="P12" s="9">
        <f t="shared" si="0"/>
        <v>857</v>
      </c>
      <c r="Q12" s="15"/>
      <c r="R12" s="15"/>
      <c r="S12" s="15"/>
      <c r="T12" s="15"/>
    </row>
    <row r="13" spans="2:20">
      <c r="B13" s="9">
        <f t="shared" ref="B13:B61" si="1">1+B12</f>
        <v>4</v>
      </c>
      <c r="C13" s="49">
        <v>45258</v>
      </c>
      <c r="D13" s="9" t="s">
        <v>22</v>
      </c>
      <c r="E13" s="9" t="s">
        <v>132</v>
      </c>
      <c r="F13" s="9"/>
      <c r="G13" s="9" t="s">
        <v>160</v>
      </c>
      <c r="H13" s="9">
        <v>60</v>
      </c>
      <c r="I13" s="9"/>
      <c r="J13" s="9"/>
      <c r="K13" s="9"/>
      <c r="L13" s="15"/>
      <c r="M13" s="15"/>
      <c r="N13" s="15"/>
      <c r="O13" s="15"/>
      <c r="P13" s="9">
        <f t="shared" si="0"/>
        <v>917</v>
      </c>
      <c r="Q13" s="15"/>
      <c r="R13" s="15"/>
      <c r="S13" s="15"/>
      <c r="T13" s="15"/>
    </row>
    <row r="14" spans="2:20">
      <c r="B14" s="9">
        <f t="shared" si="1"/>
        <v>5</v>
      </c>
      <c r="C14" s="49">
        <v>45258</v>
      </c>
      <c r="D14" s="9" t="s">
        <v>95</v>
      </c>
      <c r="E14" s="9" t="s">
        <v>18</v>
      </c>
      <c r="F14" s="9"/>
      <c r="G14" s="9" t="s">
        <v>160</v>
      </c>
      <c r="H14" s="9"/>
      <c r="I14" s="9"/>
      <c r="J14" s="9">
        <v>207</v>
      </c>
      <c r="K14" s="9"/>
      <c r="L14" s="15"/>
      <c r="M14" s="15"/>
      <c r="N14" s="15"/>
      <c r="O14" s="15"/>
      <c r="P14" s="9">
        <f t="shared" si="0"/>
        <v>1124</v>
      </c>
      <c r="Q14" s="15"/>
      <c r="R14" s="15"/>
      <c r="S14" s="15"/>
      <c r="T14" s="15"/>
    </row>
    <row r="15" spans="2:20">
      <c r="B15" s="9">
        <f t="shared" si="1"/>
        <v>6</v>
      </c>
      <c r="C15" s="49">
        <v>45260</v>
      </c>
      <c r="D15" s="9" t="s">
        <v>162</v>
      </c>
      <c r="E15" s="9" t="s">
        <v>163</v>
      </c>
      <c r="F15" s="9"/>
      <c r="G15" s="9" t="s">
        <v>160</v>
      </c>
      <c r="H15" s="9">
        <v>208</v>
      </c>
      <c r="I15" s="9"/>
      <c r="J15" s="9"/>
      <c r="K15" s="9"/>
      <c r="L15" s="15"/>
      <c r="M15" s="15"/>
      <c r="N15" s="15"/>
      <c r="O15" s="15"/>
      <c r="P15" s="9">
        <f t="shared" si="0"/>
        <v>1332</v>
      </c>
      <c r="Q15" s="15"/>
      <c r="R15" s="15"/>
      <c r="S15" s="15"/>
      <c r="T15" s="15"/>
    </row>
    <row r="16" spans="2:20">
      <c r="B16" s="9">
        <f t="shared" si="1"/>
        <v>7</v>
      </c>
      <c r="C16" s="49">
        <v>45260</v>
      </c>
      <c r="D16" s="9" t="s">
        <v>162</v>
      </c>
      <c r="E16" s="9" t="s">
        <v>164</v>
      </c>
      <c r="F16" s="15"/>
      <c r="G16" s="9" t="s">
        <v>160</v>
      </c>
      <c r="H16" s="9">
        <v>51</v>
      </c>
      <c r="I16" s="15"/>
      <c r="J16" s="15"/>
      <c r="K16" s="15"/>
      <c r="L16" s="15"/>
      <c r="M16" s="15"/>
      <c r="N16" s="15"/>
      <c r="O16" s="15"/>
      <c r="P16" s="9">
        <f t="shared" si="0"/>
        <v>1383</v>
      </c>
      <c r="Q16" s="15"/>
      <c r="R16" s="15"/>
      <c r="S16" s="15"/>
      <c r="T16" s="15"/>
    </row>
    <row r="17" spans="2:20">
      <c r="B17" s="9">
        <f t="shared" si="1"/>
        <v>8</v>
      </c>
      <c r="C17" s="49">
        <v>45260</v>
      </c>
      <c r="D17" s="9" t="s">
        <v>164</v>
      </c>
      <c r="E17" s="9" t="s">
        <v>165</v>
      </c>
      <c r="F17" s="15"/>
      <c r="G17" s="9" t="s">
        <v>160</v>
      </c>
      <c r="H17" s="9">
        <v>105</v>
      </c>
      <c r="I17" s="15"/>
      <c r="J17" s="15"/>
      <c r="K17" s="15"/>
      <c r="L17" s="15"/>
      <c r="M17" s="15"/>
      <c r="N17" s="15"/>
      <c r="O17" s="15"/>
      <c r="P17" s="9">
        <f t="shared" si="0"/>
        <v>1488</v>
      </c>
      <c r="Q17" s="15"/>
      <c r="R17" s="15"/>
      <c r="S17" s="15"/>
      <c r="T17" s="15"/>
    </row>
    <row r="18" spans="2:20">
      <c r="B18" s="9">
        <f t="shared" si="1"/>
        <v>9</v>
      </c>
      <c r="C18" s="49"/>
      <c r="D18" s="9"/>
      <c r="E18" s="9"/>
      <c r="F18" s="15"/>
      <c r="G18" s="9"/>
      <c r="H18" s="9">
        <v>52</v>
      </c>
      <c r="I18" s="15"/>
      <c r="J18" s="15"/>
      <c r="K18" s="15"/>
      <c r="L18" s="15"/>
      <c r="M18" s="15"/>
      <c r="N18" s="15"/>
      <c r="O18" s="15"/>
      <c r="P18" s="9">
        <f t="shared" si="0"/>
        <v>1540</v>
      </c>
      <c r="Q18" s="15"/>
      <c r="R18" s="15"/>
      <c r="S18" s="15"/>
      <c r="T18" s="15"/>
    </row>
    <row r="19" spans="2:20">
      <c r="B19" s="9">
        <f t="shared" si="1"/>
        <v>10</v>
      </c>
      <c r="C19" s="49">
        <v>45261</v>
      </c>
      <c r="D19" s="50" t="s">
        <v>166</v>
      </c>
      <c r="E19" s="50" t="s">
        <v>167</v>
      </c>
      <c r="F19" s="9"/>
      <c r="G19" s="9"/>
      <c r="H19" s="9"/>
      <c r="I19" s="9"/>
      <c r="J19" s="9">
        <v>187</v>
      </c>
      <c r="K19" s="9"/>
      <c r="L19" s="9"/>
      <c r="M19" s="9"/>
      <c r="N19" s="9"/>
      <c r="O19" s="9"/>
      <c r="P19" s="9">
        <f t="shared" si="0"/>
        <v>1727</v>
      </c>
      <c r="Q19" s="15"/>
      <c r="R19" s="15"/>
      <c r="S19" s="15"/>
      <c r="T19" s="15"/>
    </row>
    <row r="20" spans="2:20">
      <c r="B20" s="9">
        <f t="shared" si="1"/>
        <v>11</v>
      </c>
      <c r="C20" s="49">
        <v>45261</v>
      </c>
      <c r="D20" s="50" t="s">
        <v>167</v>
      </c>
      <c r="E20" s="50" t="s">
        <v>79</v>
      </c>
      <c r="F20" s="9"/>
      <c r="G20" s="9"/>
      <c r="H20" s="9">
        <v>100</v>
      </c>
      <c r="I20" s="9"/>
      <c r="J20" s="9"/>
      <c r="K20" s="9"/>
      <c r="L20" s="9"/>
      <c r="M20" s="9"/>
      <c r="N20" s="9"/>
      <c r="O20" s="9"/>
      <c r="P20" s="9">
        <f t="shared" si="0"/>
        <v>1827</v>
      </c>
      <c r="Q20" s="15"/>
      <c r="R20" s="15"/>
      <c r="S20" s="15"/>
      <c r="T20" s="15"/>
    </row>
    <row r="21" spans="2:20">
      <c r="B21" s="9">
        <f t="shared" si="1"/>
        <v>12</v>
      </c>
      <c r="C21" s="49">
        <v>45265</v>
      </c>
      <c r="D21" s="50" t="s">
        <v>168</v>
      </c>
      <c r="E21" s="50" t="s">
        <v>169</v>
      </c>
      <c r="F21" s="9"/>
      <c r="G21" s="9"/>
      <c r="H21" s="9"/>
      <c r="I21" s="9"/>
      <c r="J21" s="9"/>
      <c r="K21" s="9">
        <v>152</v>
      </c>
      <c r="L21" s="9"/>
      <c r="M21" s="9"/>
      <c r="N21" s="9"/>
      <c r="O21" s="9"/>
      <c r="P21" s="9">
        <f t="shared" si="0"/>
        <v>1979</v>
      </c>
      <c r="Q21" s="15"/>
      <c r="R21" s="15"/>
      <c r="S21" s="15"/>
      <c r="T21" s="15"/>
    </row>
    <row r="22" spans="2:20">
      <c r="B22" s="9">
        <f t="shared" si="1"/>
        <v>13</v>
      </c>
      <c r="C22" s="49">
        <v>45267</v>
      </c>
      <c r="D22" s="50" t="s">
        <v>168</v>
      </c>
      <c r="E22" s="50" t="s">
        <v>169</v>
      </c>
      <c r="F22" s="9"/>
      <c r="G22" s="9"/>
      <c r="H22" s="9"/>
      <c r="I22" s="9"/>
      <c r="J22" s="9"/>
      <c r="K22" s="9">
        <v>230</v>
      </c>
      <c r="L22" s="9"/>
      <c r="M22" s="9"/>
      <c r="N22" s="9"/>
      <c r="O22" s="9"/>
      <c r="P22" s="9">
        <f t="shared" si="0"/>
        <v>2209</v>
      </c>
      <c r="Q22" s="15"/>
      <c r="R22" s="15"/>
      <c r="S22" s="15"/>
      <c r="T22" s="15"/>
    </row>
    <row r="23" spans="2:20">
      <c r="B23" s="9">
        <f t="shared" si="1"/>
        <v>14</v>
      </c>
      <c r="C23" s="49">
        <v>45267</v>
      </c>
      <c r="D23" s="51" t="s">
        <v>169</v>
      </c>
      <c r="E23" s="51" t="s">
        <v>170</v>
      </c>
      <c r="F23" s="15"/>
      <c r="G23" s="15"/>
      <c r="H23" s="9"/>
      <c r="I23" s="15"/>
      <c r="J23" s="15"/>
      <c r="K23" s="15">
        <v>30</v>
      </c>
      <c r="L23" s="15"/>
      <c r="M23" s="15"/>
      <c r="N23" s="15"/>
      <c r="O23" s="15"/>
      <c r="P23" s="9">
        <f t="shared" si="0"/>
        <v>2239</v>
      </c>
      <c r="Q23" s="15"/>
      <c r="R23" s="15"/>
      <c r="S23" s="15"/>
      <c r="T23" s="15"/>
    </row>
    <row r="24" spans="2:20" ht="15" customHeight="1">
      <c r="B24" s="9">
        <f t="shared" si="1"/>
        <v>15</v>
      </c>
      <c r="C24" s="49">
        <v>45267</v>
      </c>
      <c r="D24" s="51" t="s">
        <v>170</v>
      </c>
      <c r="E24" s="51" t="s">
        <v>171</v>
      </c>
      <c r="F24" s="15"/>
      <c r="G24" s="15"/>
      <c r="H24" s="9"/>
      <c r="I24" s="15">
        <v>78</v>
      </c>
      <c r="J24" s="15"/>
      <c r="K24" s="15"/>
      <c r="L24" s="15"/>
      <c r="M24" s="15"/>
      <c r="N24" s="15"/>
      <c r="O24" s="15"/>
      <c r="P24" s="9">
        <f t="shared" si="0"/>
        <v>2317</v>
      </c>
      <c r="Q24" s="15"/>
      <c r="R24" s="15"/>
      <c r="S24" s="15"/>
      <c r="T24" s="15"/>
    </row>
    <row r="25" spans="2:20">
      <c r="B25" s="9">
        <f t="shared" si="1"/>
        <v>16</v>
      </c>
      <c r="C25" s="49">
        <v>45267</v>
      </c>
      <c r="D25" s="51" t="s">
        <v>171</v>
      </c>
      <c r="E25" s="51" t="s">
        <v>172</v>
      </c>
      <c r="F25" s="15"/>
      <c r="G25" s="15"/>
      <c r="H25" s="9">
        <v>180</v>
      </c>
      <c r="I25" s="15"/>
      <c r="J25" s="15"/>
      <c r="K25" s="15"/>
      <c r="L25" s="15"/>
      <c r="M25" s="15"/>
      <c r="N25" s="15"/>
      <c r="O25" s="15"/>
      <c r="P25" s="9">
        <f t="shared" si="0"/>
        <v>2497</v>
      </c>
      <c r="Q25" s="15"/>
      <c r="R25" s="15"/>
      <c r="S25" s="15"/>
      <c r="T25" s="15"/>
    </row>
    <row r="26" spans="2:20">
      <c r="B26" s="9">
        <f t="shared" si="1"/>
        <v>17</v>
      </c>
      <c r="C26" s="49">
        <v>45268</v>
      </c>
      <c r="D26" s="51" t="s">
        <v>170</v>
      </c>
      <c r="E26" s="51" t="s">
        <v>173</v>
      </c>
      <c r="F26" s="15"/>
      <c r="G26" s="15"/>
      <c r="H26" s="9"/>
      <c r="I26" s="15"/>
      <c r="J26" s="15">
        <v>21</v>
      </c>
      <c r="K26" s="15"/>
      <c r="L26" s="15"/>
      <c r="M26" s="15"/>
      <c r="N26" s="15"/>
      <c r="O26" s="15"/>
      <c r="P26" s="9">
        <f t="shared" si="0"/>
        <v>2518</v>
      </c>
      <c r="Q26" s="15"/>
      <c r="R26" s="15"/>
      <c r="S26" s="15"/>
      <c r="T26" s="15"/>
    </row>
    <row r="27" spans="2:20">
      <c r="B27" s="9">
        <f t="shared" si="1"/>
        <v>18</v>
      </c>
      <c r="C27" s="49">
        <v>45268</v>
      </c>
      <c r="D27" s="51" t="s">
        <v>173</v>
      </c>
      <c r="E27" s="51" t="s">
        <v>174</v>
      </c>
      <c r="F27" s="15"/>
      <c r="G27" s="15"/>
      <c r="H27" s="9"/>
      <c r="I27" s="15"/>
      <c r="J27" s="15">
        <v>24</v>
      </c>
      <c r="K27" s="15"/>
      <c r="L27" s="15"/>
      <c r="M27" s="15"/>
      <c r="N27" s="15"/>
      <c r="O27" s="15"/>
      <c r="P27" s="9">
        <f t="shared" si="0"/>
        <v>2542</v>
      </c>
      <c r="Q27" s="15"/>
      <c r="R27" s="15"/>
      <c r="S27" s="15"/>
      <c r="T27" s="15"/>
    </row>
    <row r="28" spans="2:20">
      <c r="B28" s="9">
        <f t="shared" si="1"/>
        <v>19</v>
      </c>
      <c r="C28" s="49">
        <v>45268</v>
      </c>
      <c r="D28" s="51" t="s">
        <v>174</v>
      </c>
      <c r="E28" s="51" t="s">
        <v>175</v>
      </c>
      <c r="F28" s="15"/>
      <c r="G28" s="15"/>
      <c r="H28" s="9"/>
      <c r="I28" s="15"/>
      <c r="J28" s="15">
        <v>19</v>
      </c>
      <c r="K28" s="15"/>
      <c r="L28" s="15"/>
      <c r="M28" s="15"/>
      <c r="N28" s="15"/>
      <c r="O28" s="15"/>
      <c r="P28" s="9">
        <f t="shared" si="0"/>
        <v>2561</v>
      </c>
      <c r="Q28" s="15"/>
      <c r="R28" s="15"/>
      <c r="S28" s="15"/>
      <c r="T28" s="15"/>
    </row>
    <row r="29" spans="2:20">
      <c r="B29" s="9">
        <f t="shared" si="1"/>
        <v>20</v>
      </c>
      <c r="C29" s="49">
        <v>45268</v>
      </c>
      <c r="D29" s="51" t="s">
        <v>175</v>
      </c>
      <c r="E29" s="51" t="s">
        <v>176</v>
      </c>
      <c r="F29" s="15"/>
      <c r="G29" s="15"/>
      <c r="H29" s="9"/>
      <c r="I29" s="15">
        <v>29</v>
      </c>
      <c r="J29" s="15"/>
      <c r="K29" s="15"/>
      <c r="L29" s="15"/>
      <c r="M29" s="15"/>
      <c r="N29" s="15"/>
      <c r="O29" s="15"/>
      <c r="P29" s="9">
        <f t="shared" si="0"/>
        <v>2590</v>
      </c>
      <c r="Q29" s="15"/>
      <c r="R29" s="15"/>
      <c r="S29" s="15"/>
      <c r="T29" s="15"/>
    </row>
    <row r="30" spans="2:20">
      <c r="B30" s="9">
        <f t="shared" si="1"/>
        <v>21</v>
      </c>
      <c r="C30" s="49">
        <v>45268</v>
      </c>
      <c r="D30" s="51" t="s">
        <v>176</v>
      </c>
      <c r="E30" s="51" t="s">
        <v>177</v>
      </c>
      <c r="F30" s="15"/>
      <c r="G30" s="15"/>
      <c r="H30" s="9"/>
      <c r="I30" s="15">
        <v>26</v>
      </c>
      <c r="J30" s="15"/>
      <c r="K30" s="15"/>
      <c r="L30" s="15"/>
      <c r="M30" s="15"/>
      <c r="N30" s="15"/>
      <c r="O30" s="15"/>
      <c r="P30" s="9">
        <f t="shared" si="0"/>
        <v>2616</v>
      </c>
      <c r="Q30" s="15"/>
      <c r="R30" s="15"/>
      <c r="S30" s="15"/>
      <c r="T30" s="15"/>
    </row>
    <row r="31" spans="2:20">
      <c r="B31" s="9">
        <f t="shared" si="1"/>
        <v>22</v>
      </c>
      <c r="C31" s="49">
        <v>45268</v>
      </c>
      <c r="D31" s="51" t="s">
        <v>177</v>
      </c>
      <c r="E31" s="51" t="s">
        <v>178</v>
      </c>
      <c r="F31" s="15"/>
      <c r="G31" s="15"/>
      <c r="H31" s="9"/>
      <c r="I31" s="15">
        <v>71</v>
      </c>
      <c r="J31" s="15"/>
      <c r="K31" s="15"/>
      <c r="L31" s="15"/>
      <c r="M31" s="15"/>
      <c r="N31" s="15"/>
      <c r="O31" s="15"/>
      <c r="P31" s="9">
        <f t="shared" si="0"/>
        <v>2687</v>
      </c>
      <c r="Q31" s="15"/>
      <c r="R31" s="15"/>
      <c r="S31" s="15"/>
      <c r="T31" s="15"/>
    </row>
    <row r="32" spans="2:20">
      <c r="B32" s="9">
        <f t="shared" si="1"/>
        <v>23</v>
      </c>
      <c r="C32" s="49">
        <v>45268</v>
      </c>
      <c r="D32" s="51" t="s">
        <v>178</v>
      </c>
      <c r="E32" s="51" t="s">
        <v>179</v>
      </c>
      <c r="F32" s="15"/>
      <c r="G32" s="15"/>
      <c r="H32" s="9">
        <v>107</v>
      </c>
      <c r="I32" s="15"/>
      <c r="J32" s="15"/>
      <c r="K32" s="15"/>
      <c r="L32" s="15"/>
      <c r="M32" s="15"/>
      <c r="N32" s="15"/>
      <c r="O32" s="15"/>
      <c r="P32" s="9">
        <f t="shared" si="0"/>
        <v>2794</v>
      </c>
      <c r="Q32" s="15"/>
      <c r="R32" s="15"/>
      <c r="S32" s="15"/>
      <c r="T32" s="15"/>
    </row>
    <row r="33" spans="2:20">
      <c r="B33" s="9">
        <f t="shared" si="1"/>
        <v>24</v>
      </c>
      <c r="C33" s="49">
        <v>45268</v>
      </c>
      <c r="D33" s="51" t="s">
        <v>178</v>
      </c>
      <c r="E33" s="51" t="s">
        <v>180</v>
      </c>
      <c r="F33" s="15"/>
      <c r="G33" s="15"/>
      <c r="H33" s="9">
        <v>38</v>
      </c>
      <c r="I33" s="15"/>
      <c r="J33" s="15"/>
      <c r="K33" s="15"/>
      <c r="L33" s="15"/>
      <c r="M33" s="15"/>
      <c r="N33" s="15"/>
      <c r="O33" s="15"/>
      <c r="P33" s="9">
        <f t="shared" si="0"/>
        <v>2832</v>
      </c>
      <c r="Q33" s="15"/>
      <c r="R33" s="15"/>
      <c r="S33" s="15"/>
      <c r="T33" s="15"/>
    </row>
    <row r="34" spans="2:20">
      <c r="B34" s="9">
        <f t="shared" si="1"/>
        <v>25</v>
      </c>
      <c r="C34" s="49">
        <v>45268</v>
      </c>
      <c r="D34" s="51" t="s">
        <v>180</v>
      </c>
      <c r="E34" s="51" t="s">
        <v>181</v>
      </c>
      <c r="F34" s="15"/>
      <c r="G34" s="15"/>
      <c r="H34" s="9">
        <v>27</v>
      </c>
      <c r="I34" s="15"/>
      <c r="J34" s="15"/>
      <c r="K34" s="15"/>
      <c r="L34" s="15"/>
      <c r="M34" s="15"/>
      <c r="N34" s="15"/>
      <c r="O34" s="15"/>
      <c r="P34" s="9">
        <f t="shared" si="0"/>
        <v>2859</v>
      </c>
      <c r="Q34" s="15"/>
      <c r="R34" s="15"/>
      <c r="S34" s="15"/>
      <c r="T34" s="15"/>
    </row>
    <row r="35" spans="2:20">
      <c r="B35" s="9">
        <f t="shared" si="1"/>
        <v>26</v>
      </c>
      <c r="C35" s="49">
        <v>45268</v>
      </c>
      <c r="D35" s="51" t="s">
        <v>177</v>
      </c>
      <c r="E35" s="51">
        <v>57</v>
      </c>
      <c r="F35" s="15"/>
      <c r="G35" s="15"/>
      <c r="H35" s="9"/>
      <c r="I35" s="15">
        <v>8</v>
      </c>
      <c r="J35" s="15"/>
      <c r="K35" s="15"/>
      <c r="L35" s="15"/>
      <c r="M35" s="15"/>
      <c r="N35" s="15"/>
      <c r="O35" s="15"/>
      <c r="P35" s="9">
        <f t="shared" si="0"/>
        <v>2867</v>
      </c>
      <c r="Q35" s="15"/>
      <c r="R35" s="15"/>
      <c r="S35" s="15"/>
      <c r="T35" s="15"/>
    </row>
    <row r="36" spans="2:20">
      <c r="B36" s="9">
        <f t="shared" si="1"/>
        <v>27</v>
      </c>
      <c r="C36" s="49">
        <v>45268</v>
      </c>
      <c r="D36" s="51" t="s">
        <v>182</v>
      </c>
      <c r="E36" s="51">
        <v>58</v>
      </c>
      <c r="F36" s="15"/>
      <c r="G36" s="15"/>
      <c r="H36" s="9">
        <v>53</v>
      </c>
      <c r="I36" s="15"/>
      <c r="J36" s="15"/>
      <c r="K36" s="15"/>
      <c r="L36" s="15"/>
      <c r="M36" s="15"/>
      <c r="N36" s="15"/>
      <c r="O36" s="15"/>
      <c r="P36" s="9">
        <f t="shared" si="0"/>
        <v>2920</v>
      </c>
      <c r="Q36" s="15"/>
      <c r="R36" s="15"/>
      <c r="S36" s="15"/>
      <c r="T36" s="15"/>
    </row>
    <row r="37" spans="2:20">
      <c r="B37" s="9">
        <f t="shared" si="1"/>
        <v>28</v>
      </c>
      <c r="C37" s="49">
        <v>45268</v>
      </c>
      <c r="D37" s="51" t="s">
        <v>176</v>
      </c>
      <c r="E37" s="51" t="s">
        <v>183</v>
      </c>
      <c r="F37" s="15"/>
      <c r="G37" s="15"/>
      <c r="H37" s="9">
        <v>15</v>
      </c>
      <c r="I37" s="15"/>
      <c r="J37" s="15"/>
      <c r="K37" s="15"/>
      <c r="L37" s="15"/>
      <c r="M37" s="15"/>
      <c r="N37" s="15"/>
      <c r="O37" s="15"/>
      <c r="P37" s="9">
        <f t="shared" si="0"/>
        <v>2935</v>
      </c>
      <c r="Q37" s="15"/>
      <c r="R37" s="15"/>
      <c r="S37" s="15"/>
      <c r="T37" s="15"/>
    </row>
    <row r="38" spans="2:20">
      <c r="B38" s="9">
        <f t="shared" si="1"/>
        <v>29</v>
      </c>
      <c r="C38" s="49">
        <v>45268</v>
      </c>
      <c r="D38" s="51" t="s">
        <v>173</v>
      </c>
      <c r="E38" s="51" t="s">
        <v>184</v>
      </c>
      <c r="F38" s="15"/>
      <c r="G38" s="15"/>
      <c r="H38" s="9">
        <v>13</v>
      </c>
      <c r="I38" s="15"/>
      <c r="J38" s="15"/>
      <c r="K38" s="15"/>
      <c r="L38" s="15"/>
      <c r="M38" s="15"/>
      <c r="N38" s="15"/>
      <c r="O38" s="15"/>
      <c r="P38" s="9">
        <f t="shared" si="0"/>
        <v>2948</v>
      </c>
      <c r="Q38" s="15"/>
      <c r="R38" s="15"/>
      <c r="S38" s="15"/>
      <c r="T38" s="15"/>
    </row>
    <row r="39" spans="2:20">
      <c r="B39" s="9">
        <f t="shared" si="1"/>
        <v>30</v>
      </c>
      <c r="C39" s="49">
        <v>45268</v>
      </c>
      <c r="D39" s="51" t="s">
        <v>174</v>
      </c>
      <c r="E39" s="51" t="s">
        <v>184</v>
      </c>
      <c r="F39" s="15"/>
      <c r="G39" s="15"/>
      <c r="H39" s="9">
        <v>17</v>
      </c>
      <c r="I39" s="15"/>
      <c r="J39" s="15"/>
      <c r="K39" s="15"/>
      <c r="L39" s="15"/>
      <c r="M39" s="15"/>
      <c r="N39" s="15"/>
      <c r="O39" s="15"/>
      <c r="P39" s="9">
        <f t="shared" si="0"/>
        <v>2965</v>
      </c>
      <c r="Q39" s="15"/>
      <c r="R39" s="15"/>
      <c r="S39" s="15"/>
      <c r="T39" s="15"/>
    </row>
    <row r="40" spans="2:20">
      <c r="B40" s="9">
        <f t="shared" si="1"/>
        <v>31</v>
      </c>
      <c r="C40" s="49">
        <v>45269</v>
      </c>
      <c r="D40" s="51" t="s">
        <v>184</v>
      </c>
      <c r="E40" s="51">
        <v>44</v>
      </c>
      <c r="F40" s="15"/>
      <c r="G40" s="15"/>
      <c r="H40" s="9"/>
      <c r="I40" s="15"/>
      <c r="J40" s="15">
        <v>50</v>
      </c>
      <c r="K40" s="15"/>
      <c r="L40" s="15"/>
      <c r="M40" s="15"/>
      <c r="N40" s="15"/>
      <c r="O40" s="15"/>
      <c r="P40" s="9">
        <f t="shared" si="0"/>
        <v>3015</v>
      </c>
      <c r="Q40" s="15"/>
      <c r="R40" s="15"/>
      <c r="S40" s="15"/>
      <c r="T40" s="15"/>
    </row>
    <row r="41" spans="2:20">
      <c r="B41" s="9">
        <f t="shared" si="1"/>
        <v>32</v>
      </c>
      <c r="C41" s="49">
        <v>45269</v>
      </c>
      <c r="D41" s="51">
        <v>35</v>
      </c>
      <c r="E41" s="51">
        <v>36</v>
      </c>
      <c r="F41" s="15"/>
      <c r="G41" s="15"/>
      <c r="H41" s="9">
        <v>205</v>
      </c>
      <c r="I41" s="15"/>
      <c r="J41" s="15"/>
      <c r="K41" s="15"/>
      <c r="L41" s="15"/>
      <c r="M41" s="15"/>
      <c r="N41" s="15"/>
      <c r="O41" s="15"/>
      <c r="P41" s="9">
        <f t="shared" si="0"/>
        <v>3220</v>
      </c>
      <c r="Q41" s="15"/>
      <c r="R41" s="15"/>
      <c r="S41" s="15"/>
      <c r="T41" s="15"/>
    </row>
    <row r="42" spans="2:20">
      <c r="B42" s="9">
        <f t="shared" si="1"/>
        <v>33</v>
      </c>
      <c r="C42" s="49">
        <v>45269</v>
      </c>
      <c r="D42" s="51">
        <v>35</v>
      </c>
      <c r="E42" s="51">
        <v>44</v>
      </c>
      <c r="F42" s="15"/>
      <c r="G42" s="15"/>
      <c r="H42" s="9">
        <v>23</v>
      </c>
      <c r="I42" s="15"/>
      <c r="J42" s="15"/>
      <c r="K42" s="15"/>
      <c r="L42" s="15"/>
      <c r="M42" s="15"/>
      <c r="N42" s="15"/>
      <c r="O42" s="15"/>
      <c r="P42" s="9">
        <f t="shared" si="0"/>
        <v>3243</v>
      </c>
      <c r="Q42" s="15"/>
      <c r="R42" s="15"/>
      <c r="S42" s="15"/>
      <c r="T42" s="15"/>
    </row>
    <row r="43" spans="2:20">
      <c r="B43" s="9">
        <f t="shared" si="1"/>
        <v>34</v>
      </c>
      <c r="C43" s="49">
        <v>45269</v>
      </c>
      <c r="D43" s="51">
        <v>44</v>
      </c>
      <c r="E43" s="51">
        <v>47</v>
      </c>
      <c r="F43" s="15"/>
      <c r="G43" s="15"/>
      <c r="H43" s="9">
        <v>9</v>
      </c>
      <c r="I43" s="15"/>
      <c r="J43" s="15"/>
      <c r="K43" s="15"/>
      <c r="L43" s="15"/>
      <c r="M43" s="15"/>
      <c r="N43" s="15"/>
      <c r="O43" s="15"/>
      <c r="P43" s="9">
        <f t="shared" si="0"/>
        <v>3252</v>
      </c>
      <c r="Q43" s="15"/>
      <c r="R43" s="15"/>
      <c r="S43" s="15"/>
      <c r="T43" s="15"/>
    </row>
    <row r="44" spans="2:20">
      <c r="B44" s="9">
        <f t="shared" si="1"/>
        <v>35</v>
      </c>
      <c r="C44" s="49">
        <v>45269</v>
      </c>
      <c r="D44" s="51">
        <v>47</v>
      </c>
      <c r="E44" s="51">
        <v>48</v>
      </c>
      <c r="F44" s="15"/>
      <c r="G44" s="15"/>
      <c r="H44" s="9">
        <v>18</v>
      </c>
      <c r="I44" s="15"/>
      <c r="J44" s="15"/>
      <c r="K44" s="15"/>
      <c r="L44" s="15"/>
      <c r="M44" s="15"/>
      <c r="N44" s="15"/>
      <c r="O44" s="15"/>
      <c r="P44" s="9">
        <f t="shared" si="0"/>
        <v>3270</v>
      </c>
      <c r="Q44" s="15"/>
      <c r="R44" s="15"/>
      <c r="S44" s="15"/>
      <c r="T44" s="15"/>
    </row>
    <row r="45" spans="2:20">
      <c r="B45" s="9">
        <f t="shared" si="1"/>
        <v>36</v>
      </c>
      <c r="C45" s="49">
        <v>45273</v>
      </c>
      <c r="D45" s="51">
        <v>32</v>
      </c>
      <c r="E45" s="51">
        <v>30</v>
      </c>
      <c r="F45" s="15"/>
      <c r="G45" s="15"/>
      <c r="H45" s="9">
        <v>22</v>
      </c>
      <c r="I45" s="15"/>
      <c r="J45" s="15"/>
      <c r="K45" s="15"/>
      <c r="L45" s="15"/>
      <c r="M45" s="15"/>
      <c r="N45" s="15"/>
      <c r="O45" s="15"/>
      <c r="P45" s="9">
        <f t="shared" si="0"/>
        <v>3292</v>
      </c>
      <c r="Q45" s="15"/>
      <c r="R45" s="15"/>
      <c r="S45" s="15"/>
      <c r="T45" s="15"/>
    </row>
    <row r="46" spans="2:20">
      <c r="B46" s="9">
        <f t="shared" si="1"/>
        <v>37</v>
      </c>
      <c r="C46" s="49">
        <v>45273</v>
      </c>
      <c r="D46" s="51">
        <v>30</v>
      </c>
      <c r="E46" s="51">
        <v>31</v>
      </c>
      <c r="F46" s="15"/>
      <c r="G46" s="15"/>
      <c r="H46" s="9">
        <v>55</v>
      </c>
      <c r="I46" s="15"/>
      <c r="J46" s="15"/>
      <c r="K46" s="15"/>
      <c r="L46" s="15"/>
      <c r="M46" s="15"/>
      <c r="N46" s="15"/>
      <c r="O46" s="15"/>
      <c r="P46" s="9">
        <f t="shared" si="0"/>
        <v>3347</v>
      </c>
      <c r="Q46" s="15"/>
      <c r="R46" s="15"/>
      <c r="S46" s="15"/>
      <c r="T46" s="15"/>
    </row>
    <row r="47" spans="2:20">
      <c r="B47" s="9">
        <f t="shared" si="1"/>
        <v>38</v>
      </c>
      <c r="C47" s="49">
        <v>45273</v>
      </c>
      <c r="D47" s="51">
        <v>30</v>
      </c>
      <c r="E47" s="51">
        <v>29</v>
      </c>
      <c r="F47" s="15"/>
      <c r="G47" s="15"/>
      <c r="H47" s="9">
        <v>60</v>
      </c>
      <c r="I47" s="15"/>
      <c r="J47" s="15"/>
      <c r="K47" s="15"/>
      <c r="L47" s="15"/>
      <c r="M47" s="15"/>
      <c r="N47" s="15"/>
      <c r="O47" s="15"/>
      <c r="P47" s="9">
        <f t="shared" si="0"/>
        <v>3407</v>
      </c>
      <c r="Q47" s="15"/>
      <c r="R47" s="15"/>
      <c r="S47" s="15"/>
      <c r="T47" s="15"/>
    </row>
    <row r="48" spans="2:20">
      <c r="B48" s="9">
        <f t="shared" si="1"/>
        <v>39</v>
      </c>
      <c r="C48" s="49">
        <v>45273</v>
      </c>
      <c r="D48" s="51">
        <v>29</v>
      </c>
      <c r="E48" s="51">
        <v>23</v>
      </c>
      <c r="F48" s="15"/>
      <c r="G48" s="15"/>
      <c r="H48" s="9">
        <v>80</v>
      </c>
      <c r="I48" s="15"/>
      <c r="J48" s="15"/>
      <c r="K48" s="15"/>
      <c r="L48" s="15"/>
      <c r="M48" s="15"/>
      <c r="N48" s="15"/>
      <c r="O48" s="15"/>
      <c r="P48" s="9">
        <f t="shared" si="0"/>
        <v>3487</v>
      </c>
      <c r="Q48" s="15"/>
      <c r="R48" s="15"/>
      <c r="S48" s="15"/>
      <c r="T48" s="15"/>
    </row>
    <row r="49" spans="2:20">
      <c r="B49" s="9">
        <f t="shared" si="1"/>
        <v>40</v>
      </c>
      <c r="C49" s="49">
        <v>45273</v>
      </c>
      <c r="D49" s="51">
        <v>38</v>
      </c>
      <c r="E49" s="51">
        <v>39</v>
      </c>
      <c r="F49" s="15"/>
      <c r="G49" s="15"/>
      <c r="H49" s="9">
        <v>32</v>
      </c>
      <c r="I49" s="15"/>
      <c r="J49" s="15"/>
      <c r="K49" s="15"/>
      <c r="L49" s="15"/>
      <c r="M49" s="15"/>
      <c r="N49" s="15"/>
      <c r="O49" s="15"/>
      <c r="P49" s="9">
        <f t="shared" si="0"/>
        <v>3519</v>
      </c>
      <c r="Q49" s="15"/>
      <c r="R49" s="15"/>
      <c r="S49" s="15"/>
      <c r="T49" s="15"/>
    </row>
    <row r="50" spans="2:20">
      <c r="B50" s="9">
        <f t="shared" si="1"/>
        <v>41</v>
      </c>
      <c r="C50" s="49">
        <v>45273</v>
      </c>
      <c r="D50" s="51">
        <v>38</v>
      </c>
      <c r="E50" s="51">
        <v>40</v>
      </c>
      <c r="F50" s="15"/>
      <c r="G50" s="15"/>
      <c r="H50" s="9">
        <v>24</v>
      </c>
      <c r="I50" s="15"/>
      <c r="J50" s="15"/>
      <c r="K50" s="15"/>
      <c r="L50" s="15"/>
      <c r="M50" s="15"/>
      <c r="N50" s="15"/>
      <c r="O50" s="15"/>
      <c r="P50" s="9">
        <f t="shared" si="0"/>
        <v>3543</v>
      </c>
      <c r="Q50" s="15"/>
      <c r="R50" s="15"/>
      <c r="S50" s="15"/>
      <c r="T50" s="15"/>
    </row>
    <row r="51" spans="2:20">
      <c r="B51" s="9">
        <f t="shared" si="1"/>
        <v>42</v>
      </c>
      <c r="C51" s="49">
        <v>45301</v>
      </c>
      <c r="D51" s="51">
        <v>68</v>
      </c>
      <c r="E51" s="51">
        <v>82</v>
      </c>
      <c r="F51" s="15"/>
      <c r="G51" s="15"/>
      <c r="H51" s="9"/>
      <c r="I51" s="15"/>
      <c r="J51" s="15"/>
      <c r="K51" s="15"/>
      <c r="L51" s="15"/>
      <c r="M51" s="15"/>
      <c r="N51" s="15"/>
      <c r="O51" s="15">
        <v>614</v>
      </c>
      <c r="P51" s="9">
        <f t="shared" si="0"/>
        <v>4157</v>
      </c>
      <c r="Q51" s="15"/>
      <c r="R51" s="15"/>
      <c r="S51" s="15"/>
      <c r="T51" s="15"/>
    </row>
    <row r="52" spans="2:20">
      <c r="B52" s="9">
        <f t="shared" si="1"/>
        <v>43</v>
      </c>
      <c r="C52" s="49">
        <v>45301</v>
      </c>
      <c r="D52" s="51">
        <v>82</v>
      </c>
      <c r="E52" s="51">
        <v>84</v>
      </c>
      <c r="F52" s="15"/>
      <c r="G52" s="15"/>
      <c r="H52" s="9"/>
      <c r="I52" s="15"/>
      <c r="J52" s="15"/>
      <c r="K52" s="15"/>
      <c r="L52" s="15"/>
      <c r="M52" s="15"/>
      <c r="N52" s="15"/>
      <c r="O52" s="15">
        <v>45</v>
      </c>
      <c r="P52" s="9">
        <f t="shared" si="0"/>
        <v>4202</v>
      </c>
      <c r="Q52" s="15"/>
      <c r="R52" s="15"/>
      <c r="S52" s="15"/>
      <c r="T52" s="15"/>
    </row>
    <row r="53" spans="2:20">
      <c r="B53" s="9">
        <f t="shared" si="1"/>
        <v>44</v>
      </c>
      <c r="C53" s="49">
        <v>45301</v>
      </c>
      <c r="D53" s="51">
        <v>67</v>
      </c>
      <c r="E53" s="51">
        <v>68</v>
      </c>
      <c r="F53" s="15"/>
      <c r="G53" s="15"/>
      <c r="H53" s="9"/>
      <c r="I53" s="15"/>
      <c r="J53" s="15"/>
      <c r="K53" s="15"/>
      <c r="L53" s="15"/>
      <c r="M53" s="15"/>
      <c r="N53" s="15"/>
      <c r="O53" s="15">
        <v>19</v>
      </c>
      <c r="P53" s="9">
        <f t="shared" si="0"/>
        <v>4221</v>
      </c>
      <c r="Q53" s="15"/>
      <c r="R53" s="15"/>
      <c r="S53" s="15"/>
      <c r="T53" s="15"/>
    </row>
    <row r="54" spans="2:20">
      <c r="B54" s="9">
        <f t="shared" si="1"/>
        <v>45</v>
      </c>
      <c r="C54" s="49">
        <v>45301</v>
      </c>
      <c r="D54" s="51">
        <v>78</v>
      </c>
      <c r="E54" s="51">
        <v>14</v>
      </c>
      <c r="F54" s="15"/>
      <c r="G54" s="15"/>
      <c r="H54" s="9"/>
      <c r="I54" s="15"/>
      <c r="J54" s="15"/>
      <c r="K54" s="15"/>
      <c r="L54" s="15"/>
      <c r="M54" s="15"/>
      <c r="N54" s="15"/>
      <c r="O54" s="15">
        <v>187</v>
      </c>
      <c r="P54" s="9">
        <f>+P53+H54+I54+J54+K54+L54+O54+M54</f>
        <v>4408</v>
      </c>
      <c r="Q54" s="15"/>
      <c r="R54" s="15"/>
      <c r="S54" s="15"/>
      <c r="T54" s="15"/>
    </row>
    <row r="55" spans="2:20">
      <c r="B55" s="9">
        <f t="shared" si="1"/>
        <v>46</v>
      </c>
      <c r="C55" s="49">
        <v>45302</v>
      </c>
      <c r="D55" s="51">
        <v>3</v>
      </c>
      <c r="E55" s="51">
        <v>5</v>
      </c>
      <c r="F55" s="15"/>
      <c r="G55" s="15"/>
      <c r="H55" s="9"/>
      <c r="I55" s="15"/>
      <c r="J55" s="15"/>
      <c r="K55" s="15"/>
      <c r="L55" s="15"/>
      <c r="M55" s="15">
        <v>61</v>
      </c>
      <c r="N55" s="15"/>
      <c r="O55" s="15"/>
      <c r="P55" s="9">
        <f t="shared" ref="P55:P59" si="2">+P54+H55+I55+J55+K55+L55+O55+M55</f>
        <v>4469</v>
      </c>
      <c r="Q55" s="15"/>
      <c r="R55" s="15"/>
      <c r="S55" s="15"/>
      <c r="T55" s="15"/>
    </row>
    <row r="56" spans="2:20">
      <c r="B56" s="9">
        <f t="shared" si="1"/>
        <v>47</v>
      </c>
      <c r="C56" s="49">
        <v>45302</v>
      </c>
      <c r="D56" s="51">
        <v>5</v>
      </c>
      <c r="E56" s="51">
        <v>9</v>
      </c>
      <c r="F56" s="15"/>
      <c r="G56" s="15"/>
      <c r="H56" s="9"/>
      <c r="I56" s="15"/>
      <c r="J56" s="15"/>
      <c r="K56" s="15"/>
      <c r="L56" s="15"/>
      <c r="M56" s="15">
        <v>130</v>
      </c>
      <c r="N56" s="15"/>
      <c r="O56" s="15"/>
      <c r="P56" s="9">
        <f t="shared" si="2"/>
        <v>4599</v>
      </c>
      <c r="Q56" s="15"/>
      <c r="R56" s="15"/>
      <c r="S56" s="15"/>
      <c r="T56" s="15"/>
    </row>
    <row r="57" spans="2:20">
      <c r="B57" s="9">
        <f t="shared" si="1"/>
        <v>48</v>
      </c>
      <c r="C57" s="49">
        <v>45302</v>
      </c>
      <c r="D57" s="51">
        <v>14</v>
      </c>
      <c r="E57" s="51">
        <v>17</v>
      </c>
      <c r="F57" s="15"/>
      <c r="G57" s="15"/>
      <c r="H57" s="9"/>
      <c r="I57" s="15"/>
      <c r="J57" s="15"/>
      <c r="K57" s="15"/>
      <c r="L57" s="15"/>
      <c r="M57" s="15"/>
      <c r="N57" s="15"/>
      <c r="O57" s="15">
        <v>13</v>
      </c>
      <c r="P57" s="9">
        <f t="shared" si="2"/>
        <v>4612</v>
      </c>
      <c r="Q57" s="15"/>
      <c r="R57" s="15"/>
      <c r="S57" s="15"/>
      <c r="T57" s="15"/>
    </row>
    <row r="58" spans="2:20">
      <c r="B58" s="9">
        <f t="shared" si="1"/>
        <v>49</v>
      </c>
      <c r="C58" s="49">
        <v>45302</v>
      </c>
      <c r="D58" s="51">
        <v>17</v>
      </c>
      <c r="E58" s="51">
        <v>26</v>
      </c>
      <c r="F58" s="15"/>
      <c r="G58" s="15"/>
      <c r="H58" s="9"/>
      <c r="I58" s="15"/>
      <c r="J58" s="15"/>
      <c r="K58" s="15"/>
      <c r="L58" s="15"/>
      <c r="M58" s="15"/>
      <c r="N58" s="15"/>
      <c r="O58" s="15">
        <v>39</v>
      </c>
      <c r="P58" s="9">
        <f t="shared" si="2"/>
        <v>4651</v>
      </c>
      <c r="Q58" s="15"/>
      <c r="R58" s="15"/>
      <c r="S58" s="15"/>
      <c r="T58" s="15"/>
    </row>
    <row r="59" spans="2:20">
      <c r="B59" s="9">
        <f t="shared" si="1"/>
        <v>50</v>
      </c>
      <c r="C59" s="49">
        <v>45302</v>
      </c>
      <c r="D59" s="51">
        <v>26</v>
      </c>
      <c r="E59" s="51">
        <v>67</v>
      </c>
      <c r="F59" s="15"/>
      <c r="G59" s="15"/>
      <c r="H59" s="9"/>
      <c r="I59" s="15"/>
      <c r="J59" s="15"/>
      <c r="K59" s="15"/>
      <c r="L59" s="15"/>
      <c r="M59" s="15"/>
      <c r="N59" s="15"/>
      <c r="O59" s="15">
        <v>185</v>
      </c>
      <c r="P59" s="9">
        <f t="shared" si="2"/>
        <v>4836</v>
      </c>
      <c r="Q59" s="15"/>
      <c r="R59" s="15"/>
      <c r="S59" s="15"/>
      <c r="T59" s="15"/>
    </row>
    <row r="60" spans="2:20">
      <c r="B60" s="9">
        <f t="shared" si="1"/>
        <v>51</v>
      </c>
      <c r="C60" s="49">
        <v>45302</v>
      </c>
      <c r="D60" s="51">
        <v>84</v>
      </c>
      <c r="E60" s="51">
        <v>85</v>
      </c>
      <c r="F60" s="15"/>
      <c r="G60" s="15"/>
      <c r="H60" s="9"/>
      <c r="I60" s="15"/>
      <c r="J60" s="15"/>
      <c r="K60" s="15"/>
      <c r="L60" s="15"/>
      <c r="M60" s="15"/>
      <c r="N60" s="15">
        <v>432</v>
      </c>
      <c r="O60" s="15"/>
      <c r="P60" s="9">
        <f>+P59+H60+I60+J60+K60+L60+O60+M60+N60</f>
        <v>5268</v>
      </c>
      <c r="Q60" s="15"/>
      <c r="R60" s="15"/>
      <c r="S60" s="15"/>
      <c r="T60" s="15"/>
    </row>
    <row r="61" spans="2:20">
      <c r="B61" s="9">
        <f t="shared" si="1"/>
        <v>52</v>
      </c>
      <c r="C61" s="49">
        <v>45302</v>
      </c>
      <c r="D61" s="51">
        <v>85</v>
      </c>
      <c r="E61" s="51">
        <v>87</v>
      </c>
      <c r="F61" s="15"/>
      <c r="G61" s="15"/>
      <c r="H61" s="9"/>
      <c r="I61" s="15"/>
      <c r="J61" s="15"/>
      <c r="K61" s="15"/>
      <c r="L61" s="15"/>
      <c r="M61" s="15"/>
      <c r="N61" s="15">
        <v>84</v>
      </c>
      <c r="O61" s="15"/>
      <c r="P61" s="9">
        <f>+P60+H61+I61+J61+K61+L61+O61+M61+N61</f>
        <v>5352</v>
      </c>
      <c r="Q61" s="15"/>
      <c r="R61" s="15"/>
      <c r="S61" s="15"/>
      <c r="T61" s="15"/>
    </row>
    <row r="62" spans="2:20">
      <c r="B62" s="15"/>
      <c r="C62" s="49"/>
      <c r="D62" s="51"/>
      <c r="E62" s="51"/>
      <c r="F62" s="15"/>
      <c r="G62" s="15"/>
      <c r="H62" s="9"/>
      <c r="I62" s="15"/>
      <c r="J62" s="15"/>
      <c r="K62" s="15"/>
      <c r="L62" s="15"/>
      <c r="M62" s="15"/>
      <c r="N62" s="15"/>
      <c r="O62" s="15"/>
      <c r="P62" s="9"/>
      <c r="Q62" s="15"/>
      <c r="R62" s="15"/>
      <c r="S62" s="15"/>
      <c r="T62" s="15"/>
    </row>
    <row r="63" spans="2:20">
      <c r="B63" s="15"/>
      <c r="C63" s="49"/>
      <c r="D63" s="51"/>
      <c r="E63" s="51"/>
      <c r="F63" s="15"/>
      <c r="G63" s="15"/>
      <c r="H63" s="9"/>
      <c r="I63" s="15"/>
      <c r="J63" s="15"/>
      <c r="K63" s="15"/>
      <c r="L63" s="15"/>
      <c r="M63" s="15"/>
      <c r="N63" s="15"/>
      <c r="O63" s="15"/>
      <c r="P63" s="9"/>
      <c r="Q63" s="15"/>
      <c r="R63" s="15"/>
      <c r="S63" s="15"/>
      <c r="T63" s="15"/>
    </row>
    <row r="64" spans="2:20">
      <c r="B64" s="15"/>
      <c r="C64" s="49"/>
      <c r="D64" s="51"/>
      <c r="E64" s="51"/>
      <c r="F64" s="15"/>
      <c r="G64" s="15"/>
      <c r="H64" s="9"/>
      <c r="I64" s="15"/>
      <c r="J64" s="15"/>
      <c r="K64" s="15"/>
      <c r="L64" s="15"/>
      <c r="M64" s="15"/>
      <c r="N64" s="15"/>
      <c r="O64" s="15"/>
      <c r="P64" s="9"/>
      <c r="Q64" s="15"/>
      <c r="R64" s="15"/>
      <c r="S64" s="15"/>
      <c r="T64" s="15"/>
    </row>
    <row r="65" spans="2:20">
      <c r="B65" s="15"/>
      <c r="C65" s="15"/>
      <c r="D65" s="15"/>
      <c r="E65" s="15"/>
      <c r="F65" s="15"/>
      <c r="G65" s="15" t="s">
        <v>185</v>
      </c>
      <c r="H65" s="15">
        <f>SUM(H10:H64)</f>
        <v>2411</v>
      </c>
      <c r="I65" s="15">
        <f t="shared" ref="I65:O65" si="3">SUM(I10:I64)</f>
        <v>212</v>
      </c>
      <c r="J65" s="15">
        <f t="shared" si="3"/>
        <v>508</v>
      </c>
      <c r="K65" s="15">
        <f t="shared" si="3"/>
        <v>412</v>
      </c>
      <c r="L65" s="15">
        <f t="shared" si="3"/>
        <v>0</v>
      </c>
      <c r="M65" s="15">
        <f t="shared" si="3"/>
        <v>191</v>
      </c>
      <c r="N65" s="15">
        <f t="shared" si="3"/>
        <v>516</v>
      </c>
      <c r="O65" s="15">
        <f t="shared" si="3"/>
        <v>1102</v>
      </c>
      <c r="P65" s="15">
        <f>+SUM(H65:O65)</f>
        <v>5352</v>
      </c>
      <c r="Q65" s="15"/>
      <c r="R65" s="15"/>
      <c r="S65" s="15"/>
      <c r="T65" s="15"/>
    </row>
    <row r="67" spans="2:20" ht="23.25" thickBot="1">
      <c r="B67" s="52" t="s">
        <v>186</v>
      </c>
      <c r="C67" s="53"/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2:20" ht="16.5" thickBot="1">
      <c r="B68" s="55">
        <v>1</v>
      </c>
      <c r="C68" s="56" t="s">
        <v>187</v>
      </c>
      <c r="D68" s="57" t="s">
        <v>188</v>
      </c>
      <c r="E68" s="58" t="s">
        <v>189</v>
      </c>
      <c r="F68" s="59"/>
      <c r="G68" s="59"/>
      <c r="H68" s="60"/>
      <c r="I68" s="61" t="s">
        <v>190</v>
      </c>
      <c r="J68" s="62"/>
      <c r="K68" s="62"/>
      <c r="L68" s="63"/>
      <c r="M68" s="61" t="s">
        <v>191</v>
      </c>
      <c r="N68" s="62"/>
      <c r="O68" s="62"/>
      <c r="P68" s="63"/>
      <c r="Q68" s="64" t="s">
        <v>192</v>
      </c>
    </row>
    <row r="69" spans="2:20" ht="75.75" thickBot="1">
      <c r="B69" s="65"/>
      <c r="C69" s="66"/>
      <c r="D69" s="67"/>
      <c r="E69" s="68" t="s">
        <v>193</v>
      </c>
      <c r="F69" s="69" t="s">
        <v>194</v>
      </c>
      <c r="G69" s="69" t="s">
        <v>195</v>
      </c>
      <c r="H69" s="70" t="s">
        <v>196</v>
      </c>
      <c r="I69" s="71" t="s">
        <v>188</v>
      </c>
      <c r="J69" s="68" t="s">
        <v>197</v>
      </c>
      <c r="K69" s="69" t="s">
        <v>198</v>
      </c>
      <c r="L69" s="70" t="s">
        <v>199</v>
      </c>
      <c r="M69" s="71" t="s">
        <v>188</v>
      </c>
      <c r="N69" s="68" t="s">
        <v>200</v>
      </c>
      <c r="O69" s="69" t="s">
        <v>201</v>
      </c>
      <c r="P69" s="70" t="s">
        <v>202</v>
      </c>
      <c r="Q69" s="68" t="s">
        <v>203</v>
      </c>
    </row>
    <row r="70" spans="2:20" ht="15.75">
      <c r="B70" s="72">
        <v>1.1000000000000001</v>
      </c>
      <c r="C70" s="73" t="s">
        <v>204</v>
      </c>
      <c r="D70" s="74"/>
      <c r="E70" s="74">
        <f>+H65</f>
        <v>2411</v>
      </c>
      <c r="F70" s="74">
        <f>+E70</f>
        <v>2411</v>
      </c>
      <c r="G70" s="75">
        <v>2411</v>
      </c>
      <c r="H70" s="76"/>
      <c r="I70" s="74"/>
      <c r="J70" s="74"/>
      <c r="K70" s="77"/>
      <c r="L70" s="77"/>
      <c r="M70" s="74"/>
      <c r="N70" s="74"/>
      <c r="O70" s="77"/>
      <c r="P70" s="77"/>
      <c r="Q70" s="78"/>
    </row>
    <row r="71" spans="2:20" ht="15.75">
      <c r="B71" s="72">
        <v>1.2</v>
      </c>
      <c r="C71" s="73" t="s">
        <v>205</v>
      </c>
      <c r="D71" s="74"/>
      <c r="E71" s="74">
        <f>+I65</f>
        <v>212</v>
      </c>
      <c r="F71" s="74">
        <f t="shared" ref="F71:F78" si="4">+E71</f>
        <v>212</v>
      </c>
      <c r="G71" s="75">
        <v>212</v>
      </c>
      <c r="H71" s="76"/>
      <c r="I71" s="74"/>
      <c r="J71" s="74"/>
      <c r="K71" s="74"/>
      <c r="L71" s="74"/>
      <c r="M71" s="74"/>
      <c r="N71" s="74"/>
      <c r="O71" s="74"/>
      <c r="P71" s="74"/>
      <c r="Q71" s="79"/>
    </row>
    <row r="72" spans="2:20" ht="15.75">
      <c r="B72" s="72">
        <v>1.3</v>
      </c>
      <c r="C72" s="73" t="s">
        <v>206</v>
      </c>
      <c r="D72" s="74"/>
      <c r="E72" s="74">
        <f>+J65</f>
        <v>508</v>
      </c>
      <c r="F72" s="74">
        <f t="shared" si="4"/>
        <v>508</v>
      </c>
      <c r="G72" s="75">
        <v>508</v>
      </c>
      <c r="H72" s="76"/>
      <c r="I72" s="74"/>
      <c r="J72" s="74"/>
      <c r="K72" s="74"/>
      <c r="L72" s="74"/>
      <c r="M72" s="74"/>
      <c r="N72" s="74"/>
      <c r="O72" s="74"/>
      <c r="P72" s="74"/>
      <c r="Q72" s="79"/>
    </row>
    <row r="73" spans="2:20" ht="15.75">
      <c r="B73" s="72">
        <v>1.4</v>
      </c>
      <c r="C73" s="73" t="s">
        <v>207</v>
      </c>
      <c r="D73" s="74"/>
      <c r="E73" s="74">
        <f>+K65</f>
        <v>412</v>
      </c>
      <c r="F73" s="74">
        <f t="shared" si="4"/>
        <v>412</v>
      </c>
      <c r="G73" s="75">
        <v>300</v>
      </c>
      <c r="H73" s="76"/>
      <c r="I73" s="74"/>
      <c r="J73" s="74"/>
      <c r="K73" s="74"/>
      <c r="L73" s="74"/>
      <c r="M73" s="74"/>
      <c r="N73" s="74"/>
      <c r="O73" s="74"/>
      <c r="P73" s="74"/>
      <c r="Q73" s="79"/>
    </row>
    <row r="74" spans="2:20" ht="15.75">
      <c r="B74" s="72">
        <v>1.5</v>
      </c>
      <c r="C74" s="73" t="s">
        <v>208</v>
      </c>
      <c r="D74" s="74"/>
      <c r="E74" s="74">
        <f>+L65</f>
        <v>0</v>
      </c>
      <c r="F74" s="74">
        <f t="shared" si="4"/>
        <v>0</v>
      </c>
      <c r="G74" s="75">
        <v>0</v>
      </c>
      <c r="H74" s="76"/>
      <c r="I74" s="74"/>
      <c r="J74" s="74"/>
      <c r="K74" s="74"/>
      <c r="L74" s="74"/>
      <c r="M74" s="74"/>
      <c r="N74" s="74"/>
      <c r="O74" s="74"/>
      <c r="P74" s="74"/>
      <c r="Q74" s="79"/>
    </row>
    <row r="75" spans="2:20" ht="15.75">
      <c r="B75" s="72">
        <v>1.6</v>
      </c>
      <c r="C75" s="73" t="s">
        <v>209</v>
      </c>
      <c r="D75" s="74"/>
      <c r="E75" s="74">
        <f>+M65</f>
        <v>191</v>
      </c>
      <c r="F75" s="74">
        <f t="shared" si="4"/>
        <v>191</v>
      </c>
      <c r="G75" s="75">
        <v>0</v>
      </c>
      <c r="H75" s="76"/>
      <c r="I75" s="74"/>
      <c r="J75" s="74"/>
      <c r="K75" s="74"/>
      <c r="L75" s="74"/>
      <c r="M75" s="74"/>
      <c r="N75" s="74"/>
      <c r="O75" s="74"/>
      <c r="P75" s="74"/>
      <c r="Q75" s="79"/>
    </row>
    <row r="76" spans="2:20" ht="15.75">
      <c r="B76" s="72">
        <v>1.7</v>
      </c>
      <c r="C76" s="73" t="s">
        <v>210</v>
      </c>
      <c r="D76" s="74"/>
      <c r="E76" s="74">
        <f>+N65</f>
        <v>516</v>
      </c>
      <c r="F76" s="74">
        <f t="shared" si="4"/>
        <v>516</v>
      </c>
      <c r="G76" s="75">
        <v>0</v>
      </c>
      <c r="H76" s="76"/>
      <c r="I76" s="74"/>
      <c r="J76" s="74"/>
      <c r="K76" s="74"/>
      <c r="L76" s="80"/>
      <c r="M76" s="74"/>
      <c r="N76" s="74"/>
      <c r="O76" s="74"/>
      <c r="P76" s="76"/>
      <c r="Q76" s="79"/>
    </row>
    <row r="77" spans="2:20" ht="15.75">
      <c r="B77" s="72">
        <v>1.8</v>
      </c>
      <c r="C77" s="73" t="s">
        <v>211</v>
      </c>
      <c r="D77" s="74"/>
      <c r="E77" s="74"/>
      <c r="F77" s="74">
        <f t="shared" si="4"/>
        <v>0</v>
      </c>
      <c r="G77" s="75">
        <v>0</v>
      </c>
      <c r="H77" s="76"/>
      <c r="I77" s="81"/>
      <c r="J77" s="74"/>
      <c r="K77" s="82"/>
      <c r="L77" s="83"/>
      <c r="M77" s="81"/>
      <c r="N77" s="74"/>
      <c r="O77" s="82"/>
      <c r="P77" s="84"/>
      <c r="Q77" s="79"/>
    </row>
    <row r="78" spans="2:20" ht="15.75">
      <c r="B78" s="72">
        <v>1.9</v>
      </c>
      <c r="C78" s="73" t="s">
        <v>212</v>
      </c>
      <c r="D78" s="85"/>
      <c r="E78" s="86">
        <f>+O65</f>
        <v>1102</v>
      </c>
      <c r="F78" s="74">
        <f t="shared" si="4"/>
        <v>1102</v>
      </c>
      <c r="G78" s="75">
        <v>0</v>
      </c>
      <c r="H78" s="76"/>
      <c r="I78" s="81"/>
      <c r="J78" s="86"/>
      <c r="K78" s="82"/>
      <c r="L78" s="83"/>
      <c r="M78" s="81"/>
      <c r="N78" s="86"/>
      <c r="O78" s="82"/>
      <c r="P78" s="84"/>
      <c r="Q78" s="79"/>
    </row>
    <row r="79" spans="2:20" ht="19.5" thickBot="1">
      <c r="B79" s="87" t="s">
        <v>213</v>
      </c>
      <c r="C79" s="88"/>
      <c r="D79" s="89"/>
      <c r="E79" s="90">
        <f>SUM(E70:E78)</f>
        <v>5352</v>
      </c>
      <c r="F79" s="90">
        <f>SUM(F70:F78)</f>
        <v>5352</v>
      </c>
      <c r="G79" s="91"/>
      <c r="H79" s="92"/>
      <c r="I79" s="93"/>
      <c r="J79" s="94"/>
      <c r="K79" s="94"/>
      <c r="L79" s="94"/>
      <c r="M79" s="93"/>
      <c r="N79" s="95"/>
      <c r="O79" s="95"/>
      <c r="P79" s="95"/>
      <c r="Q79" s="96"/>
    </row>
  </sheetData>
  <mergeCells count="26">
    <mergeCell ref="B79:C79"/>
    <mergeCell ref="B67:Q67"/>
    <mergeCell ref="B68:B69"/>
    <mergeCell ref="C68:C69"/>
    <mergeCell ref="D68:D69"/>
    <mergeCell ref="E68:H68"/>
    <mergeCell ref="I68:L68"/>
    <mergeCell ref="M68:P68"/>
    <mergeCell ref="H8:O8"/>
    <mergeCell ref="P8:P9"/>
    <mergeCell ref="Q8:Q9"/>
    <mergeCell ref="R8:R9"/>
    <mergeCell ref="S8:S9"/>
    <mergeCell ref="T8:T9"/>
    <mergeCell ref="B8:B9"/>
    <mergeCell ref="C8:C9"/>
    <mergeCell ref="D8:D9"/>
    <mergeCell ref="E8:E9"/>
    <mergeCell ref="F8:F9"/>
    <mergeCell ref="G8:G9"/>
    <mergeCell ref="B3:E3"/>
    <mergeCell ref="F3:T6"/>
    <mergeCell ref="B4:E4"/>
    <mergeCell ref="B5:E5"/>
    <mergeCell ref="B6:E6"/>
    <mergeCell ref="B7:T7"/>
  </mergeCells>
  <conditionalFormatting sqref="D78 Q70:Q78 I77:I78 M77:M78 G70:H78 K70:L78">
    <cfRule type="cellIs" dxfId="22" priority="23" operator="lessThan">
      <formula>0</formula>
    </cfRule>
  </conditionalFormatting>
  <conditionalFormatting sqref="Q70">
    <cfRule type="cellIs" dxfId="21" priority="22" operator="greaterThan">
      <formula>$G$31</formula>
    </cfRule>
  </conditionalFormatting>
  <conditionalFormatting sqref="Q71">
    <cfRule type="cellIs" dxfId="20" priority="21" operator="greaterThan">
      <formula>$G$32</formula>
    </cfRule>
  </conditionalFormatting>
  <conditionalFormatting sqref="Q72">
    <cfRule type="cellIs" dxfId="19" priority="20" operator="greaterThan">
      <formula>$G$33</formula>
    </cfRule>
  </conditionalFormatting>
  <conditionalFormatting sqref="Q73">
    <cfRule type="cellIs" dxfId="18" priority="19" operator="greaterThan">
      <formula>$G$34</formula>
    </cfRule>
  </conditionalFormatting>
  <conditionalFormatting sqref="Q74">
    <cfRule type="cellIs" dxfId="17" priority="18" operator="greaterThan">
      <formula>$G$35</formula>
    </cfRule>
  </conditionalFormatting>
  <conditionalFormatting sqref="Q75">
    <cfRule type="cellIs" dxfId="16" priority="17" operator="greaterThan">
      <formula>#REF!</formula>
    </cfRule>
  </conditionalFormatting>
  <conditionalFormatting sqref="Q76">
    <cfRule type="cellIs" dxfId="15" priority="16" operator="greaterThan">
      <formula>$G$90</formula>
    </cfRule>
  </conditionalFormatting>
  <conditionalFormatting sqref="Q77">
    <cfRule type="cellIs" dxfId="14" priority="15" operator="greaterThan">
      <formula>$G$91</formula>
    </cfRule>
  </conditionalFormatting>
  <conditionalFormatting sqref="Q78">
    <cfRule type="cellIs" dxfId="13" priority="14" operator="greaterThan">
      <formula>$G$92</formula>
    </cfRule>
  </conditionalFormatting>
  <conditionalFormatting sqref="D78 Q70:Q78 I77:I78 M77:M78 G70:H78 K70:L78">
    <cfRule type="cellIs" dxfId="12" priority="13" operator="lessThan">
      <formula>0</formula>
    </cfRule>
  </conditionalFormatting>
  <conditionalFormatting sqref="Q70">
    <cfRule type="cellIs" dxfId="11" priority="12" operator="greaterThan">
      <formula>$G$31</formula>
    </cfRule>
  </conditionalFormatting>
  <conditionalFormatting sqref="Q71">
    <cfRule type="cellIs" dxfId="10" priority="11" operator="greaterThan">
      <formula>$G$32</formula>
    </cfRule>
  </conditionalFormatting>
  <conditionalFormatting sqref="Q72">
    <cfRule type="cellIs" dxfId="9" priority="10" operator="greaterThan">
      <formula>$G$33</formula>
    </cfRule>
  </conditionalFormatting>
  <conditionalFormatting sqref="Q73">
    <cfRule type="cellIs" dxfId="8" priority="9" operator="greaterThan">
      <formula>$G$34</formula>
    </cfRule>
  </conditionalFormatting>
  <conditionalFormatting sqref="Q74">
    <cfRule type="cellIs" dxfId="7" priority="8" operator="greaterThan">
      <formula>$G$35</formula>
    </cfRule>
  </conditionalFormatting>
  <conditionalFormatting sqref="Q75">
    <cfRule type="cellIs" dxfId="6" priority="7" operator="greaterThan">
      <formula>#REF!</formula>
    </cfRule>
  </conditionalFormatting>
  <conditionalFormatting sqref="Q76">
    <cfRule type="cellIs" dxfId="5" priority="6" operator="greaterThan">
      <formula>$G$90</formula>
    </cfRule>
  </conditionalFormatting>
  <conditionalFormatting sqref="Q77">
    <cfRule type="cellIs" dxfId="4" priority="5" operator="greaterThan">
      <formula>$G$91</formula>
    </cfRule>
  </conditionalFormatting>
  <conditionalFormatting sqref="Q78">
    <cfRule type="cellIs" dxfId="3" priority="4" operator="greaterThan">
      <formula>$G$92</formula>
    </cfRule>
  </conditionalFormatting>
  <conditionalFormatting sqref="G70:G78">
    <cfRule type="cellIs" dxfId="2" priority="3" operator="lessThan">
      <formula>0</formula>
    </cfRule>
  </conditionalFormatting>
  <conditionalFormatting sqref="O70:P78">
    <cfRule type="cellIs" dxfId="1" priority="2" operator="lessThan">
      <formula>0</formula>
    </cfRule>
  </conditionalFormatting>
  <conditionalFormatting sqref="O70:P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5"/>
  <sheetViews>
    <sheetView topLeftCell="A174" workbookViewId="0">
      <selection activeCell="I190" sqref="I190"/>
    </sheetView>
  </sheetViews>
  <sheetFormatPr defaultColWidth="9.140625" defaultRowHeight="15"/>
  <cols>
    <col min="1" max="1" width="9.140625" style="2"/>
    <col min="2" max="2" width="7" style="2" customWidth="1"/>
    <col min="3" max="3" width="13.140625" style="2" customWidth="1"/>
    <col min="4" max="4" width="11.42578125" style="2" customWidth="1"/>
    <col min="5" max="5" width="16.28515625" style="2" customWidth="1"/>
    <col min="6" max="6" width="15.42578125" style="2" customWidth="1"/>
    <col min="7" max="7" width="18.85546875" style="2" customWidth="1"/>
    <col min="8" max="8" width="19.5703125" style="2" customWidth="1"/>
    <col min="9" max="9" width="19" style="2" customWidth="1"/>
    <col min="10" max="10" width="8.28515625" style="2" customWidth="1"/>
    <col min="11" max="11" width="9.140625" style="2"/>
    <col min="12" max="12" width="7.28515625" style="2" customWidth="1"/>
    <col min="13" max="16384" width="9.140625" style="2"/>
  </cols>
  <sheetData>
    <row r="3" spans="2:12" ht="18.7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37.5"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5" t="s">
        <v>7</v>
      </c>
      <c r="I4" s="6" t="s">
        <v>8</v>
      </c>
      <c r="J4" s="6" t="s">
        <v>9</v>
      </c>
      <c r="K4" s="7" t="s">
        <v>10</v>
      </c>
      <c r="L4" s="8"/>
    </row>
    <row r="5" spans="2:12">
      <c r="B5" s="9">
        <v>1</v>
      </c>
      <c r="C5" s="9" t="s">
        <v>11</v>
      </c>
      <c r="D5" s="9" t="s">
        <v>12</v>
      </c>
      <c r="E5" s="9" t="s">
        <v>13</v>
      </c>
      <c r="F5" s="9">
        <v>0.36</v>
      </c>
      <c r="G5" s="9">
        <v>63</v>
      </c>
      <c r="H5" s="9">
        <v>23.6</v>
      </c>
      <c r="I5" s="9">
        <v>23.6</v>
      </c>
      <c r="J5" s="10">
        <f t="shared" ref="J5:J68" si="0">1+G5/1000</f>
        <v>1.0629999999999999</v>
      </c>
      <c r="K5" s="11"/>
      <c r="L5" s="12"/>
    </row>
    <row r="6" spans="2:12">
      <c r="B6" s="9">
        <f>1+B5</f>
        <v>2</v>
      </c>
      <c r="C6" s="9" t="s">
        <v>11</v>
      </c>
      <c r="D6" s="9" t="s">
        <v>12</v>
      </c>
      <c r="E6" s="9" t="s">
        <v>14</v>
      </c>
      <c r="F6" s="9"/>
      <c r="G6" s="9">
        <v>63</v>
      </c>
      <c r="H6" s="9">
        <v>70.099999999999994</v>
      </c>
      <c r="I6" s="9">
        <f>+I5+H6</f>
        <v>93.699999999999989</v>
      </c>
      <c r="J6" s="10">
        <f t="shared" si="0"/>
        <v>1.0629999999999999</v>
      </c>
      <c r="K6" s="9"/>
      <c r="L6" s="9"/>
    </row>
    <row r="7" spans="2:12">
      <c r="B7" s="9">
        <f t="shared" ref="B7:B70" si="1">1+B6</f>
        <v>3</v>
      </c>
      <c r="C7" s="9" t="s">
        <v>15</v>
      </c>
      <c r="D7" s="9" t="s">
        <v>16</v>
      </c>
      <c r="E7" s="9" t="s">
        <v>14</v>
      </c>
      <c r="F7" s="9"/>
      <c r="G7" s="9">
        <v>63</v>
      </c>
      <c r="H7" s="9">
        <v>71.3</v>
      </c>
      <c r="I7" s="9">
        <f t="shared" ref="I7:I70" si="2">+I6+H7</f>
        <v>165</v>
      </c>
      <c r="J7" s="10">
        <f t="shared" si="0"/>
        <v>1.0629999999999999</v>
      </c>
      <c r="K7" s="11"/>
      <c r="L7" s="12"/>
    </row>
    <row r="8" spans="2:12">
      <c r="B8" s="9">
        <f t="shared" si="1"/>
        <v>4</v>
      </c>
      <c r="C8" s="9" t="s">
        <v>15</v>
      </c>
      <c r="D8" s="9" t="s">
        <v>16</v>
      </c>
      <c r="E8" s="9" t="s">
        <v>14</v>
      </c>
      <c r="F8" s="9"/>
      <c r="G8" s="9">
        <v>63</v>
      </c>
      <c r="H8" s="9">
        <v>43.5</v>
      </c>
      <c r="I8" s="9">
        <f t="shared" si="2"/>
        <v>208.5</v>
      </c>
      <c r="J8" s="10">
        <f t="shared" si="0"/>
        <v>1.0629999999999999</v>
      </c>
      <c r="K8" s="9"/>
      <c r="L8" s="9"/>
    </row>
    <row r="9" spans="2:12">
      <c r="B9" s="9">
        <f t="shared" si="1"/>
        <v>5</v>
      </c>
      <c r="C9" s="9" t="s">
        <v>15</v>
      </c>
      <c r="D9" s="9" t="s">
        <v>17</v>
      </c>
      <c r="E9" s="9" t="s">
        <v>14</v>
      </c>
      <c r="F9" s="9"/>
      <c r="G9" s="9">
        <v>63</v>
      </c>
      <c r="H9" s="9">
        <v>17.5</v>
      </c>
      <c r="I9" s="9">
        <f t="shared" si="2"/>
        <v>226</v>
      </c>
      <c r="J9" s="10">
        <f t="shared" si="0"/>
        <v>1.0629999999999999</v>
      </c>
      <c r="K9" s="9"/>
      <c r="L9" s="9"/>
    </row>
    <row r="10" spans="2:12">
      <c r="B10" s="9">
        <f t="shared" si="1"/>
        <v>6</v>
      </c>
      <c r="C10" s="9" t="s">
        <v>17</v>
      </c>
      <c r="D10" s="9" t="s">
        <v>18</v>
      </c>
      <c r="E10" s="9" t="s">
        <v>14</v>
      </c>
      <c r="F10" s="9"/>
      <c r="G10" s="9">
        <v>63</v>
      </c>
      <c r="H10" s="9">
        <v>17.600000000000001</v>
      </c>
      <c r="I10" s="9">
        <f t="shared" si="2"/>
        <v>243.6</v>
      </c>
      <c r="J10" s="10">
        <f t="shared" si="0"/>
        <v>1.0629999999999999</v>
      </c>
      <c r="K10" s="9"/>
      <c r="L10" s="9"/>
    </row>
    <row r="11" spans="2:12">
      <c r="B11" s="9">
        <f t="shared" si="1"/>
        <v>7</v>
      </c>
      <c r="C11" s="9" t="s">
        <v>17</v>
      </c>
      <c r="D11" s="9" t="s">
        <v>11</v>
      </c>
      <c r="E11" s="9" t="s">
        <v>14</v>
      </c>
      <c r="F11" s="9"/>
      <c r="G11" s="9">
        <v>63</v>
      </c>
      <c r="H11" s="9">
        <v>37.1</v>
      </c>
      <c r="I11" s="9">
        <f t="shared" si="2"/>
        <v>280.7</v>
      </c>
      <c r="J11" s="10">
        <f t="shared" si="0"/>
        <v>1.0629999999999999</v>
      </c>
      <c r="K11" s="9"/>
      <c r="L11" s="9"/>
    </row>
    <row r="12" spans="2:12">
      <c r="B12" s="9">
        <f t="shared" si="1"/>
        <v>8</v>
      </c>
      <c r="C12" s="9" t="s">
        <v>17</v>
      </c>
      <c r="D12" s="9" t="s">
        <v>11</v>
      </c>
      <c r="E12" s="9" t="s">
        <v>13</v>
      </c>
      <c r="F12" s="9">
        <v>0.36</v>
      </c>
      <c r="G12" s="9">
        <v>63</v>
      </c>
      <c r="H12" s="9">
        <v>101.5</v>
      </c>
      <c r="I12" s="9">
        <f t="shared" si="2"/>
        <v>382.2</v>
      </c>
      <c r="J12" s="10">
        <f t="shared" si="0"/>
        <v>1.0629999999999999</v>
      </c>
      <c r="K12" s="9"/>
      <c r="L12" s="9"/>
    </row>
    <row r="13" spans="2:12">
      <c r="B13" s="9">
        <f t="shared" si="1"/>
        <v>9</v>
      </c>
      <c r="C13" s="9" t="s">
        <v>11</v>
      </c>
      <c r="D13" s="9" t="s">
        <v>19</v>
      </c>
      <c r="E13" s="9" t="s">
        <v>13</v>
      </c>
      <c r="F13" s="9">
        <v>0.36</v>
      </c>
      <c r="G13" s="9">
        <v>63</v>
      </c>
      <c r="H13" s="9">
        <v>92.4</v>
      </c>
      <c r="I13" s="9">
        <f t="shared" si="2"/>
        <v>474.6</v>
      </c>
      <c r="J13" s="10">
        <f t="shared" si="0"/>
        <v>1.0629999999999999</v>
      </c>
      <c r="K13" s="9"/>
      <c r="L13" s="9"/>
    </row>
    <row r="14" spans="2:12">
      <c r="B14" s="9">
        <f t="shared" si="1"/>
        <v>10</v>
      </c>
      <c r="C14" s="9" t="s">
        <v>20</v>
      </c>
      <c r="D14" s="9" t="s">
        <v>21</v>
      </c>
      <c r="E14" s="9" t="s">
        <v>14</v>
      </c>
      <c r="F14" s="9"/>
      <c r="G14" s="9">
        <v>63</v>
      </c>
      <c r="H14" s="9">
        <v>65.099999999999994</v>
      </c>
      <c r="I14" s="9">
        <f t="shared" si="2"/>
        <v>539.70000000000005</v>
      </c>
      <c r="J14" s="10">
        <f t="shared" si="0"/>
        <v>1.0629999999999999</v>
      </c>
      <c r="K14" s="9"/>
      <c r="L14" s="9"/>
    </row>
    <row r="15" spans="2:12">
      <c r="B15" s="9">
        <f t="shared" si="1"/>
        <v>11</v>
      </c>
      <c r="C15" s="9" t="s">
        <v>19</v>
      </c>
      <c r="D15" s="9" t="s">
        <v>22</v>
      </c>
      <c r="E15" s="9" t="s">
        <v>13</v>
      </c>
      <c r="F15" s="9">
        <v>0.36</v>
      </c>
      <c r="G15" s="9">
        <v>63</v>
      </c>
      <c r="H15" s="9">
        <v>6.2</v>
      </c>
      <c r="I15" s="9">
        <f t="shared" si="2"/>
        <v>545.90000000000009</v>
      </c>
      <c r="J15" s="10">
        <f t="shared" si="0"/>
        <v>1.0629999999999999</v>
      </c>
      <c r="K15" s="9"/>
      <c r="L15" s="9"/>
    </row>
    <row r="16" spans="2:12">
      <c r="B16" s="9">
        <f t="shared" si="1"/>
        <v>12</v>
      </c>
      <c r="C16" s="9" t="s">
        <v>19</v>
      </c>
      <c r="D16" s="9" t="s">
        <v>22</v>
      </c>
      <c r="E16" s="9" t="s">
        <v>14</v>
      </c>
      <c r="F16" s="9"/>
      <c r="G16" s="9">
        <v>63</v>
      </c>
      <c r="H16" s="9">
        <v>85.3</v>
      </c>
      <c r="I16" s="9">
        <f t="shared" si="2"/>
        <v>631.20000000000005</v>
      </c>
      <c r="J16" s="10">
        <f t="shared" si="0"/>
        <v>1.0629999999999999</v>
      </c>
      <c r="K16" s="9"/>
      <c r="L16" s="9"/>
    </row>
    <row r="17" spans="2:12">
      <c r="B17" s="9">
        <f t="shared" si="1"/>
        <v>13</v>
      </c>
      <c r="C17" s="9" t="s">
        <v>22</v>
      </c>
      <c r="D17" s="9" t="s">
        <v>23</v>
      </c>
      <c r="E17" s="9" t="s">
        <v>24</v>
      </c>
      <c r="F17" s="9">
        <v>0.36</v>
      </c>
      <c r="G17" s="9">
        <v>63</v>
      </c>
      <c r="H17" s="9">
        <v>3.2</v>
      </c>
      <c r="I17" s="9">
        <f t="shared" si="2"/>
        <v>634.40000000000009</v>
      </c>
      <c r="J17" s="10">
        <f t="shared" si="0"/>
        <v>1.0629999999999999</v>
      </c>
      <c r="K17" s="9"/>
      <c r="L17" s="9"/>
    </row>
    <row r="18" spans="2:12">
      <c r="B18" s="9">
        <f t="shared" si="1"/>
        <v>14</v>
      </c>
      <c r="C18" s="9" t="s">
        <v>22</v>
      </c>
      <c r="D18" s="9" t="s">
        <v>25</v>
      </c>
      <c r="E18" s="9" t="s">
        <v>26</v>
      </c>
      <c r="F18" s="9">
        <v>0.46</v>
      </c>
      <c r="G18" s="9">
        <v>63</v>
      </c>
      <c r="H18" s="9">
        <v>5.2</v>
      </c>
      <c r="I18" s="9">
        <f t="shared" si="2"/>
        <v>639.60000000000014</v>
      </c>
      <c r="J18" s="10">
        <f t="shared" si="0"/>
        <v>1.0629999999999999</v>
      </c>
      <c r="K18" s="9"/>
      <c r="L18" s="9"/>
    </row>
    <row r="19" spans="2:12">
      <c r="B19" s="9">
        <f t="shared" si="1"/>
        <v>15</v>
      </c>
      <c r="C19" s="9" t="s">
        <v>22</v>
      </c>
      <c r="D19" s="9" t="s">
        <v>25</v>
      </c>
      <c r="E19" s="9" t="s">
        <v>14</v>
      </c>
      <c r="F19" s="9"/>
      <c r="G19" s="9">
        <v>63</v>
      </c>
      <c r="H19" s="9">
        <v>3.5</v>
      </c>
      <c r="I19" s="9">
        <f t="shared" si="2"/>
        <v>643.10000000000014</v>
      </c>
      <c r="J19" s="10">
        <f t="shared" si="0"/>
        <v>1.0629999999999999</v>
      </c>
      <c r="K19" s="9"/>
      <c r="L19" s="9"/>
    </row>
    <row r="20" spans="2:12">
      <c r="B20" s="9">
        <f t="shared" si="1"/>
        <v>16</v>
      </c>
      <c r="C20" s="9" t="s">
        <v>22</v>
      </c>
      <c r="D20" s="9" t="s">
        <v>25</v>
      </c>
      <c r="E20" s="9" t="s">
        <v>13</v>
      </c>
      <c r="F20" s="9">
        <v>0.36</v>
      </c>
      <c r="G20" s="9">
        <v>63</v>
      </c>
      <c r="H20" s="13">
        <v>6.2</v>
      </c>
      <c r="I20" s="9">
        <f t="shared" si="2"/>
        <v>649.30000000000018</v>
      </c>
      <c r="J20" s="10">
        <f t="shared" si="0"/>
        <v>1.0629999999999999</v>
      </c>
      <c r="K20" s="9"/>
      <c r="L20" s="9"/>
    </row>
    <row r="21" spans="2:12">
      <c r="B21" s="9">
        <f t="shared" si="1"/>
        <v>17</v>
      </c>
      <c r="C21" s="9" t="s">
        <v>22</v>
      </c>
      <c r="D21" s="9" t="s">
        <v>25</v>
      </c>
      <c r="E21" s="9" t="s">
        <v>14</v>
      </c>
      <c r="F21" s="9"/>
      <c r="G21" s="9">
        <v>63</v>
      </c>
      <c r="H21" s="9">
        <v>38.700000000000003</v>
      </c>
      <c r="I21" s="9">
        <f t="shared" si="2"/>
        <v>688.00000000000023</v>
      </c>
      <c r="J21" s="10">
        <f t="shared" si="0"/>
        <v>1.0629999999999999</v>
      </c>
      <c r="K21" s="9"/>
      <c r="L21" s="9"/>
    </row>
    <row r="22" spans="2:12">
      <c r="B22" s="9">
        <f t="shared" si="1"/>
        <v>18</v>
      </c>
      <c r="C22" s="9" t="s">
        <v>22</v>
      </c>
      <c r="D22" s="9" t="s">
        <v>23</v>
      </c>
      <c r="E22" s="9" t="s">
        <v>14</v>
      </c>
      <c r="F22" s="9"/>
      <c r="G22" s="9">
        <v>63</v>
      </c>
      <c r="H22" s="9">
        <v>57.1</v>
      </c>
      <c r="I22" s="9">
        <f t="shared" si="2"/>
        <v>745.10000000000025</v>
      </c>
      <c r="J22" s="10">
        <f t="shared" si="0"/>
        <v>1.0629999999999999</v>
      </c>
      <c r="K22" s="9"/>
      <c r="L22" s="9"/>
    </row>
    <row r="23" spans="2:12">
      <c r="B23" s="9">
        <f t="shared" si="1"/>
        <v>19</v>
      </c>
      <c r="C23" s="9" t="s">
        <v>22</v>
      </c>
      <c r="D23" s="9" t="s">
        <v>27</v>
      </c>
      <c r="E23" s="9" t="s">
        <v>14</v>
      </c>
      <c r="F23" s="9"/>
      <c r="G23" s="9">
        <v>63</v>
      </c>
      <c r="H23" s="9">
        <v>53.3</v>
      </c>
      <c r="I23" s="9">
        <f t="shared" si="2"/>
        <v>798.4000000000002</v>
      </c>
      <c r="J23" s="10">
        <f t="shared" si="0"/>
        <v>1.0629999999999999</v>
      </c>
      <c r="K23" s="9"/>
      <c r="L23" s="9"/>
    </row>
    <row r="24" spans="2:12">
      <c r="B24" s="9">
        <f t="shared" si="1"/>
        <v>20</v>
      </c>
      <c r="C24" s="9" t="s">
        <v>27</v>
      </c>
      <c r="D24" s="9" t="s">
        <v>28</v>
      </c>
      <c r="E24" s="9" t="s">
        <v>14</v>
      </c>
      <c r="F24" s="9"/>
      <c r="G24" s="9">
        <v>110</v>
      </c>
      <c r="H24" s="9">
        <v>73.400000000000006</v>
      </c>
      <c r="I24" s="9">
        <f t="shared" si="2"/>
        <v>871.80000000000018</v>
      </c>
      <c r="J24" s="10">
        <f t="shared" si="0"/>
        <v>1.1100000000000001</v>
      </c>
      <c r="K24" s="11"/>
      <c r="L24" s="12"/>
    </row>
    <row r="25" spans="2:12">
      <c r="B25" s="9">
        <f t="shared" si="1"/>
        <v>21</v>
      </c>
      <c r="C25" s="9" t="s">
        <v>27</v>
      </c>
      <c r="D25" s="9" t="s">
        <v>28</v>
      </c>
      <c r="E25" s="9" t="s">
        <v>14</v>
      </c>
      <c r="F25" s="9"/>
      <c r="G25" s="9">
        <v>110</v>
      </c>
      <c r="H25" s="9">
        <v>52.1</v>
      </c>
      <c r="I25" s="9">
        <f t="shared" si="2"/>
        <v>923.9000000000002</v>
      </c>
      <c r="J25" s="10">
        <f t="shared" si="0"/>
        <v>1.1100000000000001</v>
      </c>
      <c r="K25" s="9"/>
      <c r="L25" s="9"/>
    </row>
    <row r="26" spans="2:12">
      <c r="B26" s="9">
        <f t="shared" si="1"/>
        <v>22</v>
      </c>
      <c r="C26" s="9" t="s">
        <v>27</v>
      </c>
      <c r="D26" s="9" t="s">
        <v>28</v>
      </c>
      <c r="E26" s="9" t="s">
        <v>14</v>
      </c>
      <c r="F26" s="9"/>
      <c r="G26" s="9">
        <v>110</v>
      </c>
      <c r="H26" s="9">
        <v>5.0999999999999996</v>
      </c>
      <c r="I26" s="9">
        <f t="shared" si="2"/>
        <v>929.00000000000023</v>
      </c>
      <c r="J26" s="10">
        <f t="shared" si="0"/>
        <v>1.1100000000000001</v>
      </c>
      <c r="K26" s="9"/>
      <c r="L26" s="9"/>
    </row>
    <row r="27" spans="2:12">
      <c r="B27" s="9">
        <f t="shared" si="1"/>
        <v>23</v>
      </c>
      <c r="C27" s="9" t="s">
        <v>28</v>
      </c>
      <c r="D27" s="9" t="s">
        <v>29</v>
      </c>
      <c r="E27" s="9" t="s">
        <v>24</v>
      </c>
      <c r="F27" s="9">
        <v>0.36</v>
      </c>
      <c r="G27" s="9">
        <v>63</v>
      </c>
      <c r="H27" s="9">
        <v>100.1</v>
      </c>
      <c r="I27" s="9">
        <f t="shared" si="2"/>
        <v>1029.1000000000001</v>
      </c>
      <c r="J27" s="10">
        <f t="shared" si="0"/>
        <v>1.0629999999999999</v>
      </c>
      <c r="K27" s="9"/>
      <c r="L27" s="9"/>
    </row>
    <row r="28" spans="2:12">
      <c r="B28" s="9">
        <f t="shared" si="1"/>
        <v>24</v>
      </c>
      <c r="C28" s="9" t="s">
        <v>28</v>
      </c>
      <c r="D28" s="9" t="s">
        <v>29</v>
      </c>
      <c r="E28" s="9" t="s">
        <v>14</v>
      </c>
      <c r="F28" s="9"/>
      <c r="G28" s="9">
        <v>63</v>
      </c>
      <c r="H28" s="9">
        <v>12.1</v>
      </c>
      <c r="I28" s="9">
        <f t="shared" si="2"/>
        <v>1041.2</v>
      </c>
      <c r="J28" s="10">
        <f t="shared" si="0"/>
        <v>1.0629999999999999</v>
      </c>
      <c r="K28" s="9"/>
      <c r="L28" s="9"/>
    </row>
    <row r="29" spans="2:12">
      <c r="B29" s="9">
        <f t="shared" si="1"/>
        <v>25</v>
      </c>
      <c r="C29" s="9" t="s">
        <v>29</v>
      </c>
      <c r="D29" s="9" t="s">
        <v>30</v>
      </c>
      <c r="E29" s="9" t="s">
        <v>14</v>
      </c>
      <c r="F29" s="9"/>
      <c r="G29" s="9">
        <v>63</v>
      </c>
      <c r="H29" s="9">
        <v>25.5</v>
      </c>
      <c r="I29" s="9">
        <f t="shared" si="2"/>
        <v>1066.7</v>
      </c>
      <c r="J29" s="10">
        <f t="shared" si="0"/>
        <v>1.0629999999999999</v>
      </c>
      <c r="K29" s="9"/>
      <c r="L29" s="9"/>
    </row>
    <row r="30" spans="2:12">
      <c r="B30" s="9">
        <f t="shared" si="1"/>
        <v>26</v>
      </c>
      <c r="C30" s="9" t="s">
        <v>30</v>
      </c>
      <c r="D30" s="9" t="s">
        <v>31</v>
      </c>
      <c r="E30" s="9" t="s">
        <v>14</v>
      </c>
      <c r="F30" s="9"/>
      <c r="G30" s="9">
        <v>63</v>
      </c>
      <c r="H30" s="9">
        <v>30.5</v>
      </c>
      <c r="I30" s="9">
        <f t="shared" si="2"/>
        <v>1097.2</v>
      </c>
      <c r="J30" s="10">
        <f t="shared" si="0"/>
        <v>1.0629999999999999</v>
      </c>
      <c r="K30" s="9"/>
      <c r="L30" s="9"/>
    </row>
    <row r="31" spans="2:12">
      <c r="B31" s="9">
        <f t="shared" si="1"/>
        <v>27</v>
      </c>
      <c r="C31" s="9" t="s">
        <v>30</v>
      </c>
      <c r="D31" s="9" t="s">
        <v>32</v>
      </c>
      <c r="E31" s="9" t="s">
        <v>14</v>
      </c>
      <c r="F31" s="9"/>
      <c r="G31" s="9">
        <v>63</v>
      </c>
      <c r="H31" s="9">
        <v>39.299999999999997</v>
      </c>
      <c r="I31" s="9">
        <f t="shared" si="2"/>
        <v>1136.5</v>
      </c>
      <c r="J31" s="10">
        <f t="shared" si="0"/>
        <v>1.0629999999999999</v>
      </c>
      <c r="K31" s="9"/>
      <c r="L31" s="9"/>
    </row>
    <row r="32" spans="2:12">
      <c r="B32" s="9">
        <f t="shared" si="1"/>
        <v>28</v>
      </c>
      <c r="C32" s="9" t="s">
        <v>32</v>
      </c>
      <c r="D32" s="9" t="s">
        <v>33</v>
      </c>
      <c r="E32" s="9" t="s">
        <v>26</v>
      </c>
      <c r="F32" s="9">
        <v>0.46</v>
      </c>
      <c r="G32" s="9">
        <v>63</v>
      </c>
      <c r="H32" s="9">
        <v>5.9</v>
      </c>
      <c r="I32" s="9">
        <f t="shared" si="2"/>
        <v>1142.4000000000001</v>
      </c>
      <c r="J32" s="10">
        <f t="shared" si="0"/>
        <v>1.0629999999999999</v>
      </c>
      <c r="K32" s="9"/>
      <c r="L32" s="9"/>
    </row>
    <row r="33" spans="2:12">
      <c r="B33" s="9">
        <f t="shared" si="1"/>
        <v>29</v>
      </c>
      <c r="C33" s="9" t="s">
        <v>33</v>
      </c>
      <c r="D33" s="9" t="s">
        <v>34</v>
      </c>
      <c r="E33" s="9" t="s">
        <v>26</v>
      </c>
      <c r="F33" s="9">
        <v>0.46</v>
      </c>
      <c r="G33" s="9">
        <v>63</v>
      </c>
      <c r="H33" s="9">
        <v>14.1</v>
      </c>
      <c r="I33" s="9">
        <f t="shared" si="2"/>
        <v>1156.5</v>
      </c>
      <c r="J33" s="10">
        <f t="shared" si="0"/>
        <v>1.0629999999999999</v>
      </c>
      <c r="K33" s="11"/>
      <c r="L33" s="12"/>
    </row>
    <row r="34" spans="2:12">
      <c r="B34" s="9">
        <f t="shared" si="1"/>
        <v>30</v>
      </c>
      <c r="C34" s="9" t="s">
        <v>33</v>
      </c>
      <c r="D34" s="9" t="s">
        <v>34</v>
      </c>
      <c r="E34" s="9" t="s">
        <v>14</v>
      </c>
      <c r="F34" s="9"/>
      <c r="G34" s="9">
        <v>63</v>
      </c>
      <c r="H34" s="9">
        <v>55.9</v>
      </c>
      <c r="I34" s="9">
        <f t="shared" si="2"/>
        <v>1212.4000000000001</v>
      </c>
      <c r="J34" s="10">
        <f t="shared" si="0"/>
        <v>1.0629999999999999</v>
      </c>
      <c r="K34" s="9"/>
      <c r="L34" s="9"/>
    </row>
    <row r="35" spans="2:12">
      <c r="B35" s="9">
        <f t="shared" si="1"/>
        <v>31</v>
      </c>
      <c r="C35" s="9" t="s">
        <v>33</v>
      </c>
      <c r="D35" s="9" t="s">
        <v>35</v>
      </c>
      <c r="E35" s="9" t="s">
        <v>26</v>
      </c>
      <c r="F35" s="9">
        <v>0.46</v>
      </c>
      <c r="G35" s="9">
        <v>63</v>
      </c>
      <c r="H35" s="9">
        <v>2.8</v>
      </c>
      <c r="I35" s="9">
        <f t="shared" si="2"/>
        <v>1215.2</v>
      </c>
      <c r="J35" s="10">
        <f t="shared" si="0"/>
        <v>1.0629999999999999</v>
      </c>
      <c r="K35" s="9"/>
      <c r="L35" s="9"/>
    </row>
    <row r="36" spans="2:12">
      <c r="B36" s="9">
        <f t="shared" si="1"/>
        <v>32</v>
      </c>
      <c r="C36" s="9" t="s">
        <v>33</v>
      </c>
      <c r="D36" s="9" t="s">
        <v>35</v>
      </c>
      <c r="E36" s="9" t="s">
        <v>14</v>
      </c>
      <c r="F36" s="9"/>
      <c r="G36" s="9">
        <v>63</v>
      </c>
      <c r="H36" s="9">
        <v>57.2</v>
      </c>
      <c r="I36" s="9">
        <f t="shared" si="2"/>
        <v>1272.4000000000001</v>
      </c>
      <c r="J36" s="10">
        <f t="shared" si="0"/>
        <v>1.0629999999999999</v>
      </c>
      <c r="K36" s="9"/>
      <c r="L36" s="9"/>
    </row>
    <row r="37" spans="2:12">
      <c r="B37" s="9">
        <f t="shared" si="1"/>
        <v>33</v>
      </c>
      <c r="C37" s="9" t="s">
        <v>33</v>
      </c>
      <c r="D37" s="9" t="s">
        <v>36</v>
      </c>
      <c r="E37" s="9" t="s">
        <v>26</v>
      </c>
      <c r="F37" s="9">
        <v>0.46</v>
      </c>
      <c r="G37" s="9">
        <v>63</v>
      </c>
      <c r="H37" s="9">
        <v>115.8</v>
      </c>
      <c r="I37" s="9">
        <f t="shared" si="2"/>
        <v>1388.2</v>
      </c>
      <c r="J37" s="10">
        <f t="shared" si="0"/>
        <v>1.0629999999999999</v>
      </c>
      <c r="K37" s="9"/>
      <c r="L37" s="9"/>
    </row>
    <row r="38" spans="2:12">
      <c r="B38" s="9">
        <f t="shared" si="1"/>
        <v>34</v>
      </c>
      <c r="C38" s="9" t="s">
        <v>36</v>
      </c>
      <c r="D38" s="9" t="s">
        <v>37</v>
      </c>
      <c r="E38" s="9" t="s">
        <v>13</v>
      </c>
      <c r="F38" s="9">
        <v>0.36</v>
      </c>
      <c r="G38" s="9">
        <v>63</v>
      </c>
      <c r="H38" s="9">
        <v>42.1</v>
      </c>
      <c r="I38" s="9">
        <f t="shared" si="2"/>
        <v>1430.3</v>
      </c>
      <c r="J38" s="10">
        <f t="shared" si="0"/>
        <v>1.0629999999999999</v>
      </c>
      <c r="K38" s="11"/>
      <c r="L38" s="12"/>
    </row>
    <row r="39" spans="2:12">
      <c r="B39" s="9">
        <f t="shared" si="1"/>
        <v>35</v>
      </c>
      <c r="C39" s="9" t="s">
        <v>36</v>
      </c>
      <c r="D39" s="9" t="s">
        <v>38</v>
      </c>
      <c r="E39" s="9" t="s">
        <v>26</v>
      </c>
      <c r="F39" s="9">
        <v>0.46</v>
      </c>
      <c r="G39" s="9">
        <v>63</v>
      </c>
      <c r="H39" s="9">
        <v>220.1</v>
      </c>
      <c r="I39" s="9">
        <f t="shared" si="2"/>
        <v>1650.3999999999999</v>
      </c>
      <c r="J39" s="10">
        <f t="shared" si="0"/>
        <v>1.0629999999999999</v>
      </c>
      <c r="K39" s="9"/>
      <c r="L39" s="9"/>
    </row>
    <row r="40" spans="2:12">
      <c r="B40" s="9">
        <f t="shared" si="1"/>
        <v>36</v>
      </c>
      <c r="C40" s="9" t="s">
        <v>36</v>
      </c>
      <c r="D40" s="9" t="s">
        <v>38</v>
      </c>
      <c r="E40" s="9" t="s">
        <v>14</v>
      </c>
      <c r="F40" s="9"/>
      <c r="G40" s="9">
        <v>63</v>
      </c>
      <c r="H40" s="9">
        <v>9.3000000000000007</v>
      </c>
      <c r="I40" s="9">
        <f t="shared" si="2"/>
        <v>1659.6999999999998</v>
      </c>
      <c r="J40" s="10">
        <f t="shared" si="0"/>
        <v>1.0629999999999999</v>
      </c>
      <c r="K40" s="11"/>
      <c r="L40" s="12"/>
    </row>
    <row r="41" spans="2:12">
      <c r="B41" s="9">
        <f t="shared" si="1"/>
        <v>37</v>
      </c>
      <c r="C41" s="9" t="s">
        <v>36</v>
      </c>
      <c r="D41" s="9" t="s">
        <v>38</v>
      </c>
      <c r="E41" s="9" t="s">
        <v>24</v>
      </c>
      <c r="F41" s="9">
        <v>0.36</v>
      </c>
      <c r="G41" s="9">
        <v>63</v>
      </c>
      <c r="H41" s="9">
        <v>3.8</v>
      </c>
      <c r="I41" s="9">
        <f t="shared" si="2"/>
        <v>1663.4999999999998</v>
      </c>
      <c r="J41" s="10">
        <f t="shared" si="0"/>
        <v>1.0629999999999999</v>
      </c>
      <c r="K41" s="9"/>
      <c r="L41" s="9"/>
    </row>
    <row r="42" spans="2:12">
      <c r="B42" s="9">
        <f t="shared" si="1"/>
        <v>38</v>
      </c>
      <c r="C42" s="9" t="s">
        <v>38</v>
      </c>
      <c r="D42" s="9" t="s">
        <v>39</v>
      </c>
      <c r="E42" s="9" t="s">
        <v>24</v>
      </c>
      <c r="F42" s="9">
        <v>0.36</v>
      </c>
      <c r="G42" s="9">
        <v>75</v>
      </c>
      <c r="H42" s="9">
        <v>99.1</v>
      </c>
      <c r="I42" s="9">
        <f t="shared" si="2"/>
        <v>1762.5999999999997</v>
      </c>
      <c r="J42" s="10">
        <f t="shared" si="0"/>
        <v>1.075</v>
      </c>
      <c r="K42" s="9"/>
      <c r="L42" s="9"/>
    </row>
    <row r="43" spans="2:12">
      <c r="B43" s="9">
        <f t="shared" si="1"/>
        <v>39</v>
      </c>
      <c r="C43" s="9" t="s">
        <v>38</v>
      </c>
      <c r="D43" s="9" t="s">
        <v>40</v>
      </c>
      <c r="E43" s="9" t="s">
        <v>24</v>
      </c>
      <c r="F43" s="9">
        <v>0.36</v>
      </c>
      <c r="G43" s="9">
        <v>90</v>
      </c>
      <c r="H43" s="9">
        <v>178.5</v>
      </c>
      <c r="I43" s="9">
        <f t="shared" si="2"/>
        <v>1941.0999999999997</v>
      </c>
      <c r="J43" s="10">
        <f t="shared" si="0"/>
        <v>1.0900000000000001</v>
      </c>
      <c r="K43" s="9"/>
      <c r="L43" s="9"/>
    </row>
    <row r="44" spans="2:12">
      <c r="B44" s="9">
        <f t="shared" si="1"/>
        <v>40</v>
      </c>
      <c r="C44" s="9" t="s">
        <v>38</v>
      </c>
      <c r="D44" s="9" t="s">
        <v>40</v>
      </c>
      <c r="E44" s="9" t="s">
        <v>14</v>
      </c>
      <c r="F44" s="9"/>
      <c r="G44" s="9">
        <v>90</v>
      </c>
      <c r="H44" s="9">
        <v>8.1999999999999993</v>
      </c>
      <c r="I44" s="9">
        <f t="shared" si="2"/>
        <v>1949.2999999999997</v>
      </c>
      <c r="J44" s="10">
        <f t="shared" si="0"/>
        <v>1.0900000000000001</v>
      </c>
      <c r="K44" s="9"/>
      <c r="L44" s="9"/>
    </row>
    <row r="45" spans="2:12">
      <c r="B45" s="9">
        <f t="shared" si="1"/>
        <v>41</v>
      </c>
      <c r="C45" s="9" t="s">
        <v>40</v>
      </c>
      <c r="D45" s="9" t="s">
        <v>41</v>
      </c>
      <c r="E45" s="9" t="s">
        <v>24</v>
      </c>
      <c r="F45" s="9">
        <v>0.36</v>
      </c>
      <c r="G45" s="9">
        <v>90</v>
      </c>
      <c r="H45" s="9">
        <v>101.1</v>
      </c>
      <c r="I45" s="9">
        <f t="shared" si="2"/>
        <v>2050.3999999999996</v>
      </c>
      <c r="J45" s="10">
        <f t="shared" si="0"/>
        <v>1.0900000000000001</v>
      </c>
      <c r="K45" s="9"/>
      <c r="L45" s="9"/>
    </row>
    <row r="46" spans="2:12">
      <c r="B46" s="9">
        <f t="shared" si="1"/>
        <v>42</v>
      </c>
      <c r="C46" s="9" t="s">
        <v>40</v>
      </c>
      <c r="D46" s="9" t="s">
        <v>41</v>
      </c>
      <c r="E46" s="9" t="s">
        <v>14</v>
      </c>
      <c r="F46" s="9"/>
      <c r="G46" s="9">
        <v>90</v>
      </c>
      <c r="H46" s="9">
        <v>93.3</v>
      </c>
      <c r="I46" s="9">
        <f t="shared" si="2"/>
        <v>2143.6999999999998</v>
      </c>
      <c r="J46" s="10">
        <f t="shared" si="0"/>
        <v>1.0900000000000001</v>
      </c>
      <c r="K46" s="9"/>
      <c r="L46" s="9"/>
    </row>
    <row r="47" spans="2:12">
      <c r="B47" s="9">
        <f t="shared" si="1"/>
        <v>43</v>
      </c>
      <c r="C47" s="9" t="s">
        <v>40</v>
      </c>
      <c r="D47" s="9" t="s">
        <v>41</v>
      </c>
      <c r="E47" s="9" t="s">
        <v>24</v>
      </c>
      <c r="F47" s="9">
        <v>0.36</v>
      </c>
      <c r="G47" s="9">
        <v>90</v>
      </c>
      <c r="H47" s="9">
        <v>4</v>
      </c>
      <c r="I47" s="9">
        <f t="shared" si="2"/>
        <v>2147.6999999999998</v>
      </c>
      <c r="J47" s="10">
        <f t="shared" si="0"/>
        <v>1.0900000000000001</v>
      </c>
      <c r="K47" s="9"/>
      <c r="L47" s="9"/>
    </row>
    <row r="48" spans="2:12">
      <c r="B48" s="9">
        <f t="shared" si="1"/>
        <v>44</v>
      </c>
      <c r="C48" s="9" t="s">
        <v>41</v>
      </c>
      <c r="D48" s="9" t="s">
        <v>42</v>
      </c>
      <c r="E48" s="9" t="s">
        <v>14</v>
      </c>
      <c r="F48" s="9"/>
      <c r="G48" s="9">
        <v>110</v>
      </c>
      <c r="H48" s="9">
        <v>113.1</v>
      </c>
      <c r="I48" s="9">
        <f t="shared" si="2"/>
        <v>2260.7999999999997</v>
      </c>
      <c r="J48" s="10">
        <f t="shared" si="0"/>
        <v>1.1100000000000001</v>
      </c>
      <c r="K48" s="9"/>
      <c r="L48" s="9"/>
    </row>
    <row r="49" spans="2:12">
      <c r="B49" s="9">
        <f t="shared" si="1"/>
        <v>45</v>
      </c>
      <c r="C49" s="9" t="s">
        <v>39</v>
      </c>
      <c r="D49" s="9" t="s">
        <v>43</v>
      </c>
      <c r="E49" s="9" t="s">
        <v>24</v>
      </c>
      <c r="F49" s="9">
        <v>0.36</v>
      </c>
      <c r="G49" s="9">
        <v>63</v>
      </c>
      <c r="H49" s="9">
        <v>407.1</v>
      </c>
      <c r="I49" s="9">
        <f t="shared" si="2"/>
        <v>2667.8999999999996</v>
      </c>
      <c r="J49" s="10">
        <f t="shared" si="0"/>
        <v>1.0629999999999999</v>
      </c>
      <c r="K49" s="9"/>
      <c r="L49" s="9"/>
    </row>
    <row r="50" spans="2:12">
      <c r="B50" s="9">
        <f t="shared" si="1"/>
        <v>46</v>
      </c>
      <c r="C50" s="9" t="s">
        <v>43</v>
      </c>
      <c r="D50" s="9" t="s">
        <v>44</v>
      </c>
      <c r="E50" s="9" t="s">
        <v>24</v>
      </c>
      <c r="F50" s="9">
        <v>0.36</v>
      </c>
      <c r="G50" s="9">
        <v>63</v>
      </c>
      <c r="H50" s="9">
        <v>39.4</v>
      </c>
      <c r="I50" s="9">
        <f t="shared" si="2"/>
        <v>2707.2999999999997</v>
      </c>
      <c r="J50" s="10">
        <f t="shared" si="0"/>
        <v>1.0629999999999999</v>
      </c>
      <c r="K50" s="9"/>
      <c r="L50" s="9"/>
    </row>
    <row r="51" spans="2:12">
      <c r="B51" s="9">
        <f t="shared" si="1"/>
        <v>47</v>
      </c>
      <c r="C51" s="9" t="s">
        <v>44</v>
      </c>
      <c r="D51" s="9" t="s">
        <v>43</v>
      </c>
      <c r="E51" s="9" t="s">
        <v>13</v>
      </c>
      <c r="F51" s="9">
        <v>0.36</v>
      </c>
      <c r="G51" s="9">
        <v>63</v>
      </c>
      <c r="H51" s="9">
        <v>9.6999999999999993</v>
      </c>
      <c r="I51" s="9">
        <f t="shared" si="2"/>
        <v>2716.9999999999995</v>
      </c>
      <c r="J51" s="10">
        <f t="shared" si="0"/>
        <v>1.0629999999999999</v>
      </c>
      <c r="K51" s="9"/>
      <c r="L51" s="9"/>
    </row>
    <row r="52" spans="2:12">
      <c r="B52" s="9">
        <f t="shared" si="1"/>
        <v>48</v>
      </c>
      <c r="C52" s="9" t="s">
        <v>44</v>
      </c>
      <c r="D52" s="9" t="s">
        <v>45</v>
      </c>
      <c r="E52" s="9" t="s">
        <v>13</v>
      </c>
      <c r="F52" s="9">
        <v>0.36</v>
      </c>
      <c r="G52" s="9">
        <v>63</v>
      </c>
      <c r="H52" s="14">
        <v>60.3</v>
      </c>
      <c r="I52" s="9">
        <f t="shared" si="2"/>
        <v>2777.2999999999997</v>
      </c>
      <c r="J52" s="10">
        <f t="shared" si="0"/>
        <v>1.0629999999999999</v>
      </c>
      <c r="K52" s="9"/>
      <c r="L52" s="9"/>
    </row>
    <row r="53" spans="2:12">
      <c r="B53" s="9">
        <f t="shared" si="1"/>
        <v>49</v>
      </c>
      <c r="C53" s="9" t="s">
        <v>44</v>
      </c>
      <c r="D53" s="9" t="s">
        <v>45</v>
      </c>
      <c r="E53" s="9" t="s">
        <v>14</v>
      </c>
      <c r="F53" s="9"/>
      <c r="G53" s="9">
        <v>63</v>
      </c>
      <c r="H53" s="9">
        <v>3.6</v>
      </c>
      <c r="I53" s="9">
        <f t="shared" si="2"/>
        <v>2780.8999999999996</v>
      </c>
      <c r="J53" s="10">
        <f t="shared" si="0"/>
        <v>1.0629999999999999</v>
      </c>
      <c r="K53" s="9"/>
      <c r="L53" s="9"/>
    </row>
    <row r="54" spans="2:12">
      <c r="B54" s="9">
        <f t="shared" si="1"/>
        <v>50</v>
      </c>
      <c r="C54" s="9" t="s">
        <v>45</v>
      </c>
      <c r="D54" s="9" t="s">
        <v>46</v>
      </c>
      <c r="E54" s="9" t="s">
        <v>14</v>
      </c>
      <c r="F54" s="9"/>
      <c r="G54" s="9">
        <v>63</v>
      </c>
      <c r="H54" s="9">
        <v>21.6</v>
      </c>
      <c r="I54" s="9">
        <f t="shared" si="2"/>
        <v>2802.4999999999995</v>
      </c>
      <c r="J54" s="10">
        <f t="shared" si="0"/>
        <v>1.0629999999999999</v>
      </c>
      <c r="K54" s="9"/>
      <c r="L54" s="9"/>
    </row>
    <row r="55" spans="2:12">
      <c r="B55" s="9">
        <f t="shared" si="1"/>
        <v>51</v>
      </c>
      <c r="C55" s="9" t="s">
        <v>45</v>
      </c>
      <c r="D55" s="9" t="s">
        <v>47</v>
      </c>
      <c r="E55" s="9" t="s">
        <v>14</v>
      </c>
      <c r="F55" s="9"/>
      <c r="G55" s="9">
        <v>63</v>
      </c>
      <c r="H55" s="9">
        <v>64.2</v>
      </c>
      <c r="I55" s="9">
        <f t="shared" si="2"/>
        <v>2866.6999999999994</v>
      </c>
      <c r="J55" s="10">
        <f t="shared" si="0"/>
        <v>1.0629999999999999</v>
      </c>
      <c r="K55" s="9"/>
      <c r="L55" s="9"/>
    </row>
    <row r="56" spans="2:12">
      <c r="B56" s="9">
        <f t="shared" si="1"/>
        <v>52</v>
      </c>
      <c r="C56" s="9" t="s">
        <v>47</v>
      </c>
      <c r="D56" s="9" t="s">
        <v>48</v>
      </c>
      <c r="E56" s="9" t="s">
        <v>49</v>
      </c>
      <c r="F56" s="9">
        <v>0.36</v>
      </c>
      <c r="G56" s="9">
        <v>63</v>
      </c>
      <c r="H56" s="9">
        <v>102</v>
      </c>
      <c r="I56" s="9">
        <f t="shared" si="2"/>
        <v>2968.6999999999994</v>
      </c>
      <c r="J56" s="10">
        <f t="shared" si="0"/>
        <v>1.0629999999999999</v>
      </c>
      <c r="K56" s="9"/>
      <c r="L56" s="9"/>
    </row>
    <row r="57" spans="2:12">
      <c r="B57" s="9">
        <f t="shared" si="1"/>
        <v>53</v>
      </c>
      <c r="C57" s="9" t="s">
        <v>47</v>
      </c>
      <c r="D57" s="9" t="s">
        <v>50</v>
      </c>
      <c r="E57" s="9" t="s">
        <v>49</v>
      </c>
      <c r="F57" s="9">
        <v>0.36</v>
      </c>
      <c r="G57" s="9">
        <v>63</v>
      </c>
      <c r="H57" s="9">
        <v>34.799999999999997</v>
      </c>
      <c r="I57" s="9">
        <f t="shared" si="2"/>
        <v>3003.4999999999995</v>
      </c>
      <c r="J57" s="10">
        <f t="shared" si="0"/>
        <v>1.0629999999999999</v>
      </c>
      <c r="K57" s="9"/>
      <c r="L57" s="9"/>
    </row>
    <row r="58" spans="2:12">
      <c r="B58" s="9">
        <f t="shared" si="1"/>
        <v>54</v>
      </c>
      <c r="C58" s="9" t="s">
        <v>50</v>
      </c>
      <c r="D58" s="9" t="s">
        <v>21</v>
      </c>
      <c r="E58" s="9" t="s">
        <v>14</v>
      </c>
      <c r="F58" s="9"/>
      <c r="G58" s="9">
        <v>63</v>
      </c>
      <c r="H58" s="9">
        <v>7.9</v>
      </c>
      <c r="I58" s="9">
        <f t="shared" si="2"/>
        <v>3011.3999999999996</v>
      </c>
      <c r="J58" s="10">
        <f t="shared" si="0"/>
        <v>1.0629999999999999</v>
      </c>
      <c r="K58" s="9"/>
      <c r="L58" s="9"/>
    </row>
    <row r="59" spans="2:12">
      <c r="B59" s="9">
        <f t="shared" si="1"/>
        <v>55</v>
      </c>
      <c r="C59" s="9" t="s">
        <v>50</v>
      </c>
      <c r="D59" s="9" t="s">
        <v>21</v>
      </c>
      <c r="E59" s="9" t="s">
        <v>13</v>
      </c>
      <c r="F59" s="9">
        <v>0.36</v>
      </c>
      <c r="G59" s="9">
        <v>63</v>
      </c>
      <c r="H59" s="9">
        <v>44.5</v>
      </c>
      <c r="I59" s="9">
        <f t="shared" si="2"/>
        <v>3055.8999999999996</v>
      </c>
      <c r="J59" s="10">
        <f t="shared" si="0"/>
        <v>1.0629999999999999</v>
      </c>
      <c r="K59" s="9"/>
      <c r="L59" s="9"/>
    </row>
    <row r="60" spans="2:12">
      <c r="B60" s="9">
        <f t="shared" si="1"/>
        <v>56</v>
      </c>
      <c r="C60" s="9" t="s">
        <v>50</v>
      </c>
      <c r="D60" s="9" t="s">
        <v>44</v>
      </c>
      <c r="E60" s="9" t="s">
        <v>49</v>
      </c>
      <c r="F60" s="9">
        <v>0.36</v>
      </c>
      <c r="G60" s="9">
        <v>63</v>
      </c>
      <c r="H60" s="9">
        <v>19.600000000000001</v>
      </c>
      <c r="I60" s="9">
        <f t="shared" si="2"/>
        <v>3075.4999999999995</v>
      </c>
      <c r="J60" s="10">
        <f t="shared" si="0"/>
        <v>1.0629999999999999</v>
      </c>
      <c r="K60" s="9"/>
      <c r="L60" s="9"/>
    </row>
    <row r="61" spans="2:12">
      <c r="B61" s="9">
        <f t="shared" si="1"/>
        <v>57</v>
      </c>
      <c r="C61" s="9" t="s">
        <v>50</v>
      </c>
      <c r="D61" s="9" t="s">
        <v>44</v>
      </c>
      <c r="E61" s="9" t="s">
        <v>13</v>
      </c>
      <c r="F61" s="9">
        <v>0.36</v>
      </c>
      <c r="G61" s="9">
        <v>63</v>
      </c>
      <c r="H61" s="9">
        <v>22.3</v>
      </c>
      <c r="I61" s="9">
        <f t="shared" si="2"/>
        <v>3097.7999999999997</v>
      </c>
      <c r="J61" s="10">
        <f t="shared" si="0"/>
        <v>1.0629999999999999</v>
      </c>
      <c r="K61" s="9"/>
      <c r="L61" s="9"/>
    </row>
    <row r="62" spans="2:12">
      <c r="B62" s="9">
        <f t="shared" si="1"/>
        <v>58</v>
      </c>
      <c r="C62" s="9" t="s">
        <v>43</v>
      </c>
      <c r="D62" s="9" t="s">
        <v>51</v>
      </c>
      <c r="E62" s="9" t="s">
        <v>24</v>
      </c>
      <c r="F62" s="9">
        <v>0.36</v>
      </c>
      <c r="G62" s="9">
        <v>63</v>
      </c>
      <c r="H62" s="9">
        <v>156.5</v>
      </c>
      <c r="I62" s="9">
        <f t="shared" si="2"/>
        <v>3254.2999999999997</v>
      </c>
      <c r="J62" s="10">
        <f t="shared" si="0"/>
        <v>1.0629999999999999</v>
      </c>
      <c r="K62" s="9"/>
      <c r="L62" s="9"/>
    </row>
    <row r="63" spans="2:12">
      <c r="B63" s="9">
        <f t="shared" si="1"/>
        <v>59</v>
      </c>
      <c r="C63" s="9" t="s">
        <v>43</v>
      </c>
      <c r="D63" s="9" t="s">
        <v>51</v>
      </c>
      <c r="E63" s="9" t="s">
        <v>13</v>
      </c>
      <c r="F63" s="9">
        <v>0.36</v>
      </c>
      <c r="G63" s="9">
        <v>63</v>
      </c>
      <c r="H63" s="14">
        <v>80.2</v>
      </c>
      <c r="I63" s="9">
        <f t="shared" si="2"/>
        <v>3334.4999999999995</v>
      </c>
      <c r="J63" s="10">
        <f t="shared" si="0"/>
        <v>1.0629999999999999</v>
      </c>
      <c r="K63" s="9"/>
      <c r="L63" s="9"/>
    </row>
    <row r="64" spans="2:12">
      <c r="B64" s="9">
        <f t="shared" si="1"/>
        <v>60</v>
      </c>
      <c r="C64" s="9" t="s">
        <v>43</v>
      </c>
      <c r="D64" s="9" t="s">
        <v>51</v>
      </c>
      <c r="E64" s="9" t="s">
        <v>14</v>
      </c>
      <c r="F64" s="9"/>
      <c r="G64" s="9">
        <v>63</v>
      </c>
      <c r="H64" s="9">
        <v>7.2</v>
      </c>
      <c r="I64" s="9">
        <f t="shared" si="2"/>
        <v>3341.6999999999994</v>
      </c>
      <c r="J64" s="10">
        <f t="shared" si="0"/>
        <v>1.0629999999999999</v>
      </c>
      <c r="K64" s="9"/>
      <c r="L64" s="9"/>
    </row>
    <row r="65" spans="2:12">
      <c r="B65" s="9">
        <f t="shared" si="1"/>
        <v>61</v>
      </c>
      <c r="C65" s="9" t="s">
        <v>51</v>
      </c>
      <c r="D65" s="9" t="s">
        <v>52</v>
      </c>
      <c r="E65" s="9" t="s">
        <v>49</v>
      </c>
      <c r="F65" s="9">
        <v>0.36</v>
      </c>
      <c r="G65" s="9">
        <v>63</v>
      </c>
      <c r="H65" s="9">
        <v>92</v>
      </c>
      <c r="I65" s="9">
        <f t="shared" si="2"/>
        <v>3433.6999999999994</v>
      </c>
      <c r="J65" s="10">
        <f t="shared" si="0"/>
        <v>1.0629999999999999</v>
      </c>
      <c r="K65" s="9"/>
      <c r="L65" s="9"/>
    </row>
    <row r="66" spans="2:12">
      <c r="B66" s="9">
        <f t="shared" si="1"/>
        <v>62</v>
      </c>
      <c r="C66" s="9" t="s">
        <v>51</v>
      </c>
      <c r="D66" s="9" t="s">
        <v>52</v>
      </c>
      <c r="E66" s="9" t="s">
        <v>24</v>
      </c>
      <c r="F66" s="9">
        <v>0.36</v>
      </c>
      <c r="G66" s="9">
        <v>63</v>
      </c>
      <c r="H66" s="9">
        <v>22.8</v>
      </c>
      <c r="I66" s="9">
        <f t="shared" si="2"/>
        <v>3456.4999999999995</v>
      </c>
      <c r="J66" s="10">
        <f t="shared" si="0"/>
        <v>1.0629999999999999</v>
      </c>
      <c r="K66" s="9"/>
      <c r="L66" s="9"/>
    </row>
    <row r="67" spans="2:12">
      <c r="B67" s="9">
        <f t="shared" si="1"/>
        <v>63</v>
      </c>
      <c r="C67" s="9" t="s">
        <v>52</v>
      </c>
      <c r="D67" s="9" t="s">
        <v>53</v>
      </c>
      <c r="E67" s="9" t="s">
        <v>24</v>
      </c>
      <c r="F67" s="9">
        <v>0.36</v>
      </c>
      <c r="G67" s="9">
        <v>63</v>
      </c>
      <c r="H67" s="9">
        <v>21.1</v>
      </c>
      <c r="I67" s="9">
        <f t="shared" si="2"/>
        <v>3477.5999999999995</v>
      </c>
      <c r="J67" s="10">
        <f t="shared" si="0"/>
        <v>1.0629999999999999</v>
      </c>
      <c r="K67" s="11"/>
      <c r="L67" s="12"/>
    </row>
    <row r="68" spans="2:12">
      <c r="B68" s="9">
        <f t="shared" si="1"/>
        <v>64</v>
      </c>
      <c r="C68" s="9" t="s">
        <v>52</v>
      </c>
      <c r="D68" s="9" t="s">
        <v>53</v>
      </c>
      <c r="E68" s="9" t="s">
        <v>49</v>
      </c>
      <c r="F68" s="9">
        <v>0.36</v>
      </c>
      <c r="G68" s="9">
        <v>63</v>
      </c>
      <c r="H68" s="9">
        <v>28.1</v>
      </c>
      <c r="I68" s="9">
        <f t="shared" si="2"/>
        <v>3505.6999999999994</v>
      </c>
      <c r="J68" s="10">
        <f t="shared" si="0"/>
        <v>1.0629999999999999</v>
      </c>
      <c r="K68" s="9"/>
      <c r="L68" s="9"/>
    </row>
    <row r="69" spans="2:12">
      <c r="B69" s="9">
        <f t="shared" si="1"/>
        <v>65</v>
      </c>
      <c r="C69" s="9" t="s">
        <v>54</v>
      </c>
      <c r="D69" s="9" t="s">
        <v>55</v>
      </c>
      <c r="E69" s="9" t="s">
        <v>13</v>
      </c>
      <c r="F69" s="9">
        <v>0.36</v>
      </c>
      <c r="G69" s="9">
        <v>63</v>
      </c>
      <c r="H69" s="9">
        <v>2.6</v>
      </c>
      <c r="I69" s="9">
        <f t="shared" si="2"/>
        <v>3508.2999999999993</v>
      </c>
      <c r="J69" s="10">
        <f t="shared" ref="J69:J132" si="3">1+G69/1000</f>
        <v>1.0629999999999999</v>
      </c>
      <c r="K69" s="11" t="s">
        <v>56</v>
      </c>
      <c r="L69" s="12"/>
    </row>
    <row r="70" spans="2:12">
      <c r="B70" s="9">
        <f t="shared" si="1"/>
        <v>66</v>
      </c>
      <c r="C70" s="9" t="s">
        <v>54</v>
      </c>
      <c r="D70" s="9" t="s">
        <v>55</v>
      </c>
      <c r="E70" s="9" t="s">
        <v>14</v>
      </c>
      <c r="F70" s="9"/>
      <c r="G70" s="9">
        <v>63</v>
      </c>
      <c r="H70" s="9">
        <v>24.6</v>
      </c>
      <c r="I70" s="9">
        <f t="shared" si="2"/>
        <v>3532.8999999999992</v>
      </c>
      <c r="J70" s="10">
        <f t="shared" si="3"/>
        <v>1.0629999999999999</v>
      </c>
      <c r="K70" s="9"/>
      <c r="L70" s="9"/>
    </row>
    <row r="71" spans="2:12">
      <c r="B71" s="9">
        <f t="shared" ref="B71:B79" si="4">1+B70</f>
        <v>67</v>
      </c>
      <c r="C71" s="9" t="s">
        <v>54</v>
      </c>
      <c r="D71" s="9" t="s">
        <v>57</v>
      </c>
      <c r="E71" s="9" t="s">
        <v>13</v>
      </c>
      <c r="F71" s="9">
        <v>0.36</v>
      </c>
      <c r="G71" s="9">
        <v>125</v>
      </c>
      <c r="H71" s="9">
        <v>35.1</v>
      </c>
      <c r="I71" s="9">
        <f t="shared" ref="I71:I134" si="5">+I70+H71</f>
        <v>3567.9999999999991</v>
      </c>
      <c r="J71" s="10">
        <f t="shared" si="3"/>
        <v>1.125</v>
      </c>
      <c r="K71" s="9"/>
      <c r="L71" s="9"/>
    </row>
    <row r="72" spans="2:12">
      <c r="B72" s="9">
        <f t="shared" si="4"/>
        <v>68</v>
      </c>
      <c r="C72" s="9" t="s">
        <v>54</v>
      </c>
      <c r="D72" s="9" t="s">
        <v>57</v>
      </c>
      <c r="E72" s="9" t="s">
        <v>14</v>
      </c>
      <c r="F72" s="9"/>
      <c r="G72" s="9">
        <v>125</v>
      </c>
      <c r="H72" s="9">
        <v>4.3</v>
      </c>
      <c r="I72" s="9">
        <f t="shared" si="5"/>
        <v>3572.2999999999993</v>
      </c>
      <c r="J72" s="10">
        <f t="shared" si="3"/>
        <v>1.125</v>
      </c>
      <c r="K72" s="9"/>
      <c r="L72" s="9"/>
    </row>
    <row r="73" spans="2:12">
      <c r="B73" s="9">
        <f t="shared" si="4"/>
        <v>69</v>
      </c>
      <c r="C73" s="9" t="s">
        <v>57</v>
      </c>
      <c r="D73" s="9" t="s">
        <v>58</v>
      </c>
      <c r="E73" s="9" t="s">
        <v>14</v>
      </c>
      <c r="F73" s="9"/>
      <c r="G73" s="9">
        <v>63</v>
      </c>
      <c r="H73" s="9">
        <v>25</v>
      </c>
      <c r="I73" s="9">
        <f t="shared" si="5"/>
        <v>3597.2999999999993</v>
      </c>
      <c r="J73" s="10">
        <f t="shared" si="3"/>
        <v>1.0629999999999999</v>
      </c>
      <c r="K73" s="9"/>
      <c r="L73" s="9"/>
    </row>
    <row r="74" spans="2:12">
      <c r="B74" s="9">
        <f t="shared" si="4"/>
        <v>70</v>
      </c>
      <c r="C74" s="9" t="s">
        <v>57</v>
      </c>
      <c r="D74" s="9" t="s">
        <v>59</v>
      </c>
      <c r="E74" s="9" t="s">
        <v>14</v>
      </c>
      <c r="F74" s="9"/>
      <c r="G74" s="9">
        <v>125</v>
      </c>
      <c r="H74" s="9">
        <v>50</v>
      </c>
      <c r="I74" s="9">
        <f t="shared" si="5"/>
        <v>3647.2999999999993</v>
      </c>
      <c r="J74" s="10">
        <f t="shared" si="3"/>
        <v>1.125</v>
      </c>
      <c r="K74" s="9"/>
      <c r="L74" s="9"/>
    </row>
    <row r="75" spans="2:12">
      <c r="B75" s="9">
        <f t="shared" si="4"/>
        <v>71</v>
      </c>
      <c r="C75" s="9" t="s">
        <v>59</v>
      </c>
      <c r="D75" s="9" t="s">
        <v>58</v>
      </c>
      <c r="E75" s="9" t="s">
        <v>14</v>
      </c>
      <c r="F75" s="9"/>
      <c r="G75" s="9">
        <v>63</v>
      </c>
      <c r="H75" s="9">
        <v>32.6</v>
      </c>
      <c r="I75" s="9">
        <f t="shared" si="5"/>
        <v>3679.8999999999992</v>
      </c>
      <c r="J75" s="10">
        <f t="shared" si="3"/>
        <v>1.0629999999999999</v>
      </c>
      <c r="K75" s="9"/>
      <c r="L75" s="9"/>
    </row>
    <row r="76" spans="2:12">
      <c r="B76" s="9">
        <f t="shared" si="4"/>
        <v>72</v>
      </c>
      <c r="C76" s="9" t="s">
        <v>59</v>
      </c>
      <c r="D76" s="9" t="s">
        <v>60</v>
      </c>
      <c r="E76" s="9" t="s">
        <v>14</v>
      </c>
      <c r="F76" s="9"/>
      <c r="G76" s="9">
        <v>125</v>
      </c>
      <c r="H76" s="9">
        <v>20.6</v>
      </c>
      <c r="I76" s="9">
        <f t="shared" si="5"/>
        <v>3700.4999999999991</v>
      </c>
      <c r="J76" s="10">
        <f t="shared" si="3"/>
        <v>1.125</v>
      </c>
      <c r="K76" s="9"/>
      <c r="L76" s="9"/>
    </row>
    <row r="77" spans="2:12">
      <c r="B77" s="9">
        <f t="shared" si="4"/>
        <v>73</v>
      </c>
      <c r="C77" s="9" t="s">
        <v>60</v>
      </c>
      <c r="D77" s="9" t="s">
        <v>61</v>
      </c>
      <c r="E77" s="9" t="s">
        <v>14</v>
      </c>
      <c r="F77" s="9"/>
      <c r="G77" s="9">
        <v>63</v>
      </c>
      <c r="H77" s="9">
        <v>30</v>
      </c>
      <c r="I77" s="9">
        <f t="shared" si="5"/>
        <v>3730.4999999999991</v>
      </c>
      <c r="J77" s="10">
        <f t="shared" si="3"/>
        <v>1.0629999999999999</v>
      </c>
      <c r="K77" s="9"/>
      <c r="L77" s="9"/>
    </row>
    <row r="78" spans="2:12">
      <c r="B78" s="9">
        <f t="shared" si="4"/>
        <v>74</v>
      </c>
      <c r="C78" s="9" t="s">
        <v>60</v>
      </c>
      <c r="D78" s="9" t="s">
        <v>62</v>
      </c>
      <c r="E78" s="9" t="s">
        <v>14</v>
      </c>
      <c r="F78" s="9"/>
      <c r="G78" s="9">
        <v>125</v>
      </c>
      <c r="H78" s="9">
        <v>15.8</v>
      </c>
      <c r="I78" s="9">
        <f t="shared" si="5"/>
        <v>3746.2999999999993</v>
      </c>
      <c r="J78" s="10">
        <f t="shared" si="3"/>
        <v>1.125</v>
      </c>
      <c r="K78" s="11"/>
      <c r="L78" s="12"/>
    </row>
    <row r="79" spans="2:12">
      <c r="B79" s="9">
        <f t="shared" si="4"/>
        <v>75</v>
      </c>
      <c r="C79" s="9" t="s">
        <v>62</v>
      </c>
      <c r="D79" s="9" t="s">
        <v>63</v>
      </c>
      <c r="E79" s="9" t="s">
        <v>14</v>
      </c>
      <c r="F79" s="9"/>
      <c r="G79" s="9">
        <v>63</v>
      </c>
      <c r="H79" s="9">
        <v>47.3</v>
      </c>
      <c r="I79" s="9">
        <f t="shared" si="5"/>
        <v>3793.5999999999995</v>
      </c>
      <c r="J79" s="10">
        <f t="shared" si="3"/>
        <v>1.0629999999999999</v>
      </c>
      <c r="K79" s="9"/>
      <c r="L79" s="9"/>
    </row>
    <row r="80" spans="2:12">
      <c r="B80" s="9"/>
      <c r="C80" s="9" t="s">
        <v>64</v>
      </c>
      <c r="D80" s="9" t="s">
        <v>27</v>
      </c>
      <c r="E80" s="9" t="s">
        <v>14</v>
      </c>
      <c r="F80" s="9"/>
      <c r="G80" s="9">
        <v>110</v>
      </c>
      <c r="H80" s="9">
        <v>45.6</v>
      </c>
      <c r="I80" s="9">
        <f t="shared" si="5"/>
        <v>3839.1999999999994</v>
      </c>
      <c r="J80" s="10">
        <f t="shared" si="3"/>
        <v>1.1100000000000001</v>
      </c>
      <c r="K80" s="9"/>
      <c r="L80" s="9"/>
    </row>
    <row r="81" spans="2:12">
      <c r="B81" s="9">
        <f>1+B79</f>
        <v>76</v>
      </c>
      <c r="C81" s="9" t="s">
        <v>64</v>
      </c>
      <c r="D81" s="9" t="s">
        <v>27</v>
      </c>
      <c r="E81" s="9" t="s">
        <v>14</v>
      </c>
      <c r="F81" s="9"/>
      <c r="G81" s="9">
        <v>110</v>
      </c>
      <c r="H81" s="9">
        <v>3.3</v>
      </c>
      <c r="I81" s="9">
        <f t="shared" si="5"/>
        <v>3842.4999999999995</v>
      </c>
      <c r="J81" s="10">
        <f t="shared" si="3"/>
        <v>1.1100000000000001</v>
      </c>
      <c r="K81" s="11" t="s">
        <v>56</v>
      </c>
      <c r="L81" s="12"/>
    </row>
    <row r="82" spans="2:12">
      <c r="B82" s="9">
        <f t="shared" ref="B82:B145" si="6">1+B81</f>
        <v>77</v>
      </c>
      <c r="C82" s="9" t="s">
        <v>58</v>
      </c>
      <c r="D82" s="9" t="s">
        <v>65</v>
      </c>
      <c r="E82" s="9" t="s">
        <v>13</v>
      </c>
      <c r="F82" s="9">
        <v>0.36</v>
      </c>
      <c r="G82" s="9">
        <v>63</v>
      </c>
      <c r="H82" s="9">
        <v>66.3</v>
      </c>
      <c r="I82" s="9">
        <f t="shared" si="5"/>
        <v>3908.7999999999997</v>
      </c>
      <c r="J82" s="10">
        <f t="shared" si="3"/>
        <v>1.0629999999999999</v>
      </c>
      <c r="K82" s="9"/>
      <c r="L82" s="9"/>
    </row>
    <row r="83" spans="2:12">
      <c r="B83" s="9">
        <f t="shared" si="6"/>
        <v>78</v>
      </c>
      <c r="C83" s="9" t="s">
        <v>65</v>
      </c>
      <c r="D83" s="9" t="s">
        <v>66</v>
      </c>
      <c r="E83" s="9" t="s">
        <v>24</v>
      </c>
      <c r="F83" s="9">
        <v>0.36</v>
      </c>
      <c r="G83" s="9">
        <v>63</v>
      </c>
      <c r="H83" s="9">
        <v>83.8</v>
      </c>
      <c r="I83" s="9">
        <f t="shared" si="5"/>
        <v>3992.6</v>
      </c>
      <c r="J83" s="10">
        <f t="shared" si="3"/>
        <v>1.0629999999999999</v>
      </c>
      <c r="K83" s="9"/>
      <c r="L83" s="9"/>
    </row>
    <row r="84" spans="2:12">
      <c r="B84" s="9">
        <f t="shared" si="6"/>
        <v>79</v>
      </c>
      <c r="C84" s="9" t="s">
        <v>65</v>
      </c>
      <c r="D84" s="9" t="s">
        <v>67</v>
      </c>
      <c r="E84" s="9" t="s">
        <v>24</v>
      </c>
      <c r="F84" s="9">
        <v>0.36</v>
      </c>
      <c r="G84" s="9">
        <v>63</v>
      </c>
      <c r="H84" s="9">
        <v>12.3</v>
      </c>
      <c r="I84" s="9">
        <f t="shared" si="5"/>
        <v>4004.9</v>
      </c>
      <c r="J84" s="10">
        <f t="shared" si="3"/>
        <v>1.0629999999999999</v>
      </c>
      <c r="K84" s="9"/>
      <c r="L84" s="9"/>
    </row>
    <row r="85" spans="2:12">
      <c r="B85" s="9">
        <f t="shared" si="6"/>
        <v>80</v>
      </c>
      <c r="C85" s="9" t="s">
        <v>68</v>
      </c>
      <c r="D85" s="9" t="s">
        <v>69</v>
      </c>
      <c r="E85" s="9" t="s">
        <v>24</v>
      </c>
      <c r="F85" s="9">
        <v>0.36</v>
      </c>
      <c r="G85" s="9">
        <v>63</v>
      </c>
      <c r="H85" s="9">
        <v>103.9</v>
      </c>
      <c r="I85" s="9">
        <f t="shared" si="5"/>
        <v>4108.8</v>
      </c>
      <c r="J85" s="10">
        <f t="shared" si="3"/>
        <v>1.0629999999999999</v>
      </c>
      <c r="K85" s="9"/>
      <c r="L85" s="9"/>
    </row>
    <row r="86" spans="2:12">
      <c r="B86" s="9">
        <f t="shared" si="6"/>
        <v>81</v>
      </c>
      <c r="C86" s="9" t="s">
        <v>68</v>
      </c>
      <c r="D86" s="9" t="s">
        <v>70</v>
      </c>
      <c r="E86" s="9" t="s">
        <v>24</v>
      </c>
      <c r="F86" s="9">
        <v>0.36</v>
      </c>
      <c r="G86" s="9">
        <v>63</v>
      </c>
      <c r="H86" s="9">
        <v>33.5</v>
      </c>
      <c r="I86" s="9">
        <f t="shared" si="5"/>
        <v>4142.3</v>
      </c>
      <c r="J86" s="10">
        <f t="shared" si="3"/>
        <v>1.0629999999999999</v>
      </c>
      <c r="K86" s="9"/>
      <c r="L86" s="9"/>
    </row>
    <row r="87" spans="2:12">
      <c r="B87" s="9">
        <f t="shared" si="6"/>
        <v>82</v>
      </c>
      <c r="C87" s="9" t="s">
        <v>70</v>
      </c>
      <c r="D87" s="9" t="s">
        <v>71</v>
      </c>
      <c r="E87" s="9" t="s">
        <v>13</v>
      </c>
      <c r="F87" s="9">
        <v>0.36</v>
      </c>
      <c r="G87" s="9">
        <v>63</v>
      </c>
      <c r="H87" s="9">
        <v>22.3</v>
      </c>
      <c r="I87" s="9">
        <f t="shared" si="5"/>
        <v>4164.6000000000004</v>
      </c>
      <c r="J87" s="10">
        <f t="shared" si="3"/>
        <v>1.0629999999999999</v>
      </c>
      <c r="K87" s="9"/>
      <c r="L87" s="9"/>
    </row>
    <row r="88" spans="2:12">
      <c r="B88" s="9">
        <f t="shared" si="6"/>
        <v>83</v>
      </c>
      <c r="C88" s="9" t="s">
        <v>71</v>
      </c>
      <c r="D88" s="9" t="s">
        <v>72</v>
      </c>
      <c r="E88" s="9" t="s">
        <v>14</v>
      </c>
      <c r="F88" s="9"/>
      <c r="G88" s="9">
        <v>63</v>
      </c>
      <c r="H88" s="9">
        <v>24.3</v>
      </c>
      <c r="I88" s="9">
        <f t="shared" si="5"/>
        <v>4188.9000000000005</v>
      </c>
      <c r="J88" s="10">
        <f t="shared" si="3"/>
        <v>1.0629999999999999</v>
      </c>
      <c r="K88" s="9"/>
      <c r="L88" s="9"/>
    </row>
    <row r="89" spans="2:12">
      <c r="B89" s="9">
        <f t="shared" si="6"/>
        <v>84</v>
      </c>
      <c r="C89" s="9" t="s">
        <v>71</v>
      </c>
      <c r="D89" s="9" t="s">
        <v>73</v>
      </c>
      <c r="E89" s="9" t="s">
        <v>14</v>
      </c>
      <c r="F89" s="9"/>
      <c r="G89" s="9">
        <v>63</v>
      </c>
      <c r="H89" s="9">
        <v>27.1</v>
      </c>
      <c r="I89" s="9">
        <f t="shared" si="5"/>
        <v>4216.0000000000009</v>
      </c>
      <c r="J89" s="10">
        <f t="shared" si="3"/>
        <v>1.0629999999999999</v>
      </c>
      <c r="K89" s="9"/>
      <c r="L89" s="9"/>
    </row>
    <row r="90" spans="2:12">
      <c r="B90" s="9">
        <f t="shared" si="6"/>
        <v>85</v>
      </c>
      <c r="C90" s="9" t="s">
        <v>71</v>
      </c>
      <c r="D90" s="9" t="s">
        <v>73</v>
      </c>
      <c r="E90" s="9" t="s">
        <v>13</v>
      </c>
      <c r="F90" s="9">
        <v>0.36</v>
      </c>
      <c r="G90" s="9">
        <v>63</v>
      </c>
      <c r="H90" s="9">
        <v>7.5</v>
      </c>
      <c r="I90" s="9">
        <f t="shared" si="5"/>
        <v>4223.5000000000009</v>
      </c>
      <c r="J90" s="10">
        <f t="shared" si="3"/>
        <v>1.0629999999999999</v>
      </c>
      <c r="K90" s="9"/>
      <c r="L90" s="9"/>
    </row>
    <row r="91" spans="2:12">
      <c r="B91" s="9">
        <f t="shared" si="6"/>
        <v>86</v>
      </c>
      <c r="C91" s="9" t="s">
        <v>70</v>
      </c>
      <c r="D91" s="9" t="s">
        <v>74</v>
      </c>
      <c r="E91" s="9" t="s">
        <v>24</v>
      </c>
      <c r="F91" s="9">
        <v>0.36</v>
      </c>
      <c r="G91" s="9">
        <v>63</v>
      </c>
      <c r="H91" s="9">
        <v>55.6</v>
      </c>
      <c r="I91" s="9">
        <f t="shared" si="5"/>
        <v>4279.1000000000013</v>
      </c>
      <c r="J91" s="10">
        <f t="shared" si="3"/>
        <v>1.0629999999999999</v>
      </c>
      <c r="K91" s="9"/>
      <c r="L91" s="9"/>
    </row>
    <row r="92" spans="2:12">
      <c r="B92" s="9">
        <f t="shared" si="6"/>
        <v>87</v>
      </c>
      <c r="C92" s="9" t="s">
        <v>74</v>
      </c>
      <c r="D92" s="9" t="s">
        <v>75</v>
      </c>
      <c r="E92" s="9" t="s">
        <v>14</v>
      </c>
      <c r="F92" s="9"/>
      <c r="G92" s="9">
        <v>63</v>
      </c>
      <c r="H92" s="9">
        <v>56.3</v>
      </c>
      <c r="I92" s="9">
        <f t="shared" si="5"/>
        <v>4335.4000000000015</v>
      </c>
      <c r="J92" s="10">
        <f t="shared" si="3"/>
        <v>1.0629999999999999</v>
      </c>
      <c r="K92" s="9"/>
      <c r="L92" s="9"/>
    </row>
    <row r="93" spans="2:12">
      <c r="B93" s="9">
        <f t="shared" si="6"/>
        <v>88</v>
      </c>
      <c r="C93" s="9" t="s">
        <v>75</v>
      </c>
      <c r="D93" s="9" t="s">
        <v>76</v>
      </c>
      <c r="E93" s="9" t="s">
        <v>14</v>
      </c>
      <c r="F93" s="9"/>
      <c r="G93" s="9">
        <v>63</v>
      </c>
      <c r="H93" s="9">
        <v>54.1</v>
      </c>
      <c r="I93" s="9">
        <f t="shared" si="5"/>
        <v>4389.5000000000018</v>
      </c>
      <c r="J93" s="10">
        <f t="shared" si="3"/>
        <v>1.0629999999999999</v>
      </c>
      <c r="K93" s="9"/>
      <c r="L93" s="9"/>
    </row>
    <row r="94" spans="2:12">
      <c r="B94" s="9">
        <f t="shared" si="6"/>
        <v>89</v>
      </c>
      <c r="C94" s="9" t="s">
        <v>77</v>
      </c>
      <c r="D94" s="9" t="s">
        <v>41</v>
      </c>
      <c r="E94" s="9" t="s">
        <v>14</v>
      </c>
      <c r="F94" s="9"/>
      <c r="G94" s="9">
        <v>63</v>
      </c>
      <c r="H94" s="9">
        <v>169</v>
      </c>
      <c r="I94" s="9">
        <f t="shared" si="5"/>
        <v>4558.5000000000018</v>
      </c>
      <c r="J94" s="10">
        <f t="shared" si="3"/>
        <v>1.0629999999999999</v>
      </c>
      <c r="K94" s="9"/>
      <c r="L94" s="9"/>
    </row>
    <row r="95" spans="2:12">
      <c r="B95" s="9">
        <f t="shared" si="6"/>
        <v>90</v>
      </c>
      <c r="C95" s="9" t="s">
        <v>77</v>
      </c>
      <c r="D95" s="9" t="s">
        <v>41</v>
      </c>
      <c r="E95" s="9" t="s">
        <v>13</v>
      </c>
      <c r="F95" s="9">
        <v>0.36</v>
      </c>
      <c r="G95" s="9">
        <v>63</v>
      </c>
      <c r="H95" s="9">
        <v>26.1</v>
      </c>
      <c r="I95" s="9">
        <f t="shared" si="5"/>
        <v>4584.6000000000022</v>
      </c>
      <c r="J95" s="10">
        <f t="shared" si="3"/>
        <v>1.0629999999999999</v>
      </c>
      <c r="K95" s="9"/>
      <c r="L95" s="9"/>
    </row>
    <row r="96" spans="2:12">
      <c r="B96" s="9">
        <f t="shared" si="6"/>
        <v>91</v>
      </c>
      <c r="C96" s="9" t="s">
        <v>34</v>
      </c>
      <c r="D96" s="9" t="s">
        <v>78</v>
      </c>
      <c r="E96" s="9" t="s">
        <v>14</v>
      </c>
      <c r="F96" s="9"/>
      <c r="G96" s="9">
        <v>63</v>
      </c>
      <c r="H96" s="9">
        <v>122.3</v>
      </c>
      <c r="I96" s="9">
        <f t="shared" si="5"/>
        <v>4706.9000000000024</v>
      </c>
      <c r="J96" s="10">
        <f t="shared" si="3"/>
        <v>1.0629999999999999</v>
      </c>
      <c r="K96" s="9"/>
      <c r="L96" s="9"/>
    </row>
    <row r="97" spans="2:12">
      <c r="B97" s="9">
        <f t="shared" si="6"/>
        <v>92</v>
      </c>
      <c r="C97" s="9" t="s">
        <v>39</v>
      </c>
      <c r="D97" s="9" t="s">
        <v>79</v>
      </c>
      <c r="E97" s="9" t="s">
        <v>24</v>
      </c>
      <c r="F97" s="9">
        <v>0.36</v>
      </c>
      <c r="G97" s="9">
        <v>75</v>
      </c>
      <c r="H97" s="9">
        <v>135.69999999999999</v>
      </c>
      <c r="I97" s="9">
        <f t="shared" si="5"/>
        <v>4842.6000000000022</v>
      </c>
      <c r="J97" s="10">
        <f t="shared" si="3"/>
        <v>1.075</v>
      </c>
      <c r="K97" s="9"/>
      <c r="L97" s="9"/>
    </row>
    <row r="98" spans="2:12">
      <c r="B98" s="9">
        <f t="shared" si="6"/>
        <v>93</v>
      </c>
      <c r="C98" s="9" t="s">
        <v>79</v>
      </c>
      <c r="D98" s="9" t="s">
        <v>80</v>
      </c>
      <c r="E98" s="9" t="s">
        <v>26</v>
      </c>
      <c r="F98" s="9">
        <v>0.46</v>
      </c>
      <c r="G98" s="9">
        <v>63</v>
      </c>
      <c r="H98" s="9">
        <v>158.30000000000001</v>
      </c>
      <c r="I98" s="9">
        <f t="shared" si="5"/>
        <v>5000.9000000000024</v>
      </c>
      <c r="J98" s="10">
        <f t="shared" si="3"/>
        <v>1.0629999999999999</v>
      </c>
      <c r="K98" s="9"/>
      <c r="L98" s="9"/>
    </row>
    <row r="99" spans="2:12">
      <c r="B99" s="9">
        <f t="shared" si="6"/>
        <v>94</v>
      </c>
      <c r="C99" s="9" t="s">
        <v>79</v>
      </c>
      <c r="D99" s="9" t="s">
        <v>81</v>
      </c>
      <c r="E99" s="9" t="s">
        <v>24</v>
      </c>
      <c r="F99" s="9">
        <v>0.36</v>
      </c>
      <c r="G99" s="9">
        <v>63</v>
      </c>
      <c r="H99" s="9">
        <v>96.6</v>
      </c>
      <c r="I99" s="9">
        <f t="shared" si="5"/>
        <v>5097.5000000000027</v>
      </c>
      <c r="J99" s="10">
        <f t="shared" si="3"/>
        <v>1.0629999999999999</v>
      </c>
      <c r="K99" s="9"/>
      <c r="L99" s="9"/>
    </row>
    <row r="100" spans="2:12">
      <c r="B100" s="9">
        <f t="shared" si="6"/>
        <v>95</v>
      </c>
      <c r="C100" s="9" t="s">
        <v>81</v>
      </c>
      <c r="D100" s="9" t="s">
        <v>82</v>
      </c>
      <c r="E100" s="9" t="s">
        <v>24</v>
      </c>
      <c r="F100" s="9">
        <v>0.36</v>
      </c>
      <c r="G100" s="9">
        <v>63</v>
      </c>
      <c r="H100" s="9">
        <v>4.8</v>
      </c>
      <c r="I100" s="9">
        <f t="shared" si="5"/>
        <v>5102.3000000000029</v>
      </c>
      <c r="J100" s="10">
        <f t="shared" si="3"/>
        <v>1.0629999999999999</v>
      </c>
      <c r="K100" s="11" t="s">
        <v>56</v>
      </c>
      <c r="L100" s="12"/>
    </row>
    <row r="101" spans="2:12">
      <c r="B101" s="9">
        <f t="shared" si="6"/>
        <v>96</v>
      </c>
      <c r="C101" s="9" t="s">
        <v>81</v>
      </c>
      <c r="D101" s="9" t="s">
        <v>82</v>
      </c>
      <c r="E101" s="9" t="s">
        <v>13</v>
      </c>
      <c r="F101" s="9">
        <v>0.36</v>
      </c>
      <c r="G101" s="9">
        <v>63</v>
      </c>
      <c r="H101" s="9">
        <v>180.1</v>
      </c>
      <c r="I101" s="9">
        <f t="shared" si="5"/>
        <v>5282.4000000000033</v>
      </c>
      <c r="J101" s="10">
        <f t="shared" si="3"/>
        <v>1.0629999999999999</v>
      </c>
      <c r="K101" s="9"/>
      <c r="L101" s="9"/>
    </row>
    <row r="102" spans="2:12">
      <c r="B102" s="9">
        <f t="shared" si="6"/>
        <v>97</v>
      </c>
      <c r="C102" s="9" t="s">
        <v>81</v>
      </c>
      <c r="D102" s="9" t="s">
        <v>52</v>
      </c>
      <c r="E102" s="9" t="s">
        <v>24</v>
      </c>
      <c r="F102" s="9">
        <v>0.36</v>
      </c>
      <c r="G102" s="9">
        <v>63</v>
      </c>
      <c r="H102" s="9">
        <v>56.1</v>
      </c>
      <c r="I102" s="9">
        <f t="shared" si="5"/>
        <v>5338.5000000000036</v>
      </c>
      <c r="J102" s="10">
        <f t="shared" si="3"/>
        <v>1.0629999999999999</v>
      </c>
      <c r="K102" s="9"/>
      <c r="L102" s="9"/>
    </row>
    <row r="103" spans="2:12">
      <c r="B103" s="9">
        <f t="shared" si="6"/>
        <v>98</v>
      </c>
      <c r="C103" s="9" t="s">
        <v>41</v>
      </c>
      <c r="D103" s="9" t="s">
        <v>83</v>
      </c>
      <c r="E103" s="9" t="s">
        <v>14</v>
      </c>
      <c r="F103" s="9"/>
      <c r="G103" s="9">
        <v>90</v>
      </c>
      <c r="H103" s="9">
        <v>390.1</v>
      </c>
      <c r="I103" s="9">
        <f t="shared" si="5"/>
        <v>5728.600000000004</v>
      </c>
      <c r="J103" s="10">
        <f t="shared" si="3"/>
        <v>1.0900000000000001</v>
      </c>
      <c r="K103" s="9"/>
      <c r="L103" s="9"/>
    </row>
    <row r="104" spans="2:12">
      <c r="B104" s="9">
        <f t="shared" si="6"/>
        <v>99</v>
      </c>
      <c r="C104" s="9" t="s">
        <v>41</v>
      </c>
      <c r="D104" s="9" t="s">
        <v>83</v>
      </c>
      <c r="E104" s="9" t="s">
        <v>26</v>
      </c>
      <c r="F104" s="9">
        <v>0.46</v>
      </c>
      <c r="G104" s="9">
        <v>90</v>
      </c>
      <c r="H104" s="9">
        <v>4.5999999999999996</v>
      </c>
      <c r="I104" s="9">
        <f t="shared" si="5"/>
        <v>5733.2000000000044</v>
      </c>
      <c r="J104" s="10">
        <f t="shared" si="3"/>
        <v>1.0900000000000001</v>
      </c>
      <c r="K104" s="9"/>
      <c r="L104" s="9"/>
    </row>
    <row r="105" spans="2:12">
      <c r="B105" s="9">
        <f t="shared" si="6"/>
        <v>100</v>
      </c>
      <c r="C105" s="9" t="s">
        <v>83</v>
      </c>
      <c r="D105" s="9" t="s">
        <v>84</v>
      </c>
      <c r="E105" s="9" t="s">
        <v>14</v>
      </c>
      <c r="F105" s="9"/>
      <c r="G105" s="9">
        <v>90</v>
      </c>
      <c r="H105" s="9">
        <v>120.1</v>
      </c>
      <c r="I105" s="9">
        <f t="shared" si="5"/>
        <v>5853.3000000000047</v>
      </c>
      <c r="J105" s="10">
        <f t="shared" si="3"/>
        <v>1.0900000000000001</v>
      </c>
      <c r="K105" s="11"/>
      <c r="L105" s="12"/>
    </row>
    <row r="106" spans="2:12">
      <c r="B106" s="9">
        <f t="shared" si="6"/>
        <v>101</v>
      </c>
      <c r="C106" s="9" t="s">
        <v>83</v>
      </c>
      <c r="D106" s="9" t="s">
        <v>84</v>
      </c>
      <c r="E106" s="9" t="s">
        <v>14</v>
      </c>
      <c r="F106" s="9"/>
      <c r="G106" s="9">
        <v>90</v>
      </c>
      <c r="H106" s="9">
        <v>9.3000000000000007</v>
      </c>
      <c r="I106" s="9">
        <f t="shared" si="5"/>
        <v>5862.6000000000049</v>
      </c>
      <c r="J106" s="10">
        <f t="shared" si="3"/>
        <v>1.0900000000000001</v>
      </c>
      <c r="L106" s="9"/>
    </row>
    <row r="107" spans="2:12">
      <c r="B107" s="9">
        <f t="shared" si="6"/>
        <v>102</v>
      </c>
      <c r="C107" s="9" t="s">
        <v>83</v>
      </c>
      <c r="D107" s="9" t="s">
        <v>84</v>
      </c>
      <c r="E107" s="9"/>
      <c r="F107" s="9"/>
      <c r="G107" s="9">
        <v>90</v>
      </c>
      <c r="H107" s="9">
        <v>10.5</v>
      </c>
      <c r="I107" s="9">
        <f t="shared" si="5"/>
        <v>5873.1000000000049</v>
      </c>
      <c r="J107" s="10">
        <f t="shared" si="3"/>
        <v>1.0900000000000001</v>
      </c>
      <c r="K107" s="11" t="s">
        <v>85</v>
      </c>
      <c r="L107" s="12"/>
    </row>
    <row r="108" spans="2:12">
      <c r="B108" s="9">
        <f t="shared" si="6"/>
        <v>103</v>
      </c>
      <c r="C108" s="9" t="s">
        <v>83</v>
      </c>
      <c r="D108" s="9" t="s">
        <v>84</v>
      </c>
      <c r="E108" s="9" t="s">
        <v>24</v>
      </c>
      <c r="F108" s="9">
        <v>0.36</v>
      </c>
      <c r="G108" s="9">
        <v>90</v>
      </c>
      <c r="H108" s="9">
        <v>5.8</v>
      </c>
      <c r="I108" s="9">
        <f t="shared" si="5"/>
        <v>5878.9000000000051</v>
      </c>
      <c r="J108" s="10">
        <f t="shared" si="3"/>
        <v>1.0900000000000001</v>
      </c>
      <c r="K108" s="11" t="s">
        <v>56</v>
      </c>
      <c r="L108" s="12"/>
    </row>
    <row r="109" spans="2:12">
      <c r="B109" s="9">
        <f t="shared" si="6"/>
        <v>104</v>
      </c>
      <c r="C109" s="9" t="s">
        <v>84</v>
      </c>
      <c r="D109" s="9" t="s">
        <v>86</v>
      </c>
      <c r="E109" s="9" t="s">
        <v>14</v>
      </c>
      <c r="F109" s="9"/>
      <c r="G109" s="9">
        <v>63</v>
      </c>
      <c r="H109" s="9">
        <v>124.7</v>
      </c>
      <c r="I109" s="9">
        <f t="shared" si="5"/>
        <v>6003.6000000000049</v>
      </c>
      <c r="J109" s="10">
        <f t="shared" si="3"/>
        <v>1.0629999999999999</v>
      </c>
      <c r="K109" s="9"/>
      <c r="L109" s="9"/>
    </row>
    <row r="110" spans="2:12">
      <c r="B110" s="9">
        <f t="shared" si="6"/>
        <v>105</v>
      </c>
      <c r="C110" s="9" t="s">
        <v>86</v>
      </c>
      <c r="D110" s="9" t="s">
        <v>87</v>
      </c>
      <c r="E110" s="9" t="s">
        <v>14</v>
      </c>
      <c r="F110" s="9"/>
      <c r="G110" s="9">
        <v>63</v>
      </c>
      <c r="H110" s="9">
        <v>56.6</v>
      </c>
      <c r="I110" s="9">
        <f t="shared" si="5"/>
        <v>6060.2000000000053</v>
      </c>
      <c r="J110" s="10">
        <f t="shared" si="3"/>
        <v>1.0629999999999999</v>
      </c>
      <c r="K110" s="11"/>
      <c r="L110" s="12"/>
    </row>
    <row r="111" spans="2:12">
      <c r="B111" s="9">
        <f t="shared" si="6"/>
        <v>106</v>
      </c>
      <c r="C111" s="9" t="s">
        <v>88</v>
      </c>
      <c r="D111" s="9" t="s">
        <v>89</v>
      </c>
      <c r="E111" s="9" t="s">
        <v>14</v>
      </c>
      <c r="F111" s="9"/>
      <c r="G111" s="9">
        <v>63</v>
      </c>
      <c r="H111" s="9">
        <v>13.1</v>
      </c>
      <c r="I111" s="9">
        <f t="shared" si="5"/>
        <v>6073.3000000000056</v>
      </c>
      <c r="J111" s="10">
        <f t="shared" si="3"/>
        <v>1.0629999999999999</v>
      </c>
      <c r="K111" s="11"/>
      <c r="L111" s="12"/>
    </row>
    <row r="112" spans="2:12">
      <c r="B112" s="9">
        <f t="shared" si="6"/>
        <v>107</v>
      </c>
      <c r="C112" s="9" t="s">
        <v>88</v>
      </c>
      <c r="D112" s="9" t="s">
        <v>89</v>
      </c>
      <c r="E112" s="9" t="s">
        <v>13</v>
      </c>
      <c r="F112" s="9">
        <v>0.36</v>
      </c>
      <c r="G112" s="9">
        <v>63</v>
      </c>
      <c r="H112" s="9">
        <v>10.1</v>
      </c>
      <c r="I112" s="9">
        <f t="shared" si="5"/>
        <v>6083.400000000006</v>
      </c>
      <c r="J112" s="10">
        <f t="shared" si="3"/>
        <v>1.0629999999999999</v>
      </c>
      <c r="K112" s="9"/>
      <c r="L112" s="9"/>
    </row>
    <row r="113" spans="2:12">
      <c r="B113" s="9">
        <f t="shared" si="6"/>
        <v>108</v>
      </c>
      <c r="C113" s="9" t="s">
        <v>88</v>
      </c>
      <c r="D113" s="9" t="s">
        <v>89</v>
      </c>
      <c r="E113" s="9" t="s">
        <v>14</v>
      </c>
      <c r="F113" s="9"/>
      <c r="G113" s="9">
        <v>63</v>
      </c>
      <c r="H113" s="9">
        <v>23.1</v>
      </c>
      <c r="I113" s="9">
        <f t="shared" si="5"/>
        <v>6106.5000000000064</v>
      </c>
      <c r="J113" s="10">
        <f t="shared" si="3"/>
        <v>1.0629999999999999</v>
      </c>
      <c r="K113" s="9"/>
      <c r="L113" s="9"/>
    </row>
    <row r="114" spans="2:12">
      <c r="B114" s="9">
        <f t="shared" si="6"/>
        <v>109</v>
      </c>
      <c r="C114" s="9" t="s">
        <v>88</v>
      </c>
      <c r="D114" s="9" t="s">
        <v>89</v>
      </c>
      <c r="E114" s="9" t="s">
        <v>13</v>
      </c>
      <c r="F114" s="9">
        <v>0.36</v>
      </c>
      <c r="G114" s="9">
        <v>63</v>
      </c>
      <c r="H114" s="9">
        <v>17.600000000000001</v>
      </c>
      <c r="I114" s="9">
        <f t="shared" si="5"/>
        <v>6124.1000000000067</v>
      </c>
      <c r="J114" s="10">
        <f t="shared" si="3"/>
        <v>1.0629999999999999</v>
      </c>
      <c r="K114" s="9"/>
      <c r="L114" s="9"/>
    </row>
    <row r="115" spans="2:12">
      <c r="B115" s="9">
        <f t="shared" si="6"/>
        <v>110</v>
      </c>
      <c r="C115" s="9" t="s">
        <v>89</v>
      </c>
      <c r="D115" s="9" t="s">
        <v>90</v>
      </c>
      <c r="E115" s="9" t="s">
        <v>13</v>
      </c>
      <c r="F115" s="9">
        <v>0.36</v>
      </c>
      <c r="G115" s="9">
        <v>63</v>
      </c>
      <c r="H115" s="9">
        <v>4.0999999999999996</v>
      </c>
      <c r="I115" s="9">
        <f t="shared" si="5"/>
        <v>6128.2000000000071</v>
      </c>
      <c r="J115" s="10">
        <f t="shared" si="3"/>
        <v>1.0629999999999999</v>
      </c>
      <c r="K115" s="9"/>
      <c r="L115" s="9"/>
    </row>
    <row r="116" spans="2:12">
      <c r="B116" s="9">
        <f t="shared" si="6"/>
        <v>111</v>
      </c>
      <c r="C116" s="9" t="s">
        <v>89</v>
      </c>
      <c r="D116" s="9" t="s">
        <v>90</v>
      </c>
      <c r="E116" s="9" t="s">
        <v>14</v>
      </c>
      <c r="F116" s="9"/>
      <c r="G116" s="9">
        <v>63</v>
      </c>
      <c r="H116" s="9">
        <v>17.899999999999999</v>
      </c>
      <c r="I116" s="9">
        <f t="shared" si="5"/>
        <v>6146.1000000000067</v>
      </c>
      <c r="J116" s="10">
        <f t="shared" si="3"/>
        <v>1.0629999999999999</v>
      </c>
      <c r="K116" s="9"/>
      <c r="L116" s="9"/>
    </row>
    <row r="117" spans="2:12">
      <c r="B117" s="9">
        <f t="shared" si="6"/>
        <v>112</v>
      </c>
      <c r="C117" s="9" t="s">
        <v>89</v>
      </c>
      <c r="D117" s="9" t="s">
        <v>90</v>
      </c>
      <c r="E117" s="9" t="s">
        <v>13</v>
      </c>
      <c r="F117" s="9">
        <v>0.36</v>
      </c>
      <c r="G117" s="9">
        <v>63</v>
      </c>
      <c r="H117" s="9">
        <v>2.7</v>
      </c>
      <c r="I117" s="9">
        <f t="shared" si="5"/>
        <v>6148.8000000000065</v>
      </c>
      <c r="J117" s="10">
        <f t="shared" si="3"/>
        <v>1.0629999999999999</v>
      </c>
      <c r="K117" s="11" t="s">
        <v>56</v>
      </c>
      <c r="L117" s="12"/>
    </row>
    <row r="118" spans="2:12">
      <c r="B118" s="9">
        <f t="shared" si="6"/>
        <v>113</v>
      </c>
      <c r="C118" s="9" t="s">
        <v>89</v>
      </c>
      <c r="D118" s="9" t="s">
        <v>91</v>
      </c>
      <c r="E118" s="9" t="s">
        <v>13</v>
      </c>
      <c r="F118" s="9">
        <v>0.36</v>
      </c>
      <c r="G118" s="9">
        <v>63</v>
      </c>
      <c r="H118" s="9">
        <v>20.8</v>
      </c>
      <c r="I118" s="9">
        <f t="shared" si="5"/>
        <v>6169.6000000000067</v>
      </c>
      <c r="J118" s="10">
        <f t="shared" si="3"/>
        <v>1.0629999999999999</v>
      </c>
      <c r="K118" s="9"/>
      <c r="L118" s="9"/>
    </row>
    <row r="119" spans="2:12">
      <c r="B119" s="9">
        <f t="shared" si="6"/>
        <v>114</v>
      </c>
      <c r="C119" s="9" t="s">
        <v>91</v>
      </c>
      <c r="D119" s="9" t="s">
        <v>92</v>
      </c>
      <c r="E119" s="9" t="s">
        <v>14</v>
      </c>
      <c r="F119" s="9"/>
      <c r="G119" s="9">
        <v>63</v>
      </c>
      <c r="H119" s="9">
        <v>32.1</v>
      </c>
      <c r="I119" s="9">
        <f t="shared" si="5"/>
        <v>6201.7000000000071</v>
      </c>
      <c r="J119" s="10">
        <f t="shared" si="3"/>
        <v>1.0629999999999999</v>
      </c>
      <c r="K119" s="9"/>
      <c r="L119" s="9"/>
    </row>
    <row r="120" spans="2:12">
      <c r="B120" s="9">
        <f t="shared" si="6"/>
        <v>115</v>
      </c>
      <c r="C120" s="9" t="s">
        <v>91</v>
      </c>
      <c r="D120" s="9" t="s">
        <v>92</v>
      </c>
      <c r="E120" s="9" t="s">
        <v>13</v>
      </c>
      <c r="F120" s="9">
        <v>0.36</v>
      </c>
      <c r="G120" s="9">
        <v>63</v>
      </c>
      <c r="H120" s="9">
        <v>2.8</v>
      </c>
      <c r="I120" s="9">
        <f t="shared" si="5"/>
        <v>6204.5000000000073</v>
      </c>
      <c r="J120" s="10">
        <f t="shared" si="3"/>
        <v>1.0629999999999999</v>
      </c>
      <c r="K120" s="11" t="s">
        <v>56</v>
      </c>
      <c r="L120" s="12"/>
    </row>
    <row r="121" spans="2:12">
      <c r="B121" s="9">
        <f t="shared" si="6"/>
        <v>116</v>
      </c>
      <c r="C121" s="9" t="s">
        <v>91</v>
      </c>
      <c r="D121" s="9" t="s">
        <v>93</v>
      </c>
      <c r="E121" s="9" t="s">
        <v>26</v>
      </c>
      <c r="F121" s="9">
        <v>0.46</v>
      </c>
      <c r="G121" s="9">
        <v>63</v>
      </c>
      <c r="H121" s="9">
        <v>213.1</v>
      </c>
      <c r="I121" s="9">
        <f t="shared" si="5"/>
        <v>6417.6000000000076</v>
      </c>
      <c r="J121" s="10">
        <f t="shared" si="3"/>
        <v>1.0629999999999999</v>
      </c>
      <c r="K121" s="11" t="s">
        <v>94</v>
      </c>
      <c r="L121" s="12"/>
    </row>
    <row r="122" spans="2:12">
      <c r="B122" s="9">
        <f t="shared" si="6"/>
        <v>117</v>
      </c>
      <c r="C122" s="9" t="s">
        <v>40</v>
      </c>
      <c r="D122" s="9" t="s">
        <v>95</v>
      </c>
      <c r="E122" s="9" t="s">
        <v>14</v>
      </c>
      <c r="F122" s="9"/>
      <c r="G122" s="9">
        <v>63</v>
      </c>
      <c r="H122" s="9">
        <v>150</v>
      </c>
      <c r="I122" s="9">
        <f t="shared" si="5"/>
        <v>6567.6000000000076</v>
      </c>
      <c r="J122" s="10">
        <f t="shared" si="3"/>
        <v>1.0629999999999999</v>
      </c>
      <c r="K122" s="9"/>
      <c r="L122" s="9"/>
    </row>
    <row r="123" spans="2:12">
      <c r="B123" s="9">
        <f t="shared" si="6"/>
        <v>118</v>
      </c>
      <c r="C123" s="9" t="s">
        <v>93</v>
      </c>
      <c r="D123" s="9" t="s">
        <v>96</v>
      </c>
      <c r="E123" s="9" t="s">
        <v>14</v>
      </c>
      <c r="F123" s="9"/>
      <c r="G123" s="9">
        <v>63</v>
      </c>
      <c r="H123" s="9">
        <v>7.1</v>
      </c>
      <c r="I123" s="9">
        <f t="shared" si="5"/>
        <v>6574.700000000008</v>
      </c>
      <c r="J123" s="10">
        <f t="shared" si="3"/>
        <v>1.0629999999999999</v>
      </c>
      <c r="K123" s="9"/>
      <c r="L123" s="9"/>
    </row>
    <row r="124" spans="2:12">
      <c r="B124" s="9">
        <f t="shared" si="6"/>
        <v>119</v>
      </c>
      <c r="C124" s="9" t="s">
        <v>93</v>
      </c>
      <c r="D124" s="9" t="s">
        <v>86</v>
      </c>
      <c r="E124" s="9" t="s">
        <v>13</v>
      </c>
      <c r="F124" s="9">
        <v>0.36</v>
      </c>
      <c r="G124" s="9">
        <v>63</v>
      </c>
      <c r="H124" s="9">
        <v>5.6</v>
      </c>
      <c r="I124" s="9">
        <f t="shared" si="5"/>
        <v>6580.3000000000084</v>
      </c>
      <c r="J124" s="10">
        <f t="shared" si="3"/>
        <v>1.0629999999999999</v>
      </c>
      <c r="K124" s="9"/>
      <c r="L124" s="9"/>
    </row>
    <row r="125" spans="2:12">
      <c r="B125" s="9">
        <f t="shared" si="6"/>
        <v>120</v>
      </c>
      <c r="C125" s="9" t="s">
        <v>93</v>
      </c>
      <c r="D125" s="9" t="s">
        <v>86</v>
      </c>
      <c r="E125" s="9" t="s">
        <v>14</v>
      </c>
      <c r="F125" s="9"/>
      <c r="G125" s="9">
        <v>63</v>
      </c>
      <c r="H125" s="9">
        <v>422.1</v>
      </c>
      <c r="I125" s="9">
        <f t="shared" si="5"/>
        <v>7002.4000000000087</v>
      </c>
      <c r="J125" s="10">
        <f t="shared" si="3"/>
        <v>1.0629999999999999</v>
      </c>
      <c r="K125" s="9"/>
      <c r="L125" s="9"/>
    </row>
    <row r="126" spans="2:12">
      <c r="B126" s="9">
        <f t="shared" si="6"/>
        <v>121</v>
      </c>
      <c r="C126" s="9" t="s">
        <v>84</v>
      </c>
      <c r="D126" s="9" t="s">
        <v>97</v>
      </c>
      <c r="E126" s="9" t="s">
        <v>14</v>
      </c>
      <c r="F126" s="9"/>
      <c r="G126" s="9">
        <v>63</v>
      </c>
      <c r="H126" s="9">
        <v>429.7</v>
      </c>
      <c r="I126" s="9">
        <f t="shared" si="5"/>
        <v>7432.1000000000085</v>
      </c>
      <c r="J126" s="10">
        <f t="shared" si="3"/>
        <v>1.0629999999999999</v>
      </c>
      <c r="K126" s="9"/>
      <c r="L126" s="9"/>
    </row>
    <row r="127" spans="2:12">
      <c r="B127" s="9">
        <f t="shared" si="6"/>
        <v>122</v>
      </c>
      <c r="C127" s="9" t="s">
        <v>83</v>
      </c>
      <c r="D127" s="9" t="s">
        <v>98</v>
      </c>
      <c r="E127" s="9" t="s">
        <v>26</v>
      </c>
      <c r="F127" s="9">
        <v>0.46</v>
      </c>
      <c r="G127" s="9">
        <v>63</v>
      </c>
      <c r="H127" s="9">
        <v>59.2</v>
      </c>
      <c r="I127" s="9">
        <f t="shared" si="5"/>
        <v>7491.3000000000084</v>
      </c>
      <c r="J127" s="10">
        <f t="shared" si="3"/>
        <v>1.0629999999999999</v>
      </c>
      <c r="K127" s="11"/>
      <c r="L127" s="12"/>
    </row>
    <row r="128" spans="2:12">
      <c r="B128" s="9">
        <f t="shared" si="6"/>
        <v>123</v>
      </c>
      <c r="C128" s="9" t="s">
        <v>98</v>
      </c>
      <c r="D128" s="9" t="s">
        <v>99</v>
      </c>
      <c r="E128" s="9" t="s">
        <v>26</v>
      </c>
      <c r="F128" s="9">
        <v>0.46</v>
      </c>
      <c r="G128" s="9">
        <v>63</v>
      </c>
      <c r="H128" s="9">
        <v>2.8</v>
      </c>
      <c r="I128" s="9">
        <f t="shared" si="5"/>
        <v>7494.1000000000085</v>
      </c>
      <c r="J128" s="10">
        <f t="shared" si="3"/>
        <v>1.0629999999999999</v>
      </c>
      <c r="K128" s="11" t="s">
        <v>56</v>
      </c>
      <c r="L128" s="12"/>
    </row>
    <row r="129" spans="2:12">
      <c r="B129" s="9">
        <f t="shared" si="6"/>
        <v>124</v>
      </c>
      <c r="C129" s="9" t="s">
        <v>98</v>
      </c>
      <c r="D129" s="9" t="s">
        <v>99</v>
      </c>
      <c r="E129" s="9" t="s">
        <v>14</v>
      </c>
      <c r="F129" s="9"/>
      <c r="G129" s="9">
        <v>63</v>
      </c>
      <c r="H129" s="9">
        <v>14.1</v>
      </c>
      <c r="I129" s="9">
        <f t="shared" si="5"/>
        <v>7508.2000000000089</v>
      </c>
      <c r="J129" s="10">
        <f t="shared" si="3"/>
        <v>1.0629999999999999</v>
      </c>
      <c r="K129" s="9"/>
      <c r="L129" s="9"/>
    </row>
    <row r="130" spans="2:12">
      <c r="B130" s="9">
        <f t="shared" si="6"/>
        <v>125</v>
      </c>
      <c r="C130" s="9" t="s">
        <v>99</v>
      </c>
      <c r="D130" s="9" t="s">
        <v>100</v>
      </c>
      <c r="E130" s="9" t="s">
        <v>14</v>
      </c>
      <c r="F130" s="9"/>
      <c r="G130" s="9">
        <v>63</v>
      </c>
      <c r="H130" s="9">
        <v>11.2</v>
      </c>
      <c r="I130" s="9">
        <f t="shared" si="5"/>
        <v>7519.4000000000087</v>
      </c>
      <c r="J130" s="10">
        <f t="shared" si="3"/>
        <v>1.0629999999999999</v>
      </c>
      <c r="K130" s="9"/>
      <c r="L130" s="9"/>
    </row>
    <row r="131" spans="2:12">
      <c r="B131" s="9">
        <f t="shared" si="6"/>
        <v>126</v>
      </c>
      <c r="C131" s="9" t="s">
        <v>99</v>
      </c>
      <c r="D131" s="9" t="s">
        <v>101</v>
      </c>
      <c r="E131" s="9" t="s">
        <v>14</v>
      </c>
      <c r="F131" s="9"/>
      <c r="G131" s="9">
        <v>63</v>
      </c>
      <c r="H131" s="9">
        <v>28.5</v>
      </c>
      <c r="I131" s="9">
        <f t="shared" si="5"/>
        <v>7547.9000000000087</v>
      </c>
      <c r="J131" s="10">
        <f t="shared" si="3"/>
        <v>1.0629999999999999</v>
      </c>
      <c r="K131" s="9"/>
      <c r="L131" s="9"/>
    </row>
    <row r="132" spans="2:12">
      <c r="B132" s="9">
        <f t="shared" si="6"/>
        <v>127</v>
      </c>
      <c r="C132" s="9" t="s">
        <v>98</v>
      </c>
      <c r="D132" s="9" t="s">
        <v>102</v>
      </c>
      <c r="E132" s="9" t="s">
        <v>26</v>
      </c>
      <c r="F132" s="9">
        <v>0.46</v>
      </c>
      <c r="G132" s="9">
        <v>63</v>
      </c>
      <c r="H132" s="9">
        <v>134.4</v>
      </c>
      <c r="I132" s="9">
        <f t="shared" si="5"/>
        <v>7682.3000000000084</v>
      </c>
      <c r="J132" s="10">
        <f t="shared" si="3"/>
        <v>1.0629999999999999</v>
      </c>
      <c r="K132" s="9"/>
      <c r="L132" s="9"/>
    </row>
    <row r="133" spans="2:12">
      <c r="B133" s="9">
        <f t="shared" si="6"/>
        <v>128</v>
      </c>
      <c r="C133" s="9" t="s">
        <v>102</v>
      </c>
      <c r="D133" s="9" t="s">
        <v>103</v>
      </c>
      <c r="E133" s="9" t="s">
        <v>13</v>
      </c>
      <c r="F133" s="9">
        <v>0.36</v>
      </c>
      <c r="G133" s="9">
        <v>63</v>
      </c>
      <c r="H133" s="9">
        <v>53.1</v>
      </c>
      <c r="I133" s="9">
        <f t="shared" si="5"/>
        <v>7735.4000000000087</v>
      </c>
      <c r="J133" s="10">
        <f t="shared" ref="J133:J183" si="7">1+G133/1000</f>
        <v>1.0629999999999999</v>
      </c>
      <c r="K133" s="9"/>
      <c r="L133" s="9"/>
    </row>
    <row r="134" spans="2:12">
      <c r="B134" s="9">
        <f t="shared" si="6"/>
        <v>129</v>
      </c>
      <c r="C134" s="9" t="s">
        <v>102</v>
      </c>
      <c r="D134" s="9" t="s">
        <v>104</v>
      </c>
      <c r="E134" s="9" t="s">
        <v>13</v>
      </c>
      <c r="F134" s="9">
        <v>0.36</v>
      </c>
      <c r="G134" s="9">
        <v>63</v>
      </c>
      <c r="H134" s="9">
        <v>46.1</v>
      </c>
      <c r="I134" s="9">
        <f t="shared" si="5"/>
        <v>7781.5000000000091</v>
      </c>
      <c r="J134" s="10">
        <f t="shared" si="7"/>
        <v>1.0629999999999999</v>
      </c>
      <c r="K134" s="9"/>
      <c r="L134" s="9"/>
    </row>
    <row r="135" spans="2:12">
      <c r="B135" s="9">
        <f t="shared" si="6"/>
        <v>130</v>
      </c>
      <c r="C135" s="9" t="s">
        <v>102</v>
      </c>
      <c r="D135" s="9" t="s">
        <v>104</v>
      </c>
      <c r="E135" s="9" t="s">
        <v>14</v>
      </c>
      <c r="F135" s="9"/>
      <c r="G135" s="9">
        <v>63</v>
      </c>
      <c r="H135" s="9">
        <v>31.2</v>
      </c>
      <c r="I135" s="9">
        <f t="shared" ref="I135:I183" si="8">+I134+H135</f>
        <v>7812.7000000000089</v>
      </c>
      <c r="J135" s="10">
        <f t="shared" si="7"/>
        <v>1.0629999999999999</v>
      </c>
      <c r="K135" s="9"/>
      <c r="L135" s="9"/>
    </row>
    <row r="136" spans="2:12">
      <c r="B136" s="9">
        <f t="shared" si="6"/>
        <v>131</v>
      </c>
      <c r="C136" s="9" t="s">
        <v>105</v>
      </c>
      <c r="D136" s="9" t="s">
        <v>106</v>
      </c>
      <c r="E136" s="9" t="s">
        <v>14</v>
      </c>
      <c r="F136" s="9"/>
      <c r="G136" s="9">
        <v>63</v>
      </c>
      <c r="H136" s="9">
        <v>24.8</v>
      </c>
      <c r="I136" s="9">
        <f t="shared" si="8"/>
        <v>7837.5000000000091</v>
      </c>
      <c r="J136" s="10">
        <f t="shared" si="7"/>
        <v>1.0629999999999999</v>
      </c>
      <c r="K136" s="9"/>
      <c r="L136" s="9"/>
    </row>
    <row r="137" spans="2:12">
      <c r="B137" s="9">
        <f t="shared" si="6"/>
        <v>132</v>
      </c>
      <c r="C137" s="9" t="s">
        <v>102</v>
      </c>
      <c r="D137" s="9" t="s">
        <v>107</v>
      </c>
      <c r="E137" s="9" t="s">
        <v>26</v>
      </c>
      <c r="F137" s="9">
        <v>0.46</v>
      </c>
      <c r="G137" s="9">
        <v>63</v>
      </c>
      <c r="H137" s="9">
        <v>16.100000000000001</v>
      </c>
      <c r="I137" s="9">
        <f t="shared" si="8"/>
        <v>7853.6000000000095</v>
      </c>
      <c r="J137" s="10">
        <f t="shared" si="7"/>
        <v>1.0629999999999999</v>
      </c>
      <c r="K137" s="9"/>
      <c r="L137" s="9"/>
    </row>
    <row r="138" spans="2:12">
      <c r="B138" s="9">
        <f t="shared" si="6"/>
        <v>133</v>
      </c>
      <c r="C138" s="9" t="s">
        <v>107</v>
      </c>
      <c r="D138" s="9" t="s">
        <v>108</v>
      </c>
      <c r="E138" s="9" t="s">
        <v>13</v>
      </c>
      <c r="F138" s="9">
        <v>0.36</v>
      </c>
      <c r="G138" s="9">
        <v>63</v>
      </c>
      <c r="H138" s="9">
        <v>40</v>
      </c>
      <c r="I138" s="9">
        <f t="shared" si="8"/>
        <v>7893.6000000000095</v>
      </c>
      <c r="J138" s="10">
        <f t="shared" si="7"/>
        <v>1.0629999999999999</v>
      </c>
      <c r="K138" s="9"/>
      <c r="L138" s="9"/>
    </row>
    <row r="139" spans="2:12">
      <c r="B139" s="9">
        <f t="shared" si="6"/>
        <v>134</v>
      </c>
      <c r="C139" s="9" t="s">
        <v>108</v>
      </c>
      <c r="D139" s="9" t="s">
        <v>109</v>
      </c>
      <c r="E139" s="9" t="s">
        <v>14</v>
      </c>
      <c r="F139" s="9"/>
      <c r="G139" s="9">
        <v>63</v>
      </c>
      <c r="H139" s="9">
        <v>69</v>
      </c>
      <c r="I139" s="9">
        <f t="shared" si="8"/>
        <v>7962.6000000000095</v>
      </c>
      <c r="J139" s="10">
        <f t="shared" si="7"/>
        <v>1.0629999999999999</v>
      </c>
      <c r="K139" s="9"/>
      <c r="L139" s="9"/>
    </row>
    <row r="140" spans="2:12">
      <c r="B140" s="9">
        <f t="shared" si="6"/>
        <v>135</v>
      </c>
      <c r="C140" s="9" t="s">
        <v>108</v>
      </c>
      <c r="D140" s="9" t="s">
        <v>110</v>
      </c>
      <c r="E140" s="9" t="s">
        <v>14</v>
      </c>
      <c r="F140" s="9"/>
      <c r="G140" s="9">
        <v>63</v>
      </c>
      <c r="H140" s="9">
        <v>29.8</v>
      </c>
      <c r="I140" s="9">
        <f t="shared" si="8"/>
        <v>7992.4000000000096</v>
      </c>
      <c r="J140" s="10">
        <f t="shared" si="7"/>
        <v>1.0629999999999999</v>
      </c>
      <c r="K140" s="9"/>
      <c r="L140" s="9"/>
    </row>
    <row r="141" spans="2:12">
      <c r="B141" s="9">
        <f t="shared" si="6"/>
        <v>136</v>
      </c>
      <c r="C141" s="9" t="s">
        <v>107</v>
      </c>
      <c r="D141" s="9" t="s">
        <v>111</v>
      </c>
      <c r="E141" s="9" t="s">
        <v>26</v>
      </c>
      <c r="F141" s="9">
        <v>0.46</v>
      </c>
      <c r="G141" s="9">
        <v>63</v>
      </c>
      <c r="H141" s="9">
        <v>25.6</v>
      </c>
      <c r="I141" s="9">
        <f t="shared" si="8"/>
        <v>8018.00000000001</v>
      </c>
      <c r="J141" s="10">
        <f t="shared" si="7"/>
        <v>1.0629999999999999</v>
      </c>
      <c r="K141" s="9"/>
      <c r="L141" s="9"/>
    </row>
    <row r="142" spans="2:12">
      <c r="B142" s="9">
        <f t="shared" si="6"/>
        <v>137</v>
      </c>
      <c r="C142" s="9" t="s">
        <v>111</v>
      </c>
      <c r="D142" s="9" t="s">
        <v>110</v>
      </c>
      <c r="E142" s="9" t="s">
        <v>13</v>
      </c>
      <c r="F142" s="9">
        <v>0.36</v>
      </c>
      <c r="G142" s="9">
        <v>63</v>
      </c>
      <c r="H142" s="9">
        <v>41.4</v>
      </c>
      <c r="I142" s="9">
        <f t="shared" si="8"/>
        <v>8059.4000000000096</v>
      </c>
      <c r="J142" s="10">
        <f t="shared" si="7"/>
        <v>1.0629999999999999</v>
      </c>
      <c r="K142" s="9"/>
      <c r="L142" s="9"/>
    </row>
    <row r="143" spans="2:12">
      <c r="B143" s="9">
        <f t="shared" si="6"/>
        <v>138</v>
      </c>
      <c r="C143" s="9" t="s">
        <v>111</v>
      </c>
      <c r="D143" s="9" t="s">
        <v>112</v>
      </c>
      <c r="E143" s="9" t="s">
        <v>26</v>
      </c>
      <c r="F143" s="9">
        <v>0.46</v>
      </c>
      <c r="G143" s="9">
        <v>63</v>
      </c>
      <c r="H143" s="9">
        <v>43.3</v>
      </c>
      <c r="I143" s="9">
        <f t="shared" si="8"/>
        <v>8102.7000000000098</v>
      </c>
      <c r="J143" s="10">
        <f t="shared" si="7"/>
        <v>1.0629999999999999</v>
      </c>
      <c r="K143" s="9"/>
      <c r="L143" s="9"/>
    </row>
    <row r="144" spans="2:12">
      <c r="B144" s="9">
        <f t="shared" si="6"/>
        <v>139</v>
      </c>
      <c r="C144" s="9" t="s">
        <v>112</v>
      </c>
      <c r="D144" s="9" t="s">
        <v>113</v>
      </c>
      <c r="E144" s="9" t="s">
        <v>14</v>
      </c>
      <c r="F144" s="9"/>
      <c r="G144" s="9">
        <v>63</v>
      </c>
      <c r="H144" s="9">
        <v>35.5</v>
      </c>
      <c r="I144" s="9">
        <f t="shared" si="8"/>
        <v>8138.2000000000098</v>
      </c>
      <c r="J144" s="10">
        <f t="shared" si="7"/>
        <v>1.0629999999999999</v>
      </c>
      <c r="K144" s="9"/>
      <c r="L144" s="9"/>
    </row>
    <row r="145" spans="2:12">
      <c r="B145" s="9">
        <f t="shared" si="6"/>
        <v>140</v>
      </c>
      <c r="C145" s="9" t="s">
        <v>112</v>
      </c>
      <c r="D145" s="9" t="s">
        <v>114</v>
      </c>
      <c r="E145" s="9" t="s">
        <v>26</v>
      </c>
      <c r="F145" s="9">
        <v>0.46</v>
      </c>
      <c r="G145" s="9">
        <v>63</v>
      </c>
      <c r="H145" s="9">
        <v>19.100000000000001</v>
      </c>
      <c r="I145" s="9">
        <f t="shared" si="8"/>
        <v>8157.3000000000102</v>
      </c>
      <c r="J145" s="10">
        <f t="shared" si="7"/>
        <v>1.0629999999999999</v>
      </c>
      <c r="K145" s="9"/>
      <c r="L145" s="9"/>
    </row>
    <row r="146" spans="2:12">
      <c r="B146" s="9">
        <f t="shared" ref="B146:B183" si="9">1+B145</f>
        <v>141</v>
      </c>
      <c r="C146" s="9" t="s">
        <v>112</v>
      </c>
      <c r="D146" s="9" t="s">
        <v>114</v>
      </c>
      <c r="E146" s="9" t="s">
        <v>14</v>
      </c>
      <c r="F146" s="9"/>
      <c r="G146" s="9">
        <v>63</v>
      </c>
      <c r="H146" s="9">
        <v>4.0999999999999996</v>
      </c>
      <c r="I146" s="9">
        <f t="shared" si="8"/>
        <v>8161.4000000000106</v>
      </c>
      <c r="J146" s="10">
        <f t="shared" si="7"/>
        <v>1.0629999999999999</v>
      </c>
      <c r="K146" s="9"/>
      <c r="L146" s="9"/>
    </row>
    <row r="147" spans="2:12">
      <c r="B147" s="9">
        <f t="shared" si="9"/>
        <v>142</v>
      </c>
      <c r="C147" s="9" t="s">
        <v>114</v>
      </c>
      <c r="D147" s="9" t="s">
        <v>115</v>
      </c>
      <c r="E147" s="9" t="s">
        <v>14</v>
      </c>
      <c r="F147" s="9"/>
      <c r="G147" s="9">
        <v>63</v>
      </c>
      <c r="H147" s="9">
        <v>3.8</v>
      </c>
      <c r="I147" s="9">
        <f t="shared" si="8"/>
        <v>8165.2000000000107</v>
      </c>
      <c r="J147" s="10">
        <f t="shared" si="7"/>
        <v>1.0629999999999999</v>
      </c>
      <c r="K147" s="9"/>
      <c r="L147" s="9"/>
    </row>
    <row r="148" spans="2:12">
      <c r="B148" s="9">
        <f t="shared" si="9"/>
        <v>143</v>
      </c>
      <c r="C148" s="9" t="s">
        <v>114</v>
      </c>
      <c r="D148" s="9" t="s">
        <v>115</v>
      </c>
      <c r="E148" s="9" t="s">
        <v>26</v>
      </c>
      <c r="F148" s="9">
        <v>0.46</v>
      </c>
      <c r="G148" s="9">
        <v>75</v>
      </c>
      <c r="H148" s="9">
        <v>31.9</v>
      </c>
      <c r="I148" s="9">
        <f t="shared" si="8"/>
        <v>8197.1000000000113</v>
      </c>
      <c r="J148" s="10">
        <f t="shared" si="7"/>
        <v>1.075</v>
      </c>
      <c r="K148" s="9"/>
      <c r="L148" s="9"/>
    </row>
    <row r="149" spans="2:12">
      <c r="B149" s="9">
        <f t="shared" si="9"/>
        <v>144</v>
      </c>
      <c r="C149" s="9" t="s">
        <v>115</v>
      </c>
      <c r="D149" s="9" t="s">
        <v>116</v>
      </c>
      <c r="E149" s="9" t="s">
        <v>26</v>
      </c>
      <c r="F149" s="9">
        <v>0.46</v>
      </c>
      <c r="G149" s="9">
        <v>90</v>
      </c>
      <c r="H149" s="9">
        <v>10.1</v>
      </c>
      <c r="I149" s="9">
        <f t="shared" si="8"/>
        <v>8207.2000000000116</v>
      </c>
      <c r="J149" s="10">
        <f t="shared" si="7"/>
        <v>1.0900000000000001</v>
      </c>
      <c r="K149" s="9"/>
      <c r="L149" s="9"/>
    </row>
    <row r="150" spans="2:12">
      <c r="B150" s="9">
        <f t="shared" si="9"/>
        <v>145</v>
      </c>
      <c r="C150" s="9" t="s">
        <v>115</v>
      </c>
      <c r="D150" s="9" t="s">
        <v>116</v>
      </c>
      <c r="E150" s="9" t="s">
        <v>13</v>
      </c>
      <c r="F150" s="9">
        <v>0.36</v>
      </c>
      <c r="G150" s="9">
        <v>90</v>
      </c>
      <c r="H150" s="9">
        <v>8.4</v>
      </c>
      <c r="I150" s="9">
        <f t="shared" si="8"/>
        <v>8215.6000000000113</v>
      </c>
      <c r="J150" s="10">
        <f t="shared" si="7"/>
        <v>1.0900000000000001</v>
      </c>
      <c r="K150" s="9"/>
      <c r="L150" s="9"/>
    </row>
    <row r="151" spans="2:12">
      <c r="B151" s="9">
        <f t="shared" si="9"/>
        <v>146</v>
      </c>
      <c r="C151" s="9" t="s">
        <v>18</v>
      </c>
      <c r="D151" s="9" t="s">
        <v>17</v>
      </c>
      <c r="E151" s="9" t="s">
        <v>14</v>
      </c>
      <c r="F151" s="9"/>
      <c r="G151" s="9">
        <v>63</v>
      </c>
      <c r="H151" s="9">
        <v>121.5</v>
      </c>
      <c r="I151" s="9">
        <f t="shared" si="8"/>
        <v>8337.1000000000113</v>
      </c>
      <c r="J151" s="10">
        <f t="shared" si="7"/>
        <v>1.0629999999999999</v>
      </c>
      <c r="K151" s="9"/>
      <c r="L151" s="9"/>
    </row>
    <row r="152" spans="2:12">
      <c r="B152" s="9">
        <f t="shared" si="9"/>
        <v>147</v>
      </c>
      <c r="C152" s="9" t="s">
        <v>115</v>
      </c>
      <c r="D152" s="9" t="s">
        <v>116</v>
      </c>
      <c r="E152" s="9" t="s">
        <v>14</v>
      </c>
      <c r="F152" s="9"/>
      <c r="G152" s="9">
        <v>90</v>
      </c>
      <c r="H152" s="9">
        <v>18</v>
      </c>
      <c r="I152" s="9">
        <f t="shared" si="8"/>
        <v>8355.1000000000113</v>
      </c>
      <c r="J152" s="10">
        <f t="shared" si="7"/>
        <v>1.0900000000000001</v>
      </c>
      <c r="K152" s="9"/>
      <c r="L152" s="9"/>
    </row>
    <row r="153" spans="2:12">
      <c r="B153" s="9">
        <f t="shared" si="9"/>
        <v>148</v>
      </c>
      <c r="C153" s="9" t="s">
        <v>115</v>
      </c>
      <c r="D153" s="9" t="s">
        <v>116</v>
      </c>
      <c r="E153" s="9" t="s">
        <v>14</v>
      </c>
      <c r="F153" s="9">
        <v>0.36</v>
      </c>
      <c r="G153" s="9">
        <v>90</v>
      </c>
      <c r="H153" s="9">
        <v>24.9</v>
      </c>
      <c r="I153" s="9">
        <f t="shared" si="8"/>
        <v>8380.0000000000109</v>
      </c>
      <c r="J153" s="10">
        <f t="shared" si="7"/>
        <v>1.0900000000000001</v>
      </c>
      <c r="K153" s="9"/>
      <c r="L153" s="9"/>
    </row>
    <row r="154" spans="2:12">
      <c r="B154" s="9">
        <f t="shared" si="9"/>
        <v>149</v>
      </c>
      <c r="C154" s="9" t="s">
        <v>115</v>
      </c>
      <c r="D154" s="9" t="s">
        <v>116</v>
      </c>
      <c r="E154" s="9" t="s">
        <v>14</v>
      </c>
      <c r="F154" s="9"/>
      <c r="G154" s="9">
        <v>90</v>
      </c>
      <c r="H154" s="9">
        <v>15.3</v>
      </c>
      <c r="I154" s="9">
        <f t="shared" si="8"/>
        <v>8395.3000000000102</v>
      </c>
      <c r="J154" s="10">
        <f t="shared" si="7"/>
        <v>1.0900000000000001</v>
      </c>
      <c r="K154" s="9"/>
      <c r="L154" s="9"/>
    </row>
    <row r="155" spans="2:12">
      <c r="B155" s="9">
        <f t="shared" si="9"/>
        <v>150</v>
      </c>
      <c r="C155" s="9" t="s">
        <v>115</v>
      </c>
      <c r="D155" s="9" t="s">
        <v>116</v>
      </c>
      <c r="E155" s="9" t="s">
        <v>14</v>
      </c>
      <c r="F155" s="9">
        <v>0.36</v>
      </c>
      <c r="G155" s="9">
        <v>90</v>
      </c>
      <c r="H155" s="9">
        <v>7.1</v>
      </c>
      <c r="I155" s="9">
        <f t="shared" si="8"/>
        <v>8402.4000000000106</v>
      </c>
      <c r="J155" s="10">
        <f t="shared" si="7"/>
        <v>1.0900000000000001</v>
      </c>
      <c r="K155" s="9"/>
      <c r="L155" s="9"/>
    </row>
    <row r="156" spans="2:12">
      <c r="B156" s="9">
        <f t="shared" si="9"/>
        <v>151</v>
      </c>
      <c r="C156" s="9" t="s">
        <v>116</v>
      </c>
      <c r="D156" s="9" t="s">
        <v>117</v>
      </c>
      <c r="E156" s="9" t="s">
        <v>24</v>
      </c>
      <c r="F156" s="9">
        <v>0.36</v>
      </c>
      <c r="G156" s="9">
        <v>140</v>
      </c>
      <c r="H156" s="9">
        <v>3.3</v>
      </c>
      <c r="I156" s="9">
        <f t="shared" si="8"/>
        <v>8405.7000000000098</v>
      </c>
      <c r="J156" s="10">
        <f t="shared" si="7"/>
        <v>1.1400000000000001</v>
      </c>
      <c r="K156" s="11" t="s">
        <v>56</v>
      </c>
      <c r="L156" s="12"/>
    </row>
    <row r="157" spans="2:12">
      <c r="B157" s="9">
        <f t="shared" si="9"/>
        <v>152</v>
      </c>
      <c r="C157" s="9" t="s">
        <v>116</v>
      </c>
      <c r="D157" s="9" t="s">
        <v>117</v>
      </c>
      <c r="E157" s="9" t="s">
        <v>14</v>
      </c>
      <c r="F157" s="9"/>
      <c r="G157" s="9">
        <v>140</v>
      </c>
      <c r="H157" s="9">
        <v>73.8</v>
      </c>
      <c r="I157" s="9">
        <f t="shared" si="8"/>
        <v>8479.5000000000091</v>
      </c>
      <c r="J157" s="10">
        <f t="shared" si="7"/>
        <v>1.1400000000000001</v>
      </c>
      <c r="K157" s="9"/>
      <c r="L157" s="9"/>
    </row>
    <row r="158" spans="2:12">
      <c r="B158" s="9">
        <f t="shared" si="9"/>
        <v>153</v>
      </c>
      <c r="C158" s="9" t="s">
        <v>117</v>
      </c>
      <c r="D158" s="9" t="s">
        <v>118</v>
      </c>
      <c r="E158" s="9" t="s">
        <v>14</v>
      </c>
      <c r="F158" s="9"/>
      <c r="G158" s="9">
        <v>63</v>
      </c>
      <c r="H158" s="9">
        <v>24.1</v>
      </c>
      <c r="I158" s="9">
        <f t="shared" si="8"/>
        <v>8503.6000000000095</v>
      </c>
      <c r="J158" s="10">
        <f t="shared" si="7"/>
        <v>1.0629999999999999</v>
      </c>
      <c r="K158" s="9"/>
      <c r="L158" s="9"/>
    </row>
    <row r="159" spans="2:12">
      <c r="B159" s="9">
        <f t="shared" si="9"/>
        <v>154</v>
      </c>
      <c r="C159" s="9" t="s">
        <v>117</v>
      </c>
      <c r="D159" s="9" t="s">
        <v>119</v>
      </c>
      <c r="E159" s="9" t="s">
        <v>14</v>
      </c>
      <c r="F159" s="9"/>
      <c r="G159" s="9">
        <v>140</v>
      </c>
      <c r="H159" s="9">
        <v>5.5</v>
      </c>
      <c r="I159" s="9">
        <f t="shared" si="8"/>
        <v>8509.1000000000095</v>
      </c>
      <c r="J159" s="10">
        <f t="shared" si="7"/>
        <v>1.1400000000000001</v>
      </c>
      <c r="K159" s="11"/>
      <c r="L159" s="12"/>
    </row>
    <row r="160" spans="2:12">
      <c r="B160" s="9">
        <f t="shared" si="9"/>
        <v>155</v>
      </c>
      <c r="C160" s="9" t="s">
        <v>119</v>
      </c>
      <c r="D160" s="9" t="s">
        <v>120</v>
      </c>
      <c r="E160" s="9" t="s">
        <v>14</v>
      </c>
      <c r="F160" s="9"/>
      <c r="G160" s="9">
        <v>63</v>
      </c>
      <c r="H160" s="9">
        <v>7.6</v>
      </c>
      <c r="I160" s="9">
        <f t="shared" si="8"/>
        <v>8516.7000000000098</v>
      </c>
      <c r="J160" s="10">
        <f t="shared" si="7"/>
        <v>1.0629999999999999</v>
      </c>
      <c r="K160" s="9"/>
      <c r="L160" s="9"/>
    </row>
    <row r="161" spans="2:12">
      <c r="B161" s="9">
        <f t="shared" si="9"/>
        <v>156</v>
      </c>
      <c r="C161" s="9" t="s">
        <v>119</v>
      </c>
      <c r="D161" s="9" t="s">
        <v>120</v>
      </c>
      <c r="E161" s="9" t="s">
        <v>13</v>
      </c>
      <c r="F161" s="9">
        <v>0.36</v>
      </c>
      <c r="G161" s="9">
        <v>63</v>
      </c>
      <c r="H161" s="9">
        <v>20.100000000000001</v>
      </c>
      <c r="I161" s="9">
        <f t="shared" si="8"/>
        <v>8536.8000000000102</v>
      </c>
      <c r="J161" s="10">
        <f t="shared" si="7"/>
        <v>1.0629999999999999</v>
      </c>
      <c r="K161" s="9"/>
      <c r="L161" s="9"/>
    </row>
    <row r="162" spans="2:12">
      <c r="B162" s="9">
        <f t="shared" si="9"/>
        <v>157</v>
      </c>
      <c r="C162" s="9" t="s">
        <v>120</v>
      </c>
      <c r="D162" s="9" t="s">
        <v>121</v>
      </c>
      <c r="E162" s="9" t="s">
        <v>13</v>
      </c>
      <c r="F162" s="9">
        <v>0.36</v>
      </c>
      <c r="G162" s="9">
        <v>125</v>
      </c>
      <c r="H162" s="9">
        <v>24.2</v>
      </c>
      <c r="I162" s="9">
        <f t="shared" si="8"/>
        <v>8561.0000000000109</v>
      </c>
      <c r="J162" s="10">
        <f t="shared" si="7"/>
        <v>1.125</v>
      </c>
      <c r="K162" s="9"/>
      <c r="L162" s="9"/>
    </row>
    <row r="163" spans="2:12">
      <c r="B163" s="9">
        <f t="shared" si="9"/>
        <v>158</v>
      </c>
      <c r="C163" s="9" t="s">
        <v>121</v>
      </c>
      <c r="D163" s="9" t="s">
        <v>119</v>
      </c>
      <c r="E163" s="9" t="s">
        <v>14</v>
      </c>
      <c r="F163" s="9"/>
      <c r="G163" s="9">
        <v>140</v>
      </c>
      <c r="H163" s="9">
        <v>19.8</v>
      </c>
      <c r="I163" s="9">
        <f t="shared" si="8"/>
        <v>8580.8000000000102</v>
      </c>
      <c r="J163" s="10">
        <f t="shared" si="7"/>
        <v>1.1400000000000001</v>
      </c>
      <c r="K163" s="9"/>
      <c r="L163" s="9"/>
    </row>
    <row r="164" spans="2:12">
      <c r="B164" s="9">
        <f t="shared" si="9"/>
        <v>159</v>
      </c>
      <c r="C164" s="9" t="s">
        <v>121</v>
      </c>
      <c r="D164" s="9" t="s">
        <v>122</v>
      </c>
      <c r="E164" s="9" t="s">
        <v>13</v>
      </c>
      <c r="F164" s="9">
        <v>0.36</v>
      </c>
      <c r="G164" s="9">
        <v>140</v>
      </c>
      <c r="H164" s="9">
        <v>38.1</v>
      </c>
      <c r="I164" s="9">
        <f t="shared" si="8"/>
        <v>8618.9000000000106</v>
      </c>
      <c r="J164" s="10">
        <f t="shared" si="7"/>
        <v>1.1400000000000001</v>
      </c>
      <c r="K164" s="9"/>
      <c r="L164" s="9"/>
    </row>
    <row r="165" spans="2:12">
      <c r="B165" s="9">
        <f t="shared" si="9"/>
        <v>160</v>
      </c>
      <c r="C165" s="9" t="s">
        <v>122</v>
      </c>
      <c r="D165" s="9" t="s">
        <v>123</v>
      </c>
      <c r="E165" s="9" t="s">
        <v>13</v>
      </c>
      <c r="F165" s="9">
        <v>0.36</v>
      </c>
      <c r="G165" s="9">
        <v>63</v>
      </c>
      <c r="H165" s="9">
        <v>18</v>
      </c>
      <c r="I165" s="9">
        <f t="shared" si="8"/>
        <v>8636.9000000000106</v>
      </c>
      <c r="J165" s="10">
        <f t="shared" si="7"/>
        <v>1.0629999999999999</v>
      </c>
      <c r="K165" s="9"/>
      <c r="L165" s="9"/>
    </row>
    <row r="166" spans="2:12">
      <c r="B166" s="9">
        <f t="shared" si="9"/>
        <v>161</v>
      </c>
      <c r="C166" s="9" t="s">
        <v>122</v>
      </c>
      <c r="D166" s="9" t="s">
        <v>123</v>
      </c>
      <c r="E166" s="9" t="s">
        <v>14</v>
      </c>
      <c r="F166" s="9"/>
      <c r="G166" s="9">
        <v>63</v>
      </c>
      <c r="H166" s="9">
        <v>13.1</v>
      </c>
      <c r="I166" s="9">
        <f t="shared" si="8"/>
        <v>8650.0000000000109</v>
      </c>
      <c r="J166" s="10">
        <f t="shared" si="7"/>
        <v>1.0629999999999999</v>
      </c>
      <c r="K166" s="9"/>
      <c r="L166" s="9"/>
    </row>
    <row r="167" spans="2:12">
      <c r="B167" s="9">
        <f t="shared" si="9"/>
        <v>162</v>
      </c>
      <c r="C167" s="9" t="s">
        <v>122</v>
      </c>
      <c r="D167" s="9" t="s">
        <v>124</v>
      </c>
      <c r="E167" s="9" t="s">
        <v>13</v>
      </c>
      <c r="F167" s="9">
        <v>0.36</v>
      </c>
      <c r="G167" s="9">
        <v>140</v>
      </c>
      <c r="H167" s="9">
        <v>24.6</v>
      </c>
      <c r="I167" s="9">
        <f t="shared" si="8"/>
        <v>8674.6000000000113</v>
      </c>
      <c r="J167" s="10">
        <f t="shared" si="7"/>
        <v>1.1400000000000001</v>
      </c>
      <c r="K167" s="9"/>
      <c r="L167" s="9"/>
    </row>
    <row r="168" spans="2:12">
      <c r="B168" s="9">
        <f t="shared" si="9"/>
        <v>163</v>
      </c>
      <c r="C168" s="9" t="s">
        <v>124</v>
      </c>
      <c r="D168" s="9" t="s">
        <v>125</v>
      </c>
      <c r="E168" s="9" t="s">
        <v>13</v>
      </c>
      <c r="F168" s="9">
        <v>0.36</v>
      </c>
      <c r="G168" s="9">
        <v>63</v>
      </c>
      <c r="H168" s="9">
        <v>2.1</v>
      </c>
      <c r="I168" s="9">
        <f t="shared" si="8"/>
        <v>8676.7000000000116</v>
      </c>
      <c r="J168" s="10">
        <f t="shared" si="7"/>
        <v>1.0629999999999999</v>
      </c>
      <c r="K168" s="11" t="s">
        <v>56</v>
      </c>
      <c r="L168" s="12"/>
    </row>
    <row r="169" spans="2:12">
      <c r="B169" s="9">
        <f t="shared" si="9"/>
        <v>164</v>
      </c>
      <c r="C169" s="9" t="s">
        <v>124</v>
      </c>
      <c r="D169" s="9" t="s">
        <v>125</v>
      </c>
      <c r="E169" s="9" t="s">
        <v>14</v>
      </c>
      <c r="F169" s="9"/>
      <c r="G169" s="9">
        <v>63</v>
      </c>
      <c r="H169" s="9">
        <v>13.2</v>
      </c>
      <c r="I169" s="9">
        <f t="shared" si="8"/>
        <v>8689.9000000000124</v>
      </c>
      <c r="J169" s="10">
        <f t="shared" si="7"/>
        <v>1.0629999999999999</v>
      </c>
      <c r="K169" s="9"/>
      <c r="L169" s="9"/>
    </row>
    <row r="170" spans="2:12">
      <c r="B170" s="9">
        <f t="shared" si="9"/>
        <v>165</v>
      </c>
      <c r="C170" s="9" t="s">
        <v>124</v>
      </c>
      <c r="D170" s="9" t="s">
        <v>126</v>
      </c>
      <c r="E170" s="9" t="s">
        <v>13</v>
      </c>
      <c r="F170" s="9">
        <v>0.36</v>
      </c>
      <c r="G170" s="9">
        <v>140</v>
      </c>
      <c r="H170" s="9">
        <v>10</v>
      </c>
      <c r="I170" s="9">
        <f t="shared" si="8"/>
        <v>8699.9000000000124</v>
      </c>
      <c r="J170" s="10">
        <f t="shared" si="7"/>
        <v>1.1400000000000001</v>
      </c>
      <c r="K170" s="9"/>
      <c r="L170" s="9"/>
    </row>
    <row r="171" spans="2:12">
      <c r="B171" s="9">
        <f t="shared" si="9"/>
        <v>166</v>
      </c>
      <c r="C171" s="9" t="s">
        <v>124</v>
      </c>
      <c r="D171" s="9" t="s">
        <v>126</v>
      </c>
      <c r="E171" s="9" t="s">
        <v>14</v>
      </c>
      <c r="F171" s="9"/>
      <c r="G171" s="9">
        <v>140</v>
      </c>
      <c r="H171" s="9">
        <v>25.3</v>
      </c>
      <c r="I171" s="9">
        <f t="shared" si="8"/>
        <v>8725.2000000000116</v>
      </c>
      <c r="J171" s="10">
        <f t="shared" si="7"/>
        <v>1.1400000000000001</v>
      </c>
      <c r="K171" s="9"/>
      <c r="L171" s="9"/>
    </row>
    <row r="172" spans="2:12">
      <c r="B172" s="9">
        <f t="shared" si="9"/>
        <v>167</v>
      </c>
      <c r="C172" s="9" t="s">
        <v>127</v>
      </c>
      <c r="D172" s="9" t="s">
        <v>128</v>
      </c>
      <c r="E172" s="9" t="s">
        <v>14</v>
      </c>
      <c r="F172" s="9"/>
      <c r="G172" s="9">
        <v>63</v>
      </c>
      <c r="H172" s="9">
        <v>12</v>
      </c>
      <c r="I172" s="9">
        <f t="shared" si="8"/>
        <v>8737.2000000000116</v>
      </c>
      <c r="J172" s="10">
        <f t="shared" si="7"/>
        <v>1.0629999999999999</v>
      </c>
      <c r="K172" s="9"/>
      <c r="L172" s="9"/>
    </row>
    <row r="173" spans="2:12">
      <c r="B173" s="9">
        <f t="shared" si="9"/>
        <v>168</v>
      </c>
      <c r="C173" s="9" t="s">
        <v>127</v>
      </c>
      <c r="D173" s="9" t="s">
        <v>129</v>
      </c>
      <c r="E173" s="9" t="s">
        <v>14</v>
      </c>
      <c r="F173" s="9"/>
      <c r="G173" s="9">
        <v>140</v>
      </c>
      <c r="H173" s="9">
        <v>19.5</v>
      </c>
      <c r="I173" s="9">
        <f t="shared" si="8"/>
        <v>8756.7000000000116</v>
      </c>
      <c r="J173" s="10">
        <f t="shared" si="7"/>
        <v>1.1400000000000001</v>
      </c>
      <c r="K173" s="9"/>
      <c r="L173" s="9"/>
    </row>
    <row r="174" spans="2:12">
      <c r="B174" s="9">
        <f t="shared" si="9"/>
        <v>169</v>
      </c>
      <c r="C174" s="9" t="s">
        <v>127</v>
      </c>
      <c r="D174" s="9" t="s">
        <v>129</v>
      </c>
      <c r="E174" s="9" t="s">
        <v>14</v>
      </c>
      <c r="F174" s="9"/>
      <c r="G174" s="9">
        <v>140</v>
      </c>
      <c r="H174" s="9">
        <v>7.5</v>
      </c>
      <c r="I174" s="9">
        <f t="shared" si="8"/>
        <v>8764.2000000000116</v>
      </c>
      <c r="J174" s="10">
        <f t="shared" si="7"/>
        <v>1.1400000000000001</v>
      </c>
      <c r="K174" s="9"/>
      <c r="L174" s="9"/>
    </row>
    <row r="175" spans="2:12">
      <c r="B175" s="9">
        <f t="shared" si="9"/>
        <v>170</v>
      </c>
      <c r="C175" s="9" t="s">
        <v>120</v>
      </c>
      <c r="D175" s="9" t="s">
        <v>130</v>
      </c>
      <c r="E175" s="9" t="s">
        <v>13</v>
      </c>
      <c r="F175" s="9">
        <v>0.36</v>
      </c>
      <c r="G175" s="9">
        <v>125</v>
      </c>
      <c r="H175" s="9">
        <v>13.8</v>
      </c>
      <c r="I175" s="9">
        <f t="shared" si="8"/>
        <v>8778.0000000000109</v>
      </c>
      <c r="J175" s="10">
        <f t="shared" si="7"/>
        <v>1.125</v>
      </c>
      <c r="K175" s="9"/>
      <c r="L175" s="9"/>
    </row>
    <row r="176" spans="2:12">
      <c r="B176" s="9">
        <f t="shared" si="9"/>
        <v>171</v>
      </c>
      <c r="C176" s="9" t="s">
        <v>130</v>
      </c>
      <c r="D176" s="9" t="s">
        <v>131</v>
      </c>
      <c r="E176" s="9" t="s">
        <v>13</v>
      </c>
      <c r="F176" s="9">
        <v>0.36</v>
      </c>
      <c r="G176" s="9">
        <v>63</v>
      </c>
      <c r="H176" s="9">
        <v>1.5</v>
      </c>
      <c r="I176" s="9">
        <f t="shared" si="8"/>
        <v>8779.5000000000109</v>
      </c>
      <c r="J176" s="10">
        <f t="shared" si="7"/>
        <v>1.0629999999999999</v>
      </c>
      <c r="K176" s="9"/>
      <c r="L176" s="9"/>
    </row>
    <row r="177" spans="2:15">
      <c r="B177" s="9">
        <f t="shared" si="9"/>
        <v>172</v>
      </c>
      <c r="C177" s="9" t="s">
        <v>132</v>
      </c>
      <c r="D177" s="9" t="s">
        <v>131</v>
      </c>
      <c r="E177" s="9" t="s">
        <v>14</v>
      </c>
      <c r="F177" s="9"/>
      <c r="G177" s="9">
        <v>63</v>
      </c>
      <c r="H177" s="9">
        <v>60.1</v>
      </c>
      <c r="I177" s="9">
        <f t="shared" si="8"/>
        <v>8839.6000000000113</v>
      </c>
      <c r="J177" s="10">
        <f t="shared" si="7"/>
        <v>1.0629999999999999</v>
      </c>
      <c r="K177" s="9"/>
      <c r="L177" s="9"/>
    </row>
    <row r="178" spans="2:15">
      <c r="B178" s="9">
        <f t="shared" si="9"/>
        <v>173</v>
      </c>
      <c r="C178" s="9" t="s">
        <v>132</v>
      </c>
      <c r="D178" s="9" t="s">
        <v>54</v>
      </c>
      <c r="E178" s="9" t="s">
        <v>13</v>
      </c>
      <c r="F178" s="9">
        <v>0.36</v>
      </c>
      <c r="G178" s="9">
        <v>125</v>
      </c>
      <c r="H178" s="9">
        <v>9.8000000000000007</v>
      </c>
      <c r="I178" s="9">
        <f t="shared" si="8"/>
        <v>8849.4000000000106</v>
      </c>
      <c r="J178" s="10">
        <f t="shared" si="7"/>
        <v>1.125</v>
      </c>
      <c r="K178" s="9"/>
      <c r="L178" s="9"/>
    </row>
    <row r="179" spans="2:15">
      <c r="B179" s="9">
        <f t="shared" si="9"/>
        <v>174</v>
      </c>
      <c r="C179" s="9" t="s">
        <v>133</v>
      </c>
      <c r="D179" s="9" t="s">
        <v>11</v>
      </c>
      <c r="E179" s="9" t="s">
        <v>14</v>
      </c>
      <c r="F179" s="9"/>
      <c r="G179" s="9">
        <v>63</v>
      </c>
      <c r="H179" s="9">
        <v>141.30000000000001</v>
      </c>
      <c r="I179" s="9">
        <f t="shared" si="8"/>
        <v>8990.7000000000098</v>
      </c>
      <c r="J179" s="10">
        <f t="shared" si="7"/>
        <v>1.0629999999999999</v>
      </c>
      <c r="K179" s="9"/>
      <c r="L179" s="9"/>
    </row>
    <row r="180" spans="2:15">
      <c r="B180" s="9">
        <f t="shared" si="9"/>
        <v>175</v>
      </c>
      <c r="C180" s="9" t="s">
        <v>134</v>
      </c>
      <c r="D180" s="9" t="s">
        <v>34</v>
      </c>
      <c r="E180" s="9" t="s">
        <v>14</v>
      </c>
      <c r="F180" s="9"/>
      <c r="G180" s="9">
        <v>63</v>
      </c>
      <c r="H180" s="9">
        <v>102.3</v>
      </c>
      <c r="I180" s="9">
        <f t="shared" si="8"/>
        <v>9093.0000000000091</v>
      </c>
      <c r="J180" s="10">
        <f t="shared" si="7"/>
        <v>1.0629999999999999</v>
      </c>
      <c r="K180" s="9"/>
      <c r="L180" s="9"/>
    </row>
    <row r="181" spans="2:15">
      <c r="B181" s="9">
        <f t="shared" si="9"/>
        <v>176</v>
      </c>
      <c r="C181" s="9" t="s">
        <v>134</v>
      </c>
      <c r="D181" s="9" t="s">
        <v>12</v>
      </c>
      <c r="E181" s="9" t="s">
        <v>24</v>
      </c>
      <c r="F181" s="9">
        <v>0.36</v>
      </c>
      <c r="G181" s="9">
        <v>63</v>
      </c>
      <c r="H181" s="9">
        <v>151.19999999999999</v>
      </c>
      <c r="I181" s="9">
        <f t="shared" si="8"/>
        <v>9244.2000000000098</v>
      </c>
      <c r="J181" s="10">
        <f t="shared" si="7"/>
        <v>1.0629999999999999</v>
      </c>
      <c r="K181" s="9"/>
      <c r="L181" s="9"/>
    </row>
    <row r="182" spans="2:15">
      <c r="B182" s="9">
        <f t="shared" si="9"/>
        <v>177</v>
      </c>
      <c r="C182" s="9" t="s">
        <v>40</v>
      </c>
      <c r="D182" s="9" t="s">
        <v>75</v>
      </c>
      <c r="E182" s="9" t="s">
        <v>14</v>
      </c>
      <c r="F182" s="9"/>
      <c r="G182" s="9">
        <v>63</v>
      </c>
      <c r="H182" s="9">
        <v>68.099999999999994</v>
      </c>
      <c r="I182" s="9">
        <f t="shared" si="8"/>
        <v>9312.3000000000102</v>
      </c>
      <c r="J182" s="10">
        <f t="shared" si="7"/>
        <v>1.0629999999999999</v>
      </c>
      <c r="K182" s="9"/>
      <c r="L182" s="9"/>
    </row>
    <row r="183" spans="2:15">
      <c r="B183" s="9">
        <f t="shared" si="9"/>
        <v>178</v>
      </c>
      <c r="C183" s="9" t="s">
        <v>116</v>
      </c>
      <c r="D183" s="9" t="s">
        <v>74</v>
      </c>
      <c r="E183" s="9" t="s">
        <v>24</v>
      </c>
      <c r="F183" s="9">
        <v>0.36</v>
      </c>
      <c r="G183" s="9">
        <v>63</v>
      </c>
      <c r="H183" s="9">
        <v>52</v>
      </c>
      <c r="I183" s="9">
        <f t="shared" si="8"/>
        <v>9364.3000000000102</v>
      </c>
      <c r="J183" s="10">
        <f t="shared" si="7"/>
        <v>1.0629999999999999</v>
      </c>
      <c r="K183" s="9"/>
      <c r="L183" s="9"/>
    </row>
    <row r="184" spans="2:15">
      <c r="B184" s="9"/>
      <c r="C184" s="9"/>
      <c r="D184" s="9"/>
      <c r="E184" s="9"/>
      <c r="F184" s="9"/>
      <c r="G184" s="9"/>
      <c r="H184" s="9"/>
      <c r="I184" s="9"/>
      <c r="J184" s="10"/>
      <c r="K184" s="9"/>
      <c r="L184" s="9"/>
    </row>
    <row r="185" spans="2:15">
      <c r="B185" s="9"/>
      <c r="C185" s="9"/>
      <c r="D185" s="9"/>
      <c r="E185" s="9"/>
      <c r="F185" s="9"/>
      <c r="G185" s="9"/>
      <c r="H185" s="9"/>
      <c r="I185" s="9"/>
      <c r="J185" s="10"/>
      <c r="K185" s="9"/>
      <c r="L185" s="9"/>
    </row>
    <row r="186" spans="2:15">
      <c r="B186" s="9"/>
      <c r="C186" s="9"/>
      <c r="D186" s="9"/>
      <c r="E186" s="9"/>
      <c r="F186" s="9"/>
      <c r="G186" s="9"/>
      <c r="H186" s="9"/>
      <c r="I186" s="9"/>
      <c r="J186" s="10"/>
      <c r="K186" s="9"/>
      <c r="L186" s="9"/>
    </row>
    <row r="187" spans="2:15">
      <c r="B187" s="9"/>
      <c r="C187" s="9"/>
      <c r="D187" s="9"/>
      <c r="E187" s="9"/>
      <c r="F187" s="9"/>
      <c r="G187" s="9"/>
      <c r="H187" s="9"/>
      <c r="I187" s="9"/>
      <c r="J187" s="10"/>
      <c r="K187" s="9"/>
      <c r="L187" s="9"/>
    </row>
    <row r="188" spans="2:15">
      <c r="B188" s="9"/>
      <c r="C188" s="9"/>
      <c r="D188" s="9"/>
      <c r="E188" s="9"/>
      <c r="F188" s="9"/>
      <c r="G188" s="9"/>
      <c r="H188" s="9"/>
      <c r="I188" s="9"/>
      <c r="J188" s="10"/>
      <c r="K188" s="15"/>
      <c r="L188" s="15"/>
    </row>
    <row r="189" spans="2:15">
      <c r="B189" s="9"/>
      <c r="C189" s="9">
        <f>+SUMIF($G$5:$G$183,C191,$H$5:$H$183)</f>
        <v>7394.7000000000098</v>
      </c>
      <c r="D189" s="9">
        <f t="shared" ref="D189:H189" si="10">+SUMIF($G$5:$G$183,D191,$H$5:$H$183)</f>
        <v>266.7</v>
      </c>
      <c r="E189" s="9">
        <f t="shared" si="10"/>
        <v>1009.3</v>
      </c>
      <c r="F189" s="9">
        <f t="shared" si="10"/>
        <v>292.60000000000002</v>
      </c>
      <c r="G189" s="9">
        <f t="shared" si="10"/>
        <v>173.60000000000002</v>
      </c>
      <c r="H189" s="9">
        <f t="shared" si="10"/>
        <v>227.4</v>
      </c>
      <c r="I189" s="9">
        <f>+SUM(C189:H189)</f>
        <v>9364.3000000000102</v>
      </c>
      <c r="J189" s="10"/>
      <c r="K189" s="15"/>
      <c r="L189" s="15"/>
    </row>
    <row r="190" spans="2:15">
      <c r="B190" s="9"/>
      <c r="C190" s="16">
        <v>9797</v>
      </c>
      <c r="D190" s="16">
        <v>267</v>
      </c>
      <c r="E190" s="16">
        <v>1010</v>
      </c>
      <c r="F190" s="16">
        <v>293</v>
      </c>
      <c r="G190" s="16">
        <v>174</v>
      </c>
      <c r="H190" s="16">
        <v>228</v>
      </c>
      <c r="I190" s="16">
        <v>11769</v>
      </c>
      <c r="J190" s="10"/>
      <c r="K190" s="15"/>
      <c r="L190" s="15"/>
      <c r="N190" s="2">
        <f>1065.2-1009.3</f>
        <v>55.900000000000091</v>
      </c>
    </row>
    <row r="191" spans="2:15" ht="15.75" thickBot="1">
      <c r="B191" s="9"/>
      <c r="C191" s="16">
        <v>63</v>
      </c>
      <c r="D191" s="16">
        <v>75</v>
      </c>
      <c r="E191" s="16">
        <v>90</v>
      </c>
      <c r="F191" s="16">
        <v>110</v>
      </c>
      <c r="G191" s="16">
        <v>125</v>
      </c>
      <c r="H191" s="16">
        <v>140</v>
      </c>
      <c r="I191" s="16"/>
      <c r="J191" s="10"/>
      <c r="K191" s="15"/>
      <c r="L191" s="15"/>
    </row>
    <row r="192" spans="2:15" ht="15.75">
      <c r="B192" s="17" t="s">
        <v>135</v>
      </c>
      <c r="C192" s="18"/>
      <c r="D192" s="18"/>
      <c r="E192" s="19"/>
      <c r="F192" s="20" t="s">
        <v>136</v>
      </c>
      <c r="G192" s="21"/>
      <c r="H192" s="22"/>
      <c r="I192" s="20" t="s">
        <v>137</v>
      </c>
      <c r="J192" s="21"/>
      <c r="K192" s="21"/>
      <c r="L192" s="23"/>
      <c r="O192" s="2">
        <f>7388.7-7333.7</f>
        <v>55</v>
      </c>
    </row>
    <row r="193" spans="2:12" ht="15.75">
      <c r="B193" s="24" t="s">
        <v>138</v>
      </c>
      <c r="C193" s="15"/>
      <c r="D193" s="25"/>
      <c r="E193" s="25"/>
      <c r="F193" s="15" t="s">
        <v>138</v>
      </c>
      <c r="G193" s="25"/>
      <c r="H193" s="25"/>
      <c r="I193" s="15" t="s">
        <v>138</v>
      </c>
      <c r="J193" s="15"/>
      <c r="K193" s="11"/>
      <c r="L193" s="26"/>
    </row>
    <row r="194" spans="2:12" ht="15.75">
      <c r="B194" s="24" t="s">
        <v>139</v>
      </c>
      <c r="C194" s="25"/>
      <c r="D194" s="25"/>
      <c r="E194" s="25"/>
      <c r="F194" s="15" t="s">
        <v>139</v>
      </c>
      <c r="G194" s="25"/>
      <c r="H194" s="25"/>
      <c r="I194" s="15" t="s">
        <v>139</v>
      </c>
      <c r="J194" s="11"/>
      <c r="K194" s="27"/>
      <c r="L194" s="26"/>
    </row>
    <row r="195" spans="2:12" ht="16.5" thickBot="1">
      <c r="B195" s="28" t="s">
        <v>140</v>
      </c>
      <c r="C195" s="29"/>
      <c r="D195" s="30"/>
      <c r="E195" s="30"/>
      <c r="F195" s="29" t="s">
        <v>140</v>
      </c>
      <c r="G195" s="30"/>
      <c r="H195" s="30"/>
      <c r="I195" s="29" t="s">
        <v>140</v>
      </c>
      <c r="J195" s="29"/>
      <c r="K195" s="31"/>
      <c r="L195" s="32"/>
    </row>
  </sheetData>
  <autoFilter ref="C4:H183"/>
  <mergeCells count="38">
    <mergeCell ref="C194:E194"/>
    <mergeCell ref="G194:H194"/>
    <mergeCell ref="J194:L194"/>
    <mergeCell ref="D195:E195"/>
    <mergeCell ref="G195:H195"/>
    <mergeCell ref="K195:L195"/>
    <mergeCell ref="K159:L159"/>
    <mergeCell ref="K168:L168"/>
    <mergeCell ref="B192:E192"/>
    <mergeCell ref="F192:H192"/>
    <mergeCell ref="I192:L192"/>
    <mergeCell ref="D193:E193"/>
    <mergeCell ref="G193:H193"/>
    <mergeCell ref="K193:L193"/>
    <mergeCell ref="K117:L117"/>
    <mergeCell ref="K120:L120"/>
    <mergeCell ref="K121:L121"/>
    <mergeCell ref="K127:L127"/>
    <mergeCell ref="K128:L128"/>
    <mergeCell ref="K156:L156"/>
    <mergeCell ref="K100:L100"/>
    <mergeCell ref="K105:L105"/>
    <mergeCell ref="K107:L107"/>
    <mergeCell ref="K108:L108"/>
    <mergeCell ref="K110:L110"/>
    <mergeCell ref="K111:L111"/>
    <mergeCell ref="K38:L38"/>
    <mergeCell ref="K40:L40"/>
    <mergeCell ref="K67:L67"/>
    <mergeCell ref="K69:L69"/>
    <mergeCell ref="K78:L78"/>
    <mergeCell ref="K81:L81"/>
    <mergeCell ref="B3:L3"/>
    <mergeCell ref="K4:L4"/>
    <mergeCell ref="K5:L5"/>
    <mergeCell ref="K7:L7"/>
    <mergeCell ref="K24:L24"/>
    <mergeCell ref="K33:L3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persanda</vt:lpstr>
      <vt:lpstr>Puremanikanth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2024-01-27T05:31:50Z</dcterms:modified>
</cp:coreProperties>
</file>