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anwesh\OCT bill contractors\"/>
    </mc:Choice>
  </mc:AlternateContent>
  <bookViews>
    <workbookView xWindow="0" yWindow="0" windowWidth="24000" windowHeight="9120" tabRatio="781" activeTab="1"/>
  </bookViews>
  <sheets>
    <sheet name="SARSIDIH" sheetId="43" r:id="rId1"/>
    <sheet name="WQ Vs Execution" sheetId="36" r:id="rId2"/>
    <sheet name="HT_Attarsand Pars" sheetId="37" state="hidden" r:id="rId3"/>
    <sheet name="FHTC_Saray Jamu" sheetId="41" state="hidden" r:id="rId4"/>
    <sheet name="Attarsand &amp; Parsupur P-3" sheetId="34" state="hidden" r:id="rId5"/>
    <sheet name="Saray Jammuvaril " sheetId="35" state="hidden" r:id="rId6"/>
    <sheet name="Reconsilation Statement AB " sheetId="31" r:id="rId7"/>
    <sheet name="SARSIDHI" sheetId="44" r:id="rId8"/>
    <sheet name="HT_Saray Jammuvaril " sheetId="38" state="hidden" r:id="rId9"/>
    <sheet name="Sarsidih (Mangraura)" sheetId="39" state="hidden" r:id="rId10"/>
    <sheet name="Restoration_Attarsand" sheetId="40"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s>
  <definedNames>
    <definedName name="\0" localSheetId="4">#REF!</definedName>
    <definedName name="\0" localSheetId="2">#REF!</definedName>
    <definedName name="\0">#REF!</definedName>
    <definedName name="\1" localSheetId="4">#REF!</definedName>
    <definedName name="\1" localSheetId="2">#REF!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 localSheetId="4">#REF!</definedName>
    <definedName name="\p" localSheetId="2">#REF!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 localSheetId="4">#REF!</definedName>
    <definedName name="___________________________A65537" localSheetId="2">#REF!</definedName>
    <definedName name="___________________________A65537">#REF!</definedName>
    <definedName name="___________________________ABM10" localSheetId="4">#REF!</definedName>
    <definedName name="___________________________ABM10" localSheetId="2">#REF!</definedName>
    <definedName name="___________________________ABM10">#REF!</definedName>
    <definedName name="___________________________ABM40" localSheetId="4">#REF!</definedName>
    <definedName name="___________________________ABM40" localSheetId="2">#REF!</definedName>
    <definedName name="___________________________ABM40">#REF!</definedName>
    <definedName name="___________________________ABM6" localSheetId="4">#REF!</definedName>
    <definedName name="___________________________ABM6" localSheetId="2">#REF!</definedName>
    <definedName name="___________________________ABM6">#REF!</definedName>
    <definedName name="___________________________ACB20" localSheetId="4">#REF!</definedName>
    <definedName name="___________________________ACB20" localSheetId="2">#REF!</definedName>
    <definedName name="___________________________ACB20">#REF!</definedName>
    <definedName name="___________________________ACR10" localSheetId="4">#REF!</definedName>
    <definedName name="___________________________ACR10" localSheetId="2">#REF!</definedName>
    <definedName name="___________________________ACR10">#REF!</definedName>
    <definedName name="___________________________ACR20" localSheetId="4">#REF!</definedName>
    <definedName name="___________________________ACR20" localSheetId="2">#REF!</definedName>
    <definedName name="___________________________ACR20">#REF!</definedName>
    <definedName name="___________________________AGG6" localSheetId="4">#REF!</definedName>
    <definedName name="___________________________AGG6" localSheetId="2">#REF!</definedName>
    <definedName name="___________________________AGG6">#REF!</definedName>
    <definedName name="___________________________AWM10" localSheetId="4">#REF!</definedName>
    <definedName name="___________________________AWM10" localSheetId="2">#REF!</definedName>
    <definedName name="___________________________AWM10">#REF!</definedName>
    <definedName name="___________________________AWM40" localSheetId="4">#REF!</definedName>
    <definedName name="___________________________AWM40" localSheetId="2">#REF!</definedName>
    <definedName name="___________________________AWM40">#REF!</definedName>
    <definedName name="___________________________AWM6" localSheetId="4">#REF!</definedName>
    <definedName name="___________________________AWM6" localSheetId="2">#REF!</definedName>
    <definedName name="___________________________AWM6">#REF!</definedName>
    <definedName name="___________________________CDG100" localSheetId="4">#REF!</definedName>
    <definedName name="___________________________CDG100" localSheetId="2">#REF!</definedName>
    <definedName name="___________________________CDG100">#REF!</definedName>
    <definedName name="___________________________CDG250" localSheetId="4">#REF!</definedName>
    <definedName name="___________________________CDG250" localSheetId="2">#REF!</definedName>
    <definedName name="___________________________CDG250">#REF!</definedName>
    <definedName name="___________________________CDG50" localSheetId="4">#REF!</definedName>
    <definedName name="___________________________CDG50" localSheetId="2">#REF!</definedName>
    <definedName name="___________________________CDG50">#REF!</definedName>
    <definedName name="___________________________CDG500" localSheetId="4">#REF!</definedName>
    <definedName name="___________________________CDG500" localSheetId="2">#REF!</definedName>
    <definedName name="___________________________CDG500">#REF!</definedName>
    <definedName name="___________________________CRN3" localSheetId="4">#REF!</definedName>
    <definedName name="___________________________CRN3" localSheetId="2">#REF!</definedName>
    <definedName name="___________________________CRN3">#REF!</definedName>
    <definedName name="___________________________CRN35" localSheetId="4">#REF!</definedName>
    <definedName name="___________________________CRN35" localSheetId="2">#REF!</definedName>
    <definedName name="___________________________CRN35">#REF!</definedName>
    <definedName name="___________________________CRN80" localSheetId="4">#REF!</definedName>
    <definedName name="___________________________CRN80" localSheetId="2">#REF!</definedName>
    <definedName name="___________________________CRN80">#REF!</definedName>
    <definedName name="___________________________DOZ50" localSheetId="4">#REF!</definedName>
    <definedName name="___________________________DOZ50" localSheetId="2">#REF!</definedName>
    <definedName name="___________________________DOZ50">#REF!</definedName>
    <definedName name="___________________________DOZ80" localSheetId="4">#REF!</definedName>
    <definedName name="___________________________DOZ80" localSheetId="2">#REF!</definedName>
    <definedName name="___________________________DOZ80">#REF!</definedName>
    <definedName name="___________________________ExV200" localSheetId="4">#REF!</definedName>
    <definedName name="___________________________ExV200" localSheetId="2">#REF!</definedName>
    <definedName name="___________________________ExV200">#REF!</definedName>
    <definedName name="___________________________GEN325" localSheetId="4">#REF!</definedName>
    <definedName name="___________________________GEN325" localSheetId="2">#REF!</definedName>
    <definedName name="___________________________GEN325">#REF!</definedName>
    <definedName name="___________________________GEN380" localSheetId="4">#REF!</definedName>
    <definedName name="___________________________GEN380" localSheetId="2">#REF!</definedName>
    <definedName name="___________________________GEN380">#REF!</definedName>
    <definedName name="___________________________GSB1" localSheetId="4">#REF!</definedName>
    <definedName name="___________________________GSB1" localSheetId="2">#REF!</definedName>
    <definedName name="___________________________GSB1">#REF!</definedName>
    <definedName name="___________________________GSB2" localSheetId="4">#REF!</definedName>
    <definedName name="___________________________GSB2" localSheetId="2">#REF!</definedName>
    <definedName name="___________________________GSB2">#REF!</definedName>
    <definedName name="___________________________GSB3" localSheetId="4">#REF!</definedName>
    <definedName name="___________________________GSB3" localSheetId="2">#REF!</definedName>
    <definedName name="___________________________GSB3">#REF!</definedName>
    <definedName name="___________________________HMP1" localSheetId="4">#REF!</definedName>
    <definedName name="___________________________HMP1" localSheetId="2">#REF!</definedName>
    <definedName name="___________________________HMP1">#REF!</definedName>
    <definedName name="___________________________HMP2" localSheetId="4">#REF!</definedName>
    <definedName name="___________________________HMP2" localSheetId="2">#REF!</definedName>
    <definedName name="___________________________HMP2">#REF!</definedName>
    <definedName name="___________________________HMP3" localSheetId="4">#REF!</definedName>
    <definedName name="___________________________HMP3" localSheetId="2">#REF!</definedName>
    <definedName name="___________________________HMP3">#REF!</definedName>
    <definedName name="___________________________HMP4" localSheetId="4">#REF!</definedName>
    <definedName name="___________________________HMP4" localSheetId="2">#REF!</definedName>
    <definedName name="___________________________HMP4">#REF!</definedName>
    <definedName name="___________________________MIX10" localSheetId="4">#REF!</definedName>
    <definedName name="___________________________MIX10" localSheetId="2">#REF!</definedName>
    <definedName name="___________________________MIX10">#REF!</definedName>
    <definedName name="___________________________MIX15" localSheetId="4">#REF!</definedName>
    <definedName name="___________________________MIX15" localSheetId="2">#REF!</definedName>
    <definedName name="___________________________MIX15">#REF!</definedName>
    <definedName name="___________________________MIX20" localSheetId="4">#REF!</definedName>
    <definedName name="___________________________MIX20" localSheetId="2">#REF!</definedName>
    <definedName name="___________________________MIX20">#REF!</definedName>
    <definedName name="___________________________MIX25" localSheetId="4">#REF!</definedName>
    <definedName name="___________________________MIX25" localSheetId="2">#REF!</definedName>
    <definedName name="___________________________MIX25">#REF!</definedName>
    <definedName name="___________________________MIX30" localSheetId="4">#REF!</definedName>
    <definedName name="___________________________MIX30" localSheetId="2">#REF!</definedName>
    <definedName name="___________________________MIX30">#REF!</definedName>
    <definedName name="___________________________MIX35" localSheetId="4">#REF!</definedName>
    <definedName name="___________________________MIX35" localSheetId="2">#REF!</definedName>
    <definedName name="___________________________MIX35">#REF!</definedName>
    <definedName name="___________________________MIX40" localSheetId="4">#REF!</definedName>
    <definedName name="___________________________MIX40" localSheetId="2">#REF!</definedName>
    <definedName name="___________________________MIX40">#REF!</definedName>
    <definedName name="___________________________MUR5" localSheetId="4">#REF!</definedName>
    <definedName name="___________________________MUR5" localSheetId="2">#REF!</definedName>
    <definedName name="___________________________MUR5">#REF!</definedName>
    <definedName name="___________________________MUR8" localSheetId="4">#REF!</definedName>
    <definedName name="___________________________MUR8" localSheetId="2">#REF!</definedName>
    <definedName name="___________________________MUR8">#REF!</definedName>
    <definedName name="___________________________OPC43" localSheetId="4">#REF!</definedName>
    <definedName name="___________________________OPC43" localSheetId="2">#REF!</definedName>
    <definedName name="___________________________OPC43">#REF!</definedName>
    <definedName name="___________________________TIP1" localSheetId="4">#REF!</definedName>
    <definedName name="___________________________TIP1" localSheetId="2">#REF!</definedName>
    <definedName name="___________________________TIP1">#REF!</definedName>
    <definedName name="__________________________A65537" localSheetId="4">#REF!</definedName>
    <definedName name="__________________________A65537" localSheetId="2">#REF!</definedName>
    <definedName name="__________________________A65537">#REF!</definedName>
    <definedName name="__________________________ABM10" localSheetId="4">#REF!</definedName>
    <definedName name="__________________________ABM10" localSheetId="2">#REF!</definedName>
    <definedName name="__________________________ABM10">#REF!</definedName>
    <definedName name="__________________________ABM40" localSheetId="4">#REF!</definedName>
    <definedName name="__________________________ABM40" localSheetId="2">#REF!</definedName>
    <definedName name="__________________________ABM40">#REF!</definedName>
    <definedName name="__________________________ABM6" localSheetId="4">#REF!</definedName>
    <definedName name="__________________________ABM6" localSheetId="2">#REF!</definedName>
    <definedName name="__________________________ABM6">#REF!</definedName>
    <definedName name="__________________________ACB10" localSheetId="4">#REF!</definedName>
    <definedName name="__________________________ACB10" localSheetId="2">#REF!</definedName>
    <definedName name="__________________________ACB10">#REF!</definedName>
    <definedName name="__________________________ACB20" localSheetId="4">#REF!</definedName>
    <definedName name="__________________________ACB20" localSheetId="2">#REF!</definedName>
    <definedName name="__________________________ACB20">#REF!</definedName>
    <definedName name="__________________________ACR10" localSheetId="4">#REF!</definedName>
    <definedName name="__________________________ACR10" localSheetId="2">#REF!</definedName>
    <definedName name="__________________________ACR10">#REF!</definedName>
    <definedName name="__________________________ACR20" localSheetId="4">#REF!</definedName>
    <definedName name="__________________________ACR20" localSheetId="2">#REF!</definedName>
    <definedName name="__________________________ACR20">#REF!</definedName>
    <definedName name="__________________________AGG6" localSheetId="4">#REF!</definedName>
    <definedName name="__________________________AGG6" localSheetId="2">#REF!</definedName>
    <definedName name="__________________________AGG6">#REF!</definedName>
    <definedName name="__________________________ARV8040">'[3]ANAL-PUMP HOUSE'!$I$55</definedName>
    <definedName name="__________________________AWM10" localSheetId="4">#REF!</definedName>
    <definedName name="__________________________AWM10" localSheetId="2">#REF!</definedName>
    <definedName name="__________________________AWM10">#REF!</definedName>
    <definedName name="__________________________AWM40" localSheetId="4">#REF!</definedName>
    <definedName name="__________________________AWM40" localSheetId="2">#REF!</definedName>
    <definedName name="__________________________AWM40">#REF!</definedName>
    <definedName name="__________________________AWM6" localSheetId="4">#REF!</definedName>
    <definedName name="__________________________AWM6" localSheetId="2">#REF!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4">#REF!</definedName>
    <definedName name="__________________________CDG100" localSheetId="2">#REF!</definedName>
    <definedName name="__________________________CDG100">#REF!</definedName>
    <definedName name="__________________________CDG250" localSheetId="4">#REF!</definedName>
    <definedName name="__________________________CDG250" localSheetId="2">#REF!</definedName>
    <definedName name="__________________________CDG250">#REF!</definedName>
    <definedName name="__________________________CDG50" localSheetId="4">#REF!</definedName>
    <definedName name="__________________________CDG50" localSheetId="2">#REF!</definedName>
    <definedName name="__________________________CDG50">#REF!</definedName>
    <definedName name="__________________________CDG500" localSheetId="4">#REF!</definedName>
    <definedName name="__________________________CDG500" localSheetId="2">#REF!</definedName>
    <definedName name="__________________________CDG500">#REF!</definedName>
    <definedName name="__________________________CEM53" localSheetId="4">#REF!</definedName>
    <definedName name="__________________________CEM53" localSheetId="2">#REF!</definedName>
    <definedName name="__________________________CEM53">#REF!</definedName>
    <definedName name="__________________________CRN3" localSheetId="4">#REF!</definedName>
    <definedName name="__________________________CRN3" localSheetId="2">#REF!</definedName>
    <definedName name="__________________________CRN3">#REF!</definedName>
    <definedName name="__________________________CRN35" localSheetId="4">#REF!</definedName>
    <definedName name="__________________________CRN35" localSheetId="2">#REF!</definedName>
    <definedName name="__________________________CRN35">#REF!</definedName>
    <definedName name="__________________________CRN80" localSheetId="4">#REF!</definedName>
    <definedName name="__________________________CRN80" localSheetId="2">#REF!</definedName>
    <definedName name="__________________________CRN80">#REF!</definedName>
    <definedName name="__________________________DOZ50" localSheetId="4">#REF!</definedName>
    <definedName name="__________________________DOZ50" localSheetId="2">#REF!</definedName>
    <definedName name="__________________________DOZ50">#REF!</definedName>
    <definedName name="__________________________DOZ80" localSheetId="4">#REF!</definedName>
    <definedName name="__________________________DOZ80" localSheetId="2">#REF!</definedName>
    <definedName name="__________________________DOZ80">#REF!</definedName>
    <definedName name="__________________________ExV200" localSheetId="4">#REF!</definedName>
    <definedName name="__________________________ExV200" localSheetId="2">#REF!</definedName>
    <definedName name="__________________________ExV200">#REF!</definedName>
    <definedName name="__________________________GEN100" localSheetId="4">#REF!</definedName>
    <definedName name="__________________________GEN100" localSheetId="2">#REF!</definedName>
    <definedName name="__________________________GEN100">#REF!</definedName>
    <definedName name="__________________________GEN250" localSheetId="4">#REF!</definedName>
    <definedName name="__________________________GEN250" localSheetId="2">#REF!</definedName>
    <definedName name="__________________________GEN250">#REF!</definedName>
    <definedName name="__________________________GEN325" localSheetId="4">#REF!</definedName>
    <definedName name="__________________________GEN325" localSheetId="2">#REF!</definedName>
    <definedName name="__________________________GEN325">#REF!</definedName>
    <definedName name="__________________________GEN380" localSheetId="4">#REF!</definedName>
    <definedName name="__________________________GEN380" localSheetId="2">#REF!</definedName>
    <definedName name="__________________________GEN380">#REF!</definedName>
    <definedName name="__________________________GSB1" localSheetId="4">#REF!</definedName>
    <definedName name="__________________________GSB1" localSheetId="2">#REF!</definedName>
    <definedName name="__________________________GSB1">#REF!</definedName>
    <definedName name="__________________________GSB2" localSheetId="4">#REF!</definedName>
    <definedName name="__________________________GSB2" localSheetId="2">#REF!</definedName>
    <definedName name="__________________________GSB2">#REF!</definedName>
    <definedName name="__________________________GSB3" localSheetId="4">#REF!</definedName>
    <definedName name="__________________________GSB3" localSheetId="2">#REF!</definedName>
    <definedName name="__________________________GSB3">#REF!</definedName>
    <definedName name="__________________________HMP1" localSheetId="4">#REF!</definedName>
    <definedName name="__________________________HMP1" localSheetId="2">#REF!</definedName>
    <definedName name="__________________________HMP1">#REF!</definedName>
    <definedName name="__________________________HMP2" localSheetId="4">#REF!</definedName>
    <definedName name="__________________________HMP2" localSheetId="2">#REF!</definedName>
    <definedName name="__________________________HMP2">#REF!</definedName>
    <definedName name="__________________________HMP3" localSheetId="4">#REF!</definedName>
    <definedName name="__________________________HMP3" localSheetId="2">#REF!</definedName>
    <definedName name="__________________________HMP3">#REF!</definedName>
    <definedName name="__________________________HMP4" localSheetId="4">#REF!</definedName>
    <definedName name="__________________________HMP4" localSheetId="2">#REF!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4">#REF!</definedName>
    <definedName name="__________________________MIX10" localSheetId="2">#REF!</definedName>
    <definedName name="__________________________MIX10">#REF!</definedName>
    <definedName name="__________________________MIX15" localSheetId="4">#REF!</definedName>
    <definedName name="__________________________MIX15" localSheetId="2">#REF!</definedName>
    <definedName name="__________________________MIX15">#REF!</definedName>
    <definedName name="__________________________MIX15150" localSheetId="4">'[4]Mix Design'!#REF!</definedName>
    <definedName name="__________________________MIX15150" localSheetId="2">'[4]Mix Design'!#REF!</definedName>
    <definedName name="__________________________MIX15150">'[4]Mix Design'!#REF!</definedName>
    <definedName name="__________________________MIX1540">'[4]Mix Design'!$P$11</definedName>
    <definedName name="__________________________MIX1580" localSheetId="4">'[4]Mix Design'!#REF!</definedName>
    <definedName name="__________________________MIX1580" localSheetId="2">'[4]Mix Design'!#REF!</definedName>
    <definedName name="__________________________MIX1580">'[4]Mix Design'!#REF!</definedName>
    <definedName name="__________________________MIX2">'[5]Mix Design'!$P$12</definedName>
    <definedName name="__________________________MIX20" localSheetId="4">#REF!</definedName>
    <definedName name="__________________________MIX20" localSheetId="2">#REF!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4">#REF!</definedName>
    <definedName name="__________________________MIX25" localSheetId="2">#REF!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4">#REF!</definedName>
    <definedName name="__________________________MIX30" localSheetId="2">#REF!</definedName>
    <definedName name="__________________________MIX30">#REF!</definedName>
    <definedName name="__________________________MIX35" localSheetId="4">#REF!</definedName>
    <definedName name="__________________________MIX35" localSheetId="2">#REF!</definedName>
    <definedName name="__________________________MIX35">#REF!</definedName>
    <definedName name="__________________________MIX40" localSheetId="4">#REF!</definedName>
    <definedName name="__________________________MIX40" localSheetId="2">#REF!</definedName>
    <definedName name="__________________________MIX40">#REF!</definedName>
    <definedName name="__________________________MIX45" localSheetId="4">'[4]Mix Design'!#REF!</definedName>
    <definedName name="__________________________MIX45" localSheetId="2">'[4]Mix Design'!#REF!</definedName>
    <definedName name="__________________________MIX45">'[4]Mix Design'!#REF!</definedName>
    <definedName name="__________________________MUR5" localSheetId="4">#REF!</definedName>
    <definedName name="__________________________MUR5" localSheetId="2">#REF!</definedName>
    <definedName name="__________________________MUR5">#REF!</definedName>
    <definedName name="__________________________MUR8" localSheetId="4">#REF!</definedName>
    <definedName name="__________________________MUR8" localSheetId="2">#REF!</definedName>
    <definedName name="__________________________MUR8">#REF!</definedName>
    <definedName name="__________________________OPC43" localSheetId="4">#REF!</definedName>
    <definedName name="__________________________OPC43" localSheetId="2">#REF!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4">#REF!</definedName>
    <definedName name="__________________________TIP1" localSheetId="2">#REF!</definedName>
    <definedName name="__________________________TIP1">#REF!</definedName>
    <definedName name="__________________________TIP2" localSheetId="4">#REF!</definedName>
    <definedName name="__________________________TIP2" localSheetId="2">#REF!</definedName>
    <definedName name="__________________________TIP2">#REF!</definedName>
    <definedName name="__________________________TIP3" localSheetId="4">#REF!</definedName>
    <definedName name="__________________________TIP3" localSheetId="2">#REF!</definedName>
    <definedName name="__________________________TIP3">#REF!</definedName>
    <definedName name="_________________________A65537" localSheetId="4">#REF!</definedName>
    <definedName name="_________________________A65537" localSheetId="2">#REF!</definedName>
    <definedName name="_________________________A65537">#REF!</definedName>
    <definedName name="_________________________ABM10" localSheetId="4">#REF!</definedName>
    <definedName name="_________________________ABM10" localSheetId="2">#REF!</definedName>
    <definedName name="_________________________ABM10">#REF!</definedName>
    <definedName name="_________________________ABM40" localSheetId="4">#REF!</definedName>
    <definedName name="_________________________ABM40" localSheetId="2">#REF!</definedName>
    <definedName name="_________________________ABM40">#REF!</definedName>
    <definedName name="_________________________ABM6" localSheetId="4">#REF!</definedName>
    <definedName name="_________________________ABM6" localSheetId="2">#REF!</definedName>
    <definedName name="_________________________ABM6">#REF!</definedName>
    <definedName name="_________________________ACB10" localSheetId="4">#REF!</definedName>
    <definedName name="_________________________ACB10" localSheetId="2">#REF!</definedName>
    <definedName name="_________________________ACB10">#REF!</definedName>
    <definedName name="_________________________ACB20" localSheetId="4">#REF!</definedName>
    <definedName name="_________________________ACB20" localSheetId="2">#REF!</definedName>
    <definedName name="_________________________ACB20">#REF!</definedName>
    <definedName name="_________________________ACR10" localSheetId="4">#REF!</definedName>
    <definedName name="_________________________ACR10" localSheetId="2">#REF!</definedName>
    <definedName name="_________________________ACR10">#REF!</definedName>
    <definedName name="_________________________ACR20" localSheetId="4">#REF!</definedName>
    <definedName name="_________________________ACR20" localSheetId="2">#REF!</definedName>
    <definedName name="_________________________ACR20">#REF!</definedName>
    <definedName name="_________________________AGG6" localSheetId="4">#REF!</definedName>
    <definedName name="_________________________AGG6" localSheetId="2">#REF!</definedName>
    <definedName name="_________________________AGG6">#REF!</definedName>
    <definedName name="_________________________AWM10" localSheetId="4">#REF!</definedName>
    <definedName name="_________________________AWM10" localSheetId="2">#REF!</definedName>
    <definedName name="_________________________AWM10">#REF!</definedName>
    <definedName name="_________________________AWM40" localSheetId="4">#REF!</definedName>
    <definedName name="_________________________AWM40" localSheetId="2">#REF!</definedName>
    <definedName name="_________________________AWM40">#REF!</definedName>
    <definedName name="_________________________AWM6" localSheetId="4">#REF!</definedName>
    <definedName name="_________________________AWM6" localSheetId="2">#REF!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4">#REF!</definedName>
    <definedName name="_________________________CDG100" localSheetId="2">#REF!</definedName>
    <definedName name="_________________________CDG100">#REF!</definedName>
    <definedName name="_________________________CDG250" localSheetId="4">#REF!</definedName>
    <definedName name="_________________________CDG250" localSheetId="2">#REF!</definedName>
    <definedName name="_________________________CDG250">#REF!</definedName>
    <definedName name="_________________________CDG50" localSheetId="4">#REF!</definedName>
    <definedName name="_________________________CDG50" localSheetId="2">#REF!</definedName>
    <definedName name="_________________________CDG50">#REF!</definedName>
    <definedName name="_________________________CDG500" localSheetId="4">#REF!</definedName>
    <definedName name="_________________________CDG500" localSheetId="2">#REF!</definedName>
    <definedName name="_________________________CDG500">#REF!</definedName>
    <definedName name="_________________________CEM53" localSheetId="4">#REF!</definedName>
    <definedName name="_________________________CEM53" localSheetId="2">#REF!</definedName>
    <definedName name="_________________________CEM53">#REF!</definedName>
    <definedName name="_________________________CRN3" localSheetId="4">#REF!</definedName>
    <definedName name="_________________________CRN3" localSheetId="2">#REF!</definedName>
    <definedName name="_________________________CRN3">#REF!</definedName>
    <definedName name="_________________________CRN35" localSheetId="4">#REF!</definedName>
    <definedName name="_________________________CRN35" localSheetId="2">#REF!</definedName>
    <definedName name="_________________________CRN35">#REF!</definedName>
    <definedName name="_________________________CRN80" localSheetId="4">#REF!</definedName>
    <definedName name="_________________________CRN80" localSheetId="2">#REF!</definedName>
    <definedName name="_________________________CRN80">#REF!</definedName>
    <definedName name="_________________________DOZ50" localSheetId="4">#REF!</definedName>
    <definedName name="_________________________DOZ50" localSheetId="2">#REF!</definedName>
    <definedName name="_________________________DOZ50">#REF!</definedName>
    <definedName name="_________________________DOZ80" localSheetId="4">#REF!</definedName>
    <definedName name="_________________________DOZ80" localSheetId="2">#REF!</definedName>
    <definedName name="_________________________DOZ80">#REF!</definedName>
    <definedName name="_________________________ExV200" localSheetId="4">#REF!</definedName>
    <definedName name="_________________________ExV200" localSheetId="2">#REF!</definedName>
    <definedName name="_________________________ExV200">#REF!</definedName>
    <definedName name="_________________________GEN100" localSheetId="4">#REF!</definedName>
    <definedName name="_________________________GEN100" localSheetId="2">#REF!</definedName>
    <definedName name="_________________________GEN100">#REF!</definedName>
    <definedName name="_________________________GEN250" localSheetId="4">#REF!</definedName>
    <definedName name="_________________________GEN250" localSheetId="2">#REF!</definedName>
    <definedName name="_________________________GEN250">#REF!</definedName>
    <definedName name="_________________________GEN325" localSheetId="4">#REF!</definedName>
    <definedName name="_________________________GEN325" localSheetId="2">#REF!</definedName>
    <definedName name="_________________________GEN325">#REF!</definedName>
    <definedName name="_________________________GEN380" localSheetId="4">#REF!</definedName>
    <definedName name="_________________________GEN380" localSheetId="2">#REF!</definedName>
    <definedName name="_________________________GEN380">#REF!</definedName>
    <definedName name="_________________________GSB1" localSheetId="4">#REF!</definedName>
    <definedName name="_________________________GSB1" localSheetId="2">#REF!</definedName>
    <definedName name="_________________________GSB1">#REF!</definedName>
    <definedName name="_________________________GSB2" localSheetId="4">#REF!</definedName>
    <definedName name="_________________________GSB2" localSheetId="2">#REF!</definedName>
    <definedName name="_________________________GSB2">#REF!</definedName>
    <definedName name="_________________________GSB3" localSheetId="4">#REF!</definedName>
    <definedName name="_________________________GSB3" localSheetId="2">#REF!</definedName>
    <definedName name="_________________________GSB3">#REF!</definedName>
    <definedName name="_________________________HMP1" localSheetId="4">#REF!</definedName>
    <definedName name="_________________________HMP1" localSheetId="2">#REF!</definedName>
    <definedName name="_________________________HMP1">#REF!</definedName>
    <definedName name="_________________________HMP2" localSheetId="4">#REF!</definedName>
    <definedName name="_________________________HMP2" localSheetId="2">#REF!</definedName>
    <definedName name="_________________________HMP2">#REF!</definedName>
    <definedName name="_________________________HMP3" localSheetId="4">#REF!</definedName>
    <definedName name="_________________________HMP3" localSheetId="2">#REF!</definedName>
    <definedName name="_________________________HMP3">#REF!</definedName>
    <definedName name="_________________________HMP4" localSheetId="4">#REF!</definedName>
    <definedName name="_________________________HMP4" localSheetId="2">#REF!</definedName>
    <definedName name="_________________________HMP4">#REF!</definedName>
    <definedName name="_________________________III7">"$C4.$#REF!$#REF!"</definedName>
    <definedName name="_________________________MIX10" localSheetId="4">#REF!</definedName>
    <definedName name="_________________________MIX10" localSheetId="2">#REF!</definedName>
    <definedName name="_________________________MIX10">#REF!</definedName>
    <definedName name="_________________________MIX15" localSheetId="4">#REF!</definedName>
    <definedName name="_________________________MIX15" localSheetId="2">#REF!</definedName>
    <definedName name="_________________________MIX15">#REF!</definedName>
    <definedName name="_________________________MIX15150" localSheetId="4">'[4]Mix Design'!#REF!</definedName>
    <definedName name="_________________________MIX15150" localSheetId="2">'[4]Mix Design'!#REF!</definedName>
    <definedName name="_________________________MIX15150">'[4]Mix Design'!#REF!</definedName>
    <definedName name="_________________________MIX1540">'[4]Mix Design'!$P$11</definedName>
    <definedName name="_________________________MIX1580" localSheetId="4">'[4]Mix Design'!#REF!</definedName>
    <definedName name="_________________________MIX1580" localSheetId="2">'[4]Mix Design'!#REF!</definedName>
    <definedName name="_________________________MIX1580">'[4]Mix Design'!#REF!</definedName>
    <definedName name="_________________________MIX2">'[5]Mix Design'!$P$12</definedName>
    <definedName name="_________________________MIX20" localSheetId="4">#REF!</definedName>
    <definedName name="_________________________MIX20" localSheetId="2">#REF!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4">#REF!</definedName>
    <definedName name="_________________________MIX25" localSheetId="2">#REF!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4">#REF!</definedName>
    <definedName name="_________________________MIX30" localSheetId="2">#REF!</definedName>
    <definedName name="_________________________MIX30">#REF!</definedName>
    <definedName name="_________________________MIX35" localSheetId="4">#REF!</definedName>
    <definedName name="_________________________MIX35" localSheetId="2">#REF!</definedName>
    <definedName name="_________________________MIX35">#REF!</definedName>
    <definedName name="_________________________MIX40" localSheetId="4">#REF!</definedName>
    <definedName name="_________________________MIX40" localSheetId="2">#REF!</definedName>
    <definedName name="_________________________MIX40">#REF!</definedName>
    <definedName name="_________________________MIX45" localSheetId="4">'[4]Mix Design'!#REF!</definedName>
    <definedName name="_________________________MIX45" localSheetId="2">'[4]Mix Design'!#REF!</definedName>
    <definedName name="_________________________MIX45">'[4]Mix Design'!#REF!</definedName>
    <definedName name="_________________________MUR5" localSheetId="4">#REF!</definedName>
    <definedName name="_________________________MUR5" localSheetId="2">#REF!</definedName>
    <definedName name="_________________________MUR5">#REF!</definedName>
    <definedName name="_________________________MUR8" localSheetId="4">#REF!</definedName>
    <definedName name="_________________________MUR8" localSheetId="2">#REF!</definedName>
    <definedName name="_________________________MUR8">#REF!</definedName>
    <definedName name="_________________________OPC43" localSheetId="4">#REF!</definedName>
    <definedName name="_________________________OPC43" localSheetId="2">#REF!</definedName>
    <definedName name="_________________________OPC43">#REF!</definedName>
    <definedName name="_________________________SLV10025" localSheetId="4">'[7]ANAL-PIPE LINE'!#REF!</definedName>
    <definedName name="_________________________SLV10025" localSheetId="2">'[7]ANAL-PIPE LINE'!#REF!</definedName>
    <definedName name="_________________________SLV10025">'[7]ANAL-PIPE LINE'!#REF!</definedName>
    <definedName name="_________________________TIP1" localSheetId="4">#REF!</definedName>
    <definedName name="_________________________TIP1" localSheetId="2">#REF!</definedName>
    <definedName name="_________________________TIP1">#REF!</definedName>
    <definedName name="_________________________TIP2" localSheetId="4">#REF!</definedName>
    <definedName name="_________________________TIP2" localSheetId="2">#REF!</definedName>
    <definedName name="_________________________TIP2">#REF!</definedName>
    <definedName name="_________________________TIP3" localSheetId="4">#REF!</definedName>
    <definedName name="_________________________TIP3" localSheetId="2">#REF!</definedName>
    <definedName name="_________________________TIP3">#REF!</definedName>
    <definedName name="________________________A65537" localSheetId="4">#REF!</definedName>
    <definedName name="________________________A65537" localSheetId="2">#REF!</definedName>
    <definedName name="________________________A65537">#REF!</definedName>
    <definedName name="________________________ABM10" localSheetId="4">#REF!</definedName>
    <definedName name="________________________ABM10" localSheetId="2">#REF!</definedName>
    <definedName name="________________________ABM10">#REF!</definedName>
    <definedName name="________________________ABM40" localSheetId="4">#REF!</definedName>
    <definedName name="________________________ABM40" localSheetId="2">#REF!</definedName>
    <definedName name="________________________ABM40">#REF!</definedName>
    <definedName name="________________________ABM6" localSheetId="4">#REF!</definedName>
    <definedName name="________________________ABM6" localSheetId="2">#REF!</definedName>
    <definedName name="________________________ABM6">#REF!</definedName>
    <definedName name="________________________ACB10" localSheetId="4">#REF!</definedName>
    <definedName name="________________________ACB10" localSheetId="2">#REF!</definedName>
    <definedName name="________________________ACB10">#REF!</definedName>
    <definedName name="________________________ACB20" localSheetId="4">#REF!</definedName>
    <definedName name="________________________ACB20" localSheetId="2">#REF!</definedName>
    <definedName name="________________________ACB20">#REF!</definedName>
    <definedName name="________________________ACR10" localSheetId="4">#REF!</definedName>
    <definedName name="________________________ACR10" localSheetId="2">#REF!</definedName>
    <definedName name="________________________ACR10">#REF!</definedName>
    <definedName name="________________________ACR20" localSheetId="4">#REF!</definedName>
    <definedName name="________________________ACR20" localSheetId="2">#REF!</definedName>
    <definedName name="________________________ACR20">#REF!</definedName>
    <definedName name="________________________AGG6" localSheetId="4">#REF!</definedName>
    <definedName name="________________________AGG6" localSheetId="2">#REF!</definedName>
    <definedName name="________________________AGG6">#REF!</definedName>
    <definedName name="________________________AWM10" localSheetId="4">#REF!</definedName>
    <definedName name="________________________AWM10" localSheetId="2">#REF!</definedName>
    <definedName name="________________________AWM10">#REF!</definedName>
    <definedName name="________________________AWM40" localSheetId="4">#REF!</definedName>
    <definedName name="________________________AWM40" localSheetId="2">#REF!</definedName>
    <definedName name="________________________AWM40">#REF!</definedName>
    <definedName name="________________________AWM6" localSheetId="4">#REF!</definedName>
    <definedName name="________________________AWM6" localSheetId="2">#REF!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4">#REF!</definedName>
    <definedName name="________________________CDG100" localSheetId="2">#REF!</definedName>
    <definedName name="________________________CDG100">#REF!</definedName>
    <definedName name="________________________CDG250" localSheetId="4">#REF!</definedName>
    <definedName name="________________________CDG250" localSheetId="2">#REF!</definedName>
    <definedName name="________________________CDG250">#REF!</definedName>
    <definedName name="________________________CDG50" localSheetId="4">#REF!</definedName>
    <definedName name="________________________CDG50" localSheetId="2">#REF!</definedName>
    <definedName name="________________________CDG50">#REF!</definedName>
    <definedName name="________________________CDG500" localSheetId="4">#REF!</definedName>
    <definedName name="________________________CDG500" localSheetId="2">#REF!</definedName>
    <definedName name="________________________CDG500">#REF!</definedName>
    <definedName name="________________________CEM53" localSheetId="4">#REF!</definedName>
    <definedName name="________________________CEM53" localSheetId="2">#REF!</definedName>
    <definedName name="________________________CEM53">#REF!</definedName>
    <definedName name="________________________CRN3" localSheetId="4">#REF!</definedName>
    <definedName name="________________________CRN3" localSheetId="2">#REF!</definedName>
    <definedName name="________________________CRN3">#REF!</definedName>
    <definedName name="________________________CRN35" localSheetId="4">#REF!</definedName>
    <definedName name="________________________CRN35" localSheetId="2">#REF!</definedName>
    <definedName name="________________________CRN35">#REF!</definedName>
    <definedName name="________________________CRN80" localSheetId="4">#REF!</definedName>
    <definedName name="________________________CRN80" localSheetId="2">#REF!</definedName>
    <definedName name="________________________CRN80">#REF!</definedName>
    <definedName name="________________________DOZ50" localSheetId="4">#REF!</definedName>
    <definedName name="________________________DOZ50" localSheetId="2">#REF!</definedName>
    <definedName name="________________________DOZ50">#REF!</definedName>
    <definedName name="________________________DOZ80" localSheetId="4">#REF!</definedName>
    <definedName name="________________________DOZ80" localSheetId="2">#REF!</definedName>
    <definedName name="________________________DOZ80">#REF!</definedName>
    <definedName name="________________________ExV200" localSheetId="4">#REF!</definedName>
    <definedName name="________________________ExV200" localSheetId="2">#REF!</definedName>
    <definedName name="________________________ExV200">#REF!</definedName>
    <definedName name="________________________GEN100" localSheetId="4">#REF!</definedName>
    <definedName name="________________________GEN100" localSheetId="2">#REF!</definedName>
    <definedName name="________________________GEN100">#REF!</definedName>
    <definedName name="________________________GEN250" localSheetId="4">#REF!</definedName>
    <definedName name="________________________GEN250" localSheetId="2">#REF!</definedName>
    <definedName name="________________________GEN250">#REF!</definedName>
    <definedName name="________________________GEN325" localSheetId="4">#REF!</definedName>
    <definedName name="________________________GEN325" localSheetId="2">#REF!</definedName>
    <definedName name="________________________GEN325">#REF!</definedName>
    <definedName name="________________________GEN380" localSheetId="4">#REF!</definedName>
    <definedName name="________________________GEN380" localSheetId="2">#REF!</definedName>
    <definedName name="________________________GEN380">#REF!</definedName>
    <definedName name="________________________GSB1" localSheetId="4">#REF!</definedName>
    <definedName name="________________________GSB1" localSheetId="2">#REF!</definedName>
    <definedName name="________________________GSB1">#REF!</definedName>
    <definedName name="________________________GSB2" localSheetId="4">#REF!</definedName>
    <definedName name="________________________GSB2" localSheetId="2">#REF!</definedName>
    <definedName name="________________________GSB2">#REF!</definedName>
    <definedName name="________________________GSB3" localSheetId="4">#REF!</definedName>
    <definedName name="________________________GSB3" localSheetId="2">#REF!</definedName>
    <definedName name="________________________GSB3">#REF!</definedName>
    <definedName name="________________________HMP1" localSheetId="4">#REF!</definedName>
    <definedName name="________________________HMP1" localSheetId="2">#REF!</definedName>
    <definedName name="________________________HMP1">#REF!</definedName>
    <definedName name="________________________HMP2" localSheetId="4">#REF!</definedName>
    <definedName name="________________________HMP2" localSheetId="2">#REF!</definedName>
    <definedName name="________________________HMP2">#REF!</definedName>
    <definedName name="________________________HMP3" localSheetId="4">#REF!</definedName>
    <definedName name="________________________HMP3" localSheetId="2">#REF!</definedName>
    <definedName name="________________________HMP3">#REF!</definedName>
    <definedName name="________________________HMP4" localSheetId="4">#REF!</definedName>
    <definedName name="________________________HMP4" localSheetId="2">#REF!</definedName>
    <definedName name="________________________HMP4">#REF!</definedName>
    <definedName name="________________________III7">"$C4.$#REF!$#REF!"</definedName>
    <definedName name="________________________MIX10" localSheetId="4">#REF!</definedName>
    <definedName name="________________________MIX10" localSheetId="2">#REF!</definedName>
    <definedName name="________________________MIX10">#REF!</definedName>
    <definedName name="________________________MIX15" localSheetId="4">#REF!</definedName>
    <definedName name="________________________MIX15" localSheetId="2">#REF!</definedName>
    <definedName name="________________________MIX15">#REF!</definedName>
    <definedName name="________________________MIX15150" localSheetId="4">'[4]Mix Design'!#REF!</definedName>
    <definedName name="________________________MIX15150" localSheetId="2">'[4]Mix Design'!#REF!</definedName>
    <definedName name="________________________MIX15150">'[4]Mix Design'!#REF!</definedName>
    <definedName name="________________________MIX1540">'[4]Mix Design'!$P$11</definedName>
    <definedName name="________________________MIX1580" localSheetId="4">'[4]Mix Design'!#REF!</definedName>
    <definedName name="________________________MIX1580" localSheetId="2">'[4]Mix Design'!#REF!</definedName>
    <definedName name="________________________MIX1580">'[4]Mix Design'!#REF!</definedName>
    <definedName name="________________________MIX2">'[5]Mix Design'!$P$12</definedName>
    <definedName name="________________________MIX20" localSheetId="4">#REF!</definedName>
    <definedName name="________________________MIX20" localSheetId="2">#REF!</definedName>
    <definedName name="________________________MIX20">#REF!</definedName>
    <definedName name="________________________MIX2020">'[4]Mix Design'!$P$12</definedName>
    <definedName name="________________________MIX2040">'[4]Mix Design'!$P$13</definedName>
    <definedName name="________________________MIX25" localSheetId="4">#REF!</definedName>
    <definedName name="________________________MIX25" localSheetId="2">#REF!</definedName>
    <definedName name="________________________MIX25">#REF!</definedName>
    <definedName name="________________________MIX2540">'[4]Mix Design'!$P$15</definedName>
    <definedName name="________________________Mix255">'[6]Mix Design'!$P$13</definedName>
    <definedName name="________________________MIX30" localSheetId="4">#REF!</definedName>
    <definedName name="________________________MIX30" localSheetId="2">#REF!</definedName>
    <definedName name="________________________MIX30">#REF!</definedName>
    <definedName name="________________________MIX35" localSheetId="4">#REF!</definedName>
    <definedName name="________________________MIX35" localSheetId="2">#REF!</definedName>
    <definedName name="________________________MIX35">#REF!</definedName>
    <definedName name="________________________MIX40" localSheetId="4">#REF!</definedName>
    <definedName name="________________________MIX40" localSheetId="2">#REF!</definedName>
    <definedName name="________________________MIX40">#REF!</definedName>
    <definedName name="________________________MIX45" localSheetId="4">'[4]Mix Design'!#REF!</definedName>
    <definedName name="________________________MIX45" localSheetId="2">'[4]Mix Design'!#REF!</definedName>
    <definedName name="________________________MIX45">'[4]Mix Design'!#REF!</definedName>
    <definedName name="________________________MUR5" localSheetId="4">#REF!</definedName>
    <definedName name="________________________MUR5" localSheetId="2">#REF!</definedName>
    <definedName name="________________________MUR5">#REF!</definedName>
    <definedName name="________________________MUR8" localSheetId="4">#REF!</definedName>
    <definedName name="________________________MUR8" localSheetId="2">#REF!</definedName>
    <definedName name="________________________MUR8">#REF!</definedName>
    <definedName name="________________________OPC43" localSheetId="4">#REF!</definedName>
    <definedName name="________________________OPC43" localSheetId="2">#REF!</definedName>
    <definedName name="________________________OPC43">#REF!</definedName>
    <definedName name="________________________SLV10025" localSheetId="4">'[8]ANAL-PIPE LINE'!#REF!</definedName>
    <definedName name="________________________SLV10025" localSheetId="2">'[8]ANAL-PIPE LINE'!#REF!</definedName>
    <definedName name="________________________SLV10025">'[8]ANAL-PIPE LINE'!#REF!</definedName>
    <definedName name="________________________TIP1" localSheetId="4">#REF!</definedName>
    <definedName name="________________________TIP1" localSheetId="2">#REF!</definedName>
    <definedName name="________________________TIP1">#REF!</definedName>
    <definedName name="________________________TIP2" localSheetId="4">#REF!</definedName>
    <definedName name="________________________TIP2" localSheetId="2">#REF!</definedName>
    <definedName name="________________________TIP2">#REF!</definedName>
    <definedName name="________________________TIP3" localSheetId="4">#REF!</definedName>
    <definedName name="________________________TIP3" localSheetId="2">#REF!</definedName>
    <definedName name="________________________TIP3">#REF!</definedName>
    <definedName name="_______________________A65537" localSheetId="4">#REF!</definedName>
    <definedName name="_______________________A65537" localSheetId="2">#REF!</definedName>
    <definedName name="_______________________A65537">#REF!</definedName>
    <definedName name="_______________________ABM10" localSheetId="4">#REF!</definedName>
    <definedName name="_______________________ABM10" localSheetId="2">#REF!</definedName>
    <definedName name="_______________________ABM10">#REF!</definedName>
    <definedName name="_______________________ABM40" localSheetId="4">#REF!</definedName>
    <definedName name="_______________________ABM40" localSheetId="2">#REF!</definedName>
    <definedName name="_______________________ABM40">#REF!</definedName>
    <definedName name="_______________________ABM6" localSheetId="4">#REF!</definedName>
    <definedName name="_______________________ABM6" localSheetId="2">#REF!</definedName>
    <definedName name="_______________________ABM6">#REF!</definedName>
    <definedName name="_______________________ACB10" localSheetId="4">#REF!</definedName>
    <definedName name="_______________________ACB10" localSheetId="2">#REF!</definedName>
    <definedName name="_______________________ACB10">#REF!</definedName>
    <definedName name="_______________________ACB20" localSheetId="4">#REF!</definedName>
    <definedName name="_______________________ACB20" localSheetId="2">#REF!</definedName>
    <definedName name="_______________________ACB20">#REF!</definedName>
    <definedName name="_______________________ACR10" localSheetId="4">#REF!</definedName>
    <definedName name="_______________________ACR10" localSheetId="2">#REF!</definedName>
    <definedName name="_______________________ACR10">#REF!</definedName>
    <definedName name="_______________________ACR20" localSheetId="4">#REF!</definedName>
    <definedName name="_______________________ACR20" localSheetId="2">#REF!</definedName>
    <definedName name="_______________________ACR20">#REF!</definedName>
    <definedName name="_______________________AGG6" localSheetId="4">#REF!</definedName>
    <definedName name="_______________________AGG6" localSheetId="2">#REF!</definedName>
    <definedName name="_______________________AGG6">#REF!</definedName>
    <definedName name="_______________________AWM10" localSheetId="4">#REF!</definedName>
    <definedName name="_______________________AWM10" localSheetId="2">#REF!</definedName>
    <definedName name="_______________________AWM10">#REF!</definedName>
    <definedName name="_______________________AWM40" localSheetId="4">#REF!</definedName>
    <definedName name="_______________________AWM40" localSheetId="2">#REF!</definedName>
    <definedName name="_______________________AWM40">#REF!</definedName>
    <definedName name="_______________________AWM6" localSheetId="4">#REF!</definedName>
    <definedName name="_______________________AWM6" localSheetId="2">#REF!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4">#REF!</definedName>
    <definedName name="_______________________CDG100" localSheetId="2">#REF!</definedName>
    <definedName name="_______________________CDG100">#REF!</definedName>
    <definedName name="_______________________CDG250" localSheetId="4">#REF!</definedName>
    <definedName name="_______________________CDG250" localSheetId="2">#REF!</definedName>
    <definedName name="_______________________CDG250">#REF!</definedName>
    <definedName name="_______________________CDG50" localSheetId="4">#REF!</definedName>
    <definedName name="_______________________CDG50" localSheetId="2">#REF!</definedName>
    <definedName name="_______________________CDG50">#REF!</definedName>
    <definedName name="_______________________CDG500" localSheetId="4">#REF!</definedName>
    <definedName name="_______________________CDG500" localSheetId="2">#REF!</definedName>
    <definedName name="_______________________CDG500">#REF!</definedName>
    <definedName name="_______________________CEM53" localSheetId="4">#REF!</definedName>
    <definedName name="_______________________CEM53" localSheetId="2">#REF!</definedName>
    <definedName name="_______________________CEM53">#REF!</definedName>
    <definedName name="_______________________CRN3" localSheetId="4">#REF!</definedName>
    <definedName name="_______________________CRN3" localSheetId="2">#REF!</definedName>
    <definedName name="_______________________CRN3">#REF!</definedName>
    <definedName name="_______________________CRN35" localSheetId="4">#REF!</definedName>
    <definedName name="_______________________CRN35" localSheetId="2">#REF!</definedName>
    <definedName name="_______________________CRN35">#REF!</definedName>
    <definedName name="_______________________CRN80" localSheetId="4">#REF!</definedName>
    <definedName name="_______________________CRN80" localSheetId="2">#REF!</definedName>
    <definedName name="_______________________CRN80">#REF!</definedName>
    <definedName name="_______________________DOZ50" localSheetId="4">#REF!</definedName>
    <definedName name="_______________________DOZ50" localSheetId="2">#REF!</definedName>
    <definedName name="_______________________DOZ50">#REF!</definedName>
    <definedName name="_______________________DOZ80" localSheetId="4">#REF!</definedName>
    <definedName name="_______________________DOZ80" localSheetId="2">#REF!</definedName>
    <definedName name="_______________________DOZ80">#REF!</definedName>
    <definedName name="_______________________ExV200" localSheetId="4">#REF!</definedName>
    <definedName name="_______________________ExV200" localSheetId="2">#REF!</definedName>
    <definedName name="_______________________ExV200">#REF!</definedName>
    <definedName name="_______________________GEN100" localSheetId="4">#REF!</definedName>
    <definedName name="_______________________GEN100" localSheetId="2">#REF!</definedName>
    <definedName name="_______________________GEN100">#REF!</definedName>
    <definedName name="_______________________GEN250" localSheetId="4">#REF!</definedName>
    <definedName name="_______________________GEN250" localSheetId="2">#REF!</definedName>
    <definedName name="_______________________GEN250">#REF!</definedName>
    <definedName name="_______________________GEN325" localSheetId="4">#REF!</definedName>
    <definedName name="_______________________GEN325" localSheetId="2">#REF!</definedName>
    <definedName name="_______________________GEN325">#REF!</definedName>
    <definedName name="_______________________GEN380" localSheetId="4">#REF!</definedName>
    <definedName name="_______________________GEN380" localSheetId="2">#REF!</definedName>
    <definedName name="_______________________GEN380">#REF!</definedName>
    <definedName name="_______________________GSB1" localSheetId="4">#REF!</definedName>
    <definedName name="_______________________GSB1" localSheetId="2">#REF!</definedName>
    <definedName name="_______________________GSB1">#REF!</definedName>
    <definedName name="_______________________GSB2" localSheetId="4">#REF!</definedName>
    <definedName name="_______________________GSB2" localSheetId="2">#REF!</definedName>
    <definedName name="_______________________GSB2">#REF!</definedName>
    <definedName name="_______________________GSB3" localSheetId="4">#REF!</definedName>
    <definedName name="_______________________GSB3" localSheetId="2">#REF!</definedName>
    <definedName name="_______________________GSB3">#REF!</definedName>
    <definedName name="_______________________HMP1" localSheetId="4">#REF!</definedName>
    <definedName name="_______________________HMP1" localSheetId="2">#REF!</definedName>
    <definedName name="_______________________HMP1">#REF!</definedName>
    <definedName name="_______________________HMP2" localSheetId="4">#REF!</definedName>
    <definedName name="_______________________HMP2" localSheetId="2">#REF!</definedName>
    <definedName name="_______________________HMP2">#REF!</definedName>
    <definedName name="_______________________HMP3" localSheetId="4">#REF!</definedName>
    <definedName name="_______________________HMP3" localSheetId="2">#REF!</definedName>
    <definedName name="_______________________HMP3">#REF!</definedName>
    <definedName name="_______________________HMP4" localSheetId="4">#REF!</definedName>
    <definedName name="_______________________HMP4" localSheetId="2">#REF!</definedName>
    <definedName name="_______________________HMP4">#REF!</definedName>
    <definedName name="_______________________III7">"$C4.$#REF!$#REF!"</definedName>
    <definedName name="_______________________MIX10" localSheetId="4">#REF!</definedName>
    <definedName name="_______________________MIX10" localSheetId="2">#REF!</definedName>
    <definedName name="_______________________MIX10">#REF!</definedName>
    <definedName name="_______________________MIX15" localSheetId="4">#REF!</definedName>
    <definedName name="_______________________MIX15" localSheetId="2">#REF!</definedName>
    <definedName name="_______________________MIX15">#REF!</definedName>
    <definedName name="_______________________MIX15150" localSheetId="4">'[4]Mix Design'!#REF!</definedName>
    <definedName name="_______________________MIX15150" localSheetId="2">'[4]Mix Design'!#REF!</definedName>
    <definedName name="_______________________MIX15150">'[4]Mix Design'!#REF!</definedName>
    <definedName name="_______________________MIX1540">'[4]Mix Design'!$P$11</definedName>
    <definedName name="_______________________MIX1580" localSheetId="4">'[4]Mix Design'!#REF!</definedName>
    <definedName name="_______________________MIX1580" localSheetId="2">'[4]Mix Design'!#REF!</definedName>
    <definedName name="_______________________MIX1580">'[4]Mix Design'!#REF!</definedName>
    <definedName name="_______________________MIX2">'[5]Mix Design'!$P$12</definedName>
    <definedName name="_______________________MIX20" localSheetId="4">#REF!</definedName>
    <definedName name="_______________________MIX20" localSheetId="2">#REF!</definedName>
    <definedName name="_______________________MIX20">#REF!</definedName>
    <definedName name="_______________________MIX2020">'[4]Mix Design'!$P$12</definedName>
    <definedName name="_______________________MIX2040">'[4]Mix Design'!$P$13</definedName>
    <definedName name="_______________________MIX25" localSheetId="4">#REF!</definedName>
    <definedName name="_______________________MIX25" localSheetId="2">#REF!</definedName>
    <definedName name="_______________________MIX25">#REF!</definedName>
    <definedName name="_______________________MIX2540">'[4]Mix Design'!$P$15</definedName>
    <definedName name="_______________________Mix255">'[6]Mix Design'!$P$13</definedName>
    <definedName name="_______________________MIX30" localSheetId="4">#REF!</definedName>
    <definedName name="_______________________MIX30" localSheetId="2">#REF!</definedName>
    <definedName name="_______________________MIX30">#REF!</definedName>
    <definedName name="_______________________MIX35" localSheetId="4">#REF!</definedName>
    <definedName name="_______________________MIX35" localSheetId="2">#REF!</definedName>
    <definedName name="_______________________MIX35">#REF!</definedName>
    <definedName name="_______________________MIX40" localSheetId="4">#REF!</definedName>
    <definedName name="_______________________MIX40" localSheetId="2">#REF!</definedName>
    <definedName name="_______________________MIX40">#REF!</definedName>
    <definedName name="_______________________MIX45" localSheetId="4">'[4]Mix Design'!#REF!</definedName>
    <definedName name="_______________________MIX45" localSheetId="2">'[4]Mix Design'!#REF!</definedName>
    <definedName name="_______________________MIX45">'[4]Mix Design'!#REF!</definedName>
    <definedName name="_______________________MUR5" localSheetId="4">#REF!</definedName>
    <definedName name="_______________________MUR5" localSheetId="2">#REF!</definedName>
    <definedName name="_______________________MUR5">#REF!</definedName>
    <definedName name="_______________________MUR8" localSheetId="4">#REF!</definedName>
    <definedName name="_______________________MUR8" localSheetId="2">#REF!</definedName>
    <definedName name="_______________________MUR8">#REF!</definedName>
    <definedName name="_______________________OPC43" localSheetId="4">#REF!</definedName>
    <definedName name="_______________________OPC43" localSheetId="2">#REF!</definedName>
    <definedName name="_______________________OPC43">#REF!</definedName>
    <definedName name="_______________________SLV10025" localSheetId="4">'[8]ANAL-PIPE LINE'!#REF!</definedName>
    <definedName name="_______________________SLV10025" localSheetId="2">'[8]ANAL-PIPE LINE'!#REF!</definedName>
    <definedName name="_______________________SLV10025">'[8]ANAL-PIPE LINE'!#REF!</definedName>
    <definedName name="_______________________TIP1" localSheetId="4">#REF!</definedName>
    <definedName name="_______________________TIP1" localSheetId="2">#REF!</definedName>
    <definedName name="_______________________TIP1">#REF!</definedName>
    <definedName name="_______________________TIP2" localSheetId="4">#REF!</definedName>
    <definedName name="_______________________TIP2" localSheetId="2">#REF!</definedName>
    <definedName name="_______________________TIP2">#REF!</definedName>
    <definedName name="_______________________TIP3" localSheetId="4">#REF!</definedName>
    <definedName name="_______________________TIP3" localSheetId="2">#REF!</definedName>
    <definedName name="_______________________TIP3">#REF!</definedName>
    <definedName name="______________________A65537" localSheetId="4">#REF!</definedName>
    <definedName name="______________________A65537" localSheetId="2">#REF!</definedName>
    <definedName name="______________________A65537">#REF!</definedName>
    <definedName name="______________________ABM10" localSheetId="4">#REF!</definedName>
    <definedName name="______________________ABM10" localSheetId="2">#REF!</definedName>
    <definedName name="______________________ABM10">#REF!</definedName>
    <definedName name="______________________ABM40" localSheetId="4">#REF!</definedName>
    <definedName name="______________________ABM40" localSheetId="2">#REF!</definedName>
    <definedName name="______________________ABM40">#REF!</definedName>
    <definedName name="______________________ABM6" localSheetId="4">#REF!</definedName>
    <definedName name="______________________ABM6" localSheetId="2">#REF!</definedName>
    <definedName name="______________________ABM6">#REF!</definedName>
    <definedName name="______________________ACB10" localSheetId="4">#REF!</definedName>
    <definedName name="______________________ACB10" localSheetId="2">#REF!</definedName>
    <definedName name="______________________ACB10">#REF!</definedName>
    <definedName name="______________________ACB20" localSheetId="4">#REF!</definedName>
    <definedName name="______________________ACB20" localSheetId="2">#REF!</definedName>
    <definedName name="______________________ACB20">#REF!</definedName>
    <definedName name="______________________ACR10" localSheetId="4">#REF!</definedName>
    <definedName name="______________________ACR10" localSheetId="2">#REF!</definedName>
    <definedName name="______________________ACR10">#REF!</definedName>
    <definedName name="______________________ACR20" localSheetId="4">#REF!</definedName>
    <definedName name="______________________ACR20" localSheetId="2">#REF!</definedName>
    <definedName name="______________________ACR20">#REF!</definedName>
    <definedName name="______________________AGG6" localSheetId="4">#REF!</definedName>
    <definedName name="______________________AGG6" localSheetId="2">#REF!</definedName>
    <definedName name="______________________AGG6">#REF!</definedName>
    <definedName name="______________________AWM10" localSheetId="4">#REF!</definedName>
    <definedName name="______________________AWM10" localSheetId="2">#REF!</definedName>
    <definedName name="______________________AWM10">#REF!</definedName>
    <definedName name="______________________AWM40" localSheetId="4">#REF!</definedName>
    <definedName name="______________________AWM40" localSheetId="2">#REF!</definedName>
    <definedName name="______________________AWM40">#REF!</definedName>
    <definedName name="______________________AWM6" localSheetId="4">#REF!</definedName>
    <definedName name="______________________AWM6" localSheetId="2">#REF!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4">#REF!</definedName>
    <definedName name="______________________CDG100" localSheetId="2">#REF!</definedName>
    <definedName name="______________________CDG100">#REF!</definedName>
    <definedName name="______________________CDG250" localSheetId="4">#REF!</definedName>
    <definedName name="______________________CDG250" localSheetId="2">#REF!</definedName>
    <definedName name="______________________CDG250">#REF!</definedName>
    <definedName name="______________________CDG50" localSheetId="4">#REF!</definedName>
    <definedName name="______________________CDG50" localSheetId="2">#REF!</definedName>
    <definedName name="______________________CDG50">#REF!</definedName>
    <definedName name="______________________CDG500" localSheetId="4">#REF!</definedName>
    <definedName name="______________________CDG500" localSheetId="2">#REF!</definedName>
    <definedName name="______________________CDG500">#REF!</definedName>
    <definedName name="______________________CEM53" localSheetId="4">#REF!</definedName>
    <definedName name="______________________CEM53" localSheetId="2">#REF!</definedName>
    <definedName name="______________________CEM53">#REF!</definedName>
    <definedName name="______________________CRN3" localSheetId="4">#REF!</definedName>
    <definedName name="______________________CRN3" localSheetId="2">#REF!</definedName>
    <definedName name="______________________CRN3">#REF!</definedName>
    <definedName name="______________________CRN35" localSheetId="4">#REF!</definedName>
    <definedName name="______________________CRN35" localSheetId="2">#REF!</definedName>
    <definedName name="______________________CRN35">#REF!</definedName>
    <definedName name="______________________CRN80" localSheetId="4">#REF!</definedName>
    <definedName name="______________________CRN80" localSheetId="2">#REF!</definedName>
    <definedName name="______________________CRN80">#REF!</definedName>
    <definedName name="______________________dec05" localSheetId="2" hidden="1">{"'Sheet1'!$A$4386:$N$4591"}</definedName>
    <definedName name="______________________dec05" localSheetId="6" hidden="1">{"'Sheet1'!$A$4386:$N$4591"}</definedName>
    <definedName name="______________________dec05" hidden="1">{"'Sheet1'!$A$4386:$N$4591"}</definedName>
    <definedName name="______________________DOZ50" localSheetId="4">#REF!</definedName>
    <definedName name="______________________DOZ50" localSheetId="2">#REF!</definedName>
    <definedName name="______________________DOZ50">#REF!</definedName>
    <definedName name="______________________DOZ80" localSheetId="4">#REF!</definedName>
    <definedName name="______________________DOZ80" localSheetId="2">#REF!</definedName>
    <definedName name="______________________DOZ80">#REF!</definedName>
    <definedName name="______________________EXC20">'[9]Rate Analysis '!$E$50</definedName>
    <definedName name="______________________ExV200" localSheetId="4">#REF!</definedName>
    <definedName name="______________________ExV200" localSheetId="2">#REF!</definedName>
    <definedName name="______________________ExV200">#REF!</definedName>
    <definedName name="______________________GEN100" localSheetId="4">#REF!</definedName>
    <definedName name="______________________GEN100" localSheetId="2">#REF!</definedName>
    <definedName name="______________________GEN100">#REF!</definedName>
    <definedName name="______________________GEN250" localSheetId="4">#REF!</definedName>
    <definedName name="______________________GEN250" localSheetId="2">#REF!</definedName>
    <definedName name="______________________GEN250">#REF!</definedName>
    <definedName name="______________________GEN325" localSheetId="4">#REF!</definedName>
    <definedName name="______________________GEN325" localSheetId="2">#REF!</definedName>
    <definedName name="______________________GEN325">#REF!</definedName>
    <definedName name="______________________GEN380" localSheetId="4">#REF!</definedName>
    <definedName name="______________________GEN380" localSheetId="2">#REF!</definedName>
    <definedName name="______________________GEN380">#REF!</definedName>
    <definedName name="______________________GSB1" localSheetId="4">#REF!</definedName>
    <definedName name="______________________GSB1" localSheetId="2">#REF!</definedName>
    <definedName name="______________________GSB1">#REF!</definedName>
    <definedName name="______________________GSB2" localSheetId="4">#REF!</definedName>
    <definedName name="______________________GSB2" localSheetId="2">#REF!</definedName>
    <definedName name="______________________GSB2">#REF!</definedName>
    <definedName name="______________________GSB3" localSheetId="4">#REF!</definedName>
    <definedName name="______________________GSB3" localSheetId="2">#REF!</definedName>
    <definedName name="______________________GSB3">#REF!</definedName>
    <definedName name="______________________HMP1" localSheetId="4">#REF!</definedName>
    <definedName name="______________________HMP1" localSheetId="2">#REF!</definedName>
    <definedName name="______________________HMP1">#REF!</definedName>
    <definedName name="______________________HMP2" localSheetId="4">#REF!</definedName>
    <definedName name="______________________HMP2" localSheetId="2">#REF!</definedName>
    <definedName name="______________________HMP2">#REF!</definedName>
    <definedName name="______________________HMP3" localSheetId="4">#REF!</definedName>
    <definedName name="______________________HMP3" localSheetId="2">#REF!</definedName>
    <definedName name="______________________HMP3">#REF!</definedName>
    <definedName name="______________________HMP4" localSheetId="4">#REF!</definedName>
    <definedName name="______________________HMP4" localSheetId="2">#REF!</definedName>
    <definedName name="______________________HMP4">#REF!</definedName>
    <definedName name="______________________III7">"$C4.$#REF!$#REF!"</definedName>
    <definedName name="______________________lb2" localSheetId="4">#REF!</definedName>
    <definedName name="______________________lb2" localSheetId="2">#REF!</definedName>
    <definedName name="______________________lb2">#REF!</definedName>
    <definedName name="______________________mac2">200</definedName>
    <definedName name="______________________MIX10" localSheetId="4">#REF!</definedName>
    <definedName name="______________________MIX10" localSheetId="2">#REF!</definedName>
    <definedName name="______________________MIX10">#REF!</definedName>
    <definedName name="______________________MIX15" localSheetId="4">#REF!</definedName>
    <definedName name="______________________MIX15" localSheetId="2">#REF!</definedName>
    <definedName name="______________________MIX15">#REF!</definedName>
    <definedName name="______________________MIX15150" localSheetId="4">'[4]Mix Design'!#REF!</definedName>
    <definedName name="______________________MIX15150" localSheetId="2">'[4]Mix Design'!#REF!</definedName>
    <definedName name="______________________MIX15150">'[4]Mix Design'!#REF!</definedName>
    <definedName name="______________________MIX1540">'[4]Mix Design'!$P$11</definedName>
    <definedName name="______________________MIX1580" localSheetId="4">'[4]Mix Design'!#REF!</definedName>
    <definedName name="______________________MIX1580" localSheetId="2">'[4]Mix Design'!#REF!</definedName>
    <definedName name="______________________MIX1580">'[4]Mix Design'!#REF!</definedName>
    <definedName name="______________________MIX2">'[5]Mix Design'!$P$12</definedName>
    <definedName name="______________________MIX20" localSheetId="4">#REF!</definedName>
    <definedName name="______________________MIX20" localSheetId="2">#REF!</definedName>
    <definedName name="______________________MIX20">#REF!</definedName>
    <definedName name="______________________MIX2020">'[4]Mix Design'!$P$12</definedName>
    <definedName name="______________________MIX2040">'[4]Mix Design'!$P$13</definedName>
    <definedName name="______________________MIX25" localSheetId="4">#REF!</definedName>
    <definedName name="______________________MIX25" localSheetId="2">#REF!</definedName>
    <definedName name="______________________MIX25">#REF!</definedName>
    <definedName name="______________________MIX2540">'[4]Mix Design'!$P$15</definedName>
    <definedName name="______________________Mix255">'[6]Mix Design'!$P$13</definedName>
    <definedName name="______________________MIX30" localSheetId="4">#REF!</definedName>
    <definedName name="______________________MIX30" localSheetId="2">#REF!</definedName>
    <definedName name="______________________MIX30">#REF!</definedName>
    <definedName name="______________________MIX35" localSheetId="4">#REF!</definedName>
    <definedName name="______________________MIX35" localSheetId="2">#REF!</definedName>
    <definedName name="______________________MIX35">#REF!</definedName>
    <definedName name="______________________MIX40" localSheetId="4">#REF!</definedName>
    <definedName name="______________________MIX40" localSheetId="2">#REF!</definedName>
    <definedName name="______________________MIX40">#REF!</definedName>
    <definedName name="______________________MIX45" localSheetId="4">'[4]Mix Design'!#REF!</definedName>
    <definedName name="______________________MIX45" localSheetId="2">'[4]Mix Design'!#REF!</definedName>
    <definedName name="______________________MIX45">'[4]Mix Design'!#REF!</definedName>
    <definedName name="______________________mm2" localSheetId="4">#REF!</definedName>
    <definedName name="______________________mm2" localSheetId="2">#REF!</definedName>
    <definedName name="______________________mm2">#REF!</definedName>
    <definedName name="______________________mm3" localSheetId="4">#REF!</definedName>
    <definedName name="______________________mm3" localSheetId="2">#REF!</definedName>
    <definedName name="______________________mm3">#REF!</definedName>
    <definedName name="______________________MUR5" localSheetId="4">#REF!</definedName>
    <definedName name="______________________MUR5" localSheetId="2">#REF!</definedName>
    <definedName name="______________________MUR5">#REF!</definedName>
    <definedName name="______________________MUR8" localSheetId="4">#REF!</definedName>
    <definedName name="______________________MUR8" localSheetId="2">#REF!</definedName>
    <definedName name="______________________MUR8">#REF!</definedName>
    <definedName name="______________________OPC43" localSheetId="4">#REF!</definedName>
    <definedName name="______________________OPC43" localSheetId="2">#REF!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4">'[8]ANAL-PIPE LINE'!#REF!</definedName>
    <definedName name="______________________SLV10025" localSheetId="2">'[8]ANAL-PIPE LINE'!#REF!</definedName>
    <definedName name="______________________SLV10025">'[8]ANAL-PIPE LINE'!#REF!</definedName>
    <definedName name="______________________tab2" localSheetId="4">#REF!</definedName>
    <definedName name="______________________tab2" localSheetId="2">#REF!</definedName>
    <definedName name="______________________tab2">#REF!</definedName>
    <definedName name="______________________TIP1" localSheetId="4">#REF!</definedName>
    <definedName name="______________________TIP1" localSheetId="2">#REF!</definedName>
    <definedName name="______________________TIP1">#REF!</definedName>
    <definedName name="______________________TIP2" localSheetId="4">#REF!</definedName>
    <definedName name="______________________TIP2" localSheetId="2">#REF!</definedName>
    <definedName name="______________________TIP2">#REF!</definedName>
    <definedName name="______________________TIP3" localSheetId="4">#REF!</definedName>
    <definedName name="______________________TIP3" localSheetId="2">#REF!</definedName>
    <definedName name="______________________TIP3">#REF!</definedName>
    <definedName name="_____________________A65537" localSheetId="4">#REF!</definedName>
    <definedName name="_____________________A65537" localSheetId="2">#REF!</definedName>
    <definedName name="_____________________A65537">#REF!</definedName>
    <definedName name="_____________________ABM10" localSheetId="4">#REF!</definedName>
    <definedName name="_____________________ABM10" localSheetId="2">#REF!</definedName>
    <definedName name="_____________________ABM10">#REF!</definedName>
    <definedName name="_____________________ABM40" localSheetId="4">#REF!</definedName>
    <definedName name="_____________________ABM40" localSheetId="2">#REF!</definedName>
    <definedName name="_____________________ABM40">#REF!</definedName>
    <definedName name="_____________________ABM6" localSheetId="4">#REF!</definedName>
    <definedName name="_____________________ABM6" localSheetId="2">#REF!</definedName>
    <definedName name="_____________________ABM6">#REF!</definedName>
    <definedName name="_____________________ACB10" localSheetId="4">#REF!</definedName>
    <definedName name="_____________________ACB10" localSheetId="2">#REF!</definedName>
    <definedName name="_____________________ACB10">#REF!</definedName>
    <definedName name="_____________________ACB20" localSheetId="4">#REF!</definedName>
    <definedName name="_____________________ACB20" localSheetId="2">#REF!</definedName>
    <definedName name="_____________________ACB20">#REF!</definedName>
    <definedName name="_____________________ACR10" localSheetId="4">#REF!</definedName>
    <definedName name="_____________________ACR10" localSheetId="2">#REF!</definedName>
    <definedName name="_____________________ACR10">#REF!</definedName>
    <definedName name="_____________________ACR20" localSheetId="4">#REF!</definedName>
    <definedName name="_____________________ACR20" localSheetId="2">#REF!</definedName>
    <definedName name="_____________________ACR20">#REF!</definedName>
    <definedName name="_____________________AGG6" localSheetId="4">#REF!</definedName>
    <definedName name="_____________________AGG6" localSheetId="2">#REF!</definedName>
    <definedName name="_____________________AGG6">#REF!</definedName>
    <definedName name="_____________________AWM10" localSheetId="4">#REF!</definedName>
    <definedName name="_____________________AWM10" localSheetId="2">#REF!</definedName>
    <definedName name="_____________________AWM10">#REF!</definedName>
    <definedName name="_____________________AWM40" localSheetId="4">#REF!</definedName>
    <definedName name="_____________________AWM40" localSheetId="2">#REF!</definedName>
    <definedName name="_____________________AWM40">#REF!</definedName>
    <definedName name="_____________________AWM6" localSheetId="4">#REF!</definedName>
    <definedName name="_____________________AWM6" localSheetId="2">#REF!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4">#REF!</definedName>
    <definedName name="_____________________CDG100" localSheetId="2">#REF!</definedName>
    <definedName name="_____________________CDG100">#REF!</definedName>
    <definedName name="_____________________CDG250" localSheetId="4">#REF!</definedName>
    <definedName name="_____________________CDG250" localSheetId="2">#REF!</definedName>
    <definedName name="_____________________CDG250">#REF!</definedName>
    <definedName name="_____________________CDG50" localSheetId="4">#REF!</definedName>
    <definedName name="_____________________CDG50" localSheetId="2">#REF!</definedName>
    <definedName name="_____________________CDG50">#REF!</definedName>
    <definedName name="_____________________CDG500" localSheetId="4">#REF!</definedName>
    <definedName name="_____________________CDG500" localSheetId="2">#REF!</definedName>
    <definedName name="_____________________CDG500">#REF!</definedName>
    <definedName name="_____________________CEM53" localSheetId="4">#REF!</definedName>
    <definedName name="_____________________CEM53" localSheetId="2">#REF!</definedName>
    <definedName name="_____________________CEM53">#REF!</definedName>
    <definedName name="_____________________CRN3" localSheetId="4">#REF!</definedName>
    <definedName name="_____________________CRN3" localSheetId="2">#REF!</definedName>
    <definedName name="_____________________CRN3">#REF!</definedName>
    <definedName name="_____________________CRN35" localSheetId="4">#REF!</definedName>
    <definedName name="_____________________CRN35" localSheetId="2">#REF!</definedName>
    <definedName name="_____________________CRN35">#REF!</definedName>
    <definedName name="_____________________CRN80" localSheetId="4">#REF!</definedName>
    <definedName name="_____________________CRN80" localSheetId="2">#REF!</definedName>
    <definedName name="_____________________CRN80">#REF!</definedName>
    <definedName name="_____________________dec05" localSheetId="2" hidden="1">{"'Sheet1'!$A$4386:$N$4591"}</definedName>
    <definedName name="_____________________dec05" localSheetId="6" hidden="1">{"'Sheet1'!$A$4386:$N$4591"}</definedName>
    <definedName name="_____________________dec05" hidden="1">{"'Sheet1'!$A$4386:$N$4591"}</definedName>
    <definedName name="_____________________DOZ50" localSheetId="4">#REF!</definedName>
    <definedName name="_____________________DOZ50" localSheetId="2">#REF!</definedName>
    <definedName name="_____________________DOZ50">#REF!</definedName>
    <definedName name="_____________________DOZ80" localSheetId="4">#REF!</definedName>
    <definedName name="_____________________DOZ80" localSheetId="2">#REF!</definedName>
    <definedName name="_____________________DOZ80">#REF!</definedName>
    <definedName name="_____________________EXC20">'[10]Rate Analysis '!$E$50</definedName>
    <definedName name="_____________________ExV200" localSheetId="4">#REF!</definedName>
    <definedName name="_____________________ExV200" localSheetId="2">#REF!</definedName>
    <definedName name="_____________________ExV200">#REF!</definedName>
    <definedName name="_____________________GEN100" localSheetId="4">#REF!</definedName>
    <definedName name="_____________________GEN100" localSheetId="2">#REF!</definedName>
    <definedName name="_____________________GEN100">#REF!</definedName>
    <definedName name="_____________________GEN250" localSheetId="4">#REF!</definedName>
    <definedName name="_____________________GEN250" localSheetId="2">#REF!</definedName>
    <definedName name="_____________________GEN250">#REF!</definedName>
    <definedName name="_____________________GEN325" localSheetId="4">#REF!</definedName>
    <definedName name="_____________________GEN325" localSheetId="2">#REF!</definedName>
    <definedName name="_____________________GEN325">#REF!</definedName>
    <definedName name="_____________________GEN380" localSheetId="4">#REF!</definedName>
    <definedName name="_____________________GEN380" localSheetId="2">#REF!</definedName>
    <definedName name="_____________________GEN380">#REF!</definedName>
    <definedName name="_____________________GSB1" localSheetId="4">#REF!</definedName>
    <definedName name="_____________________GSB1" localSheetId="2">#REF!</definedName>
    <definedName name="_____________________GSB1">#REF!</definedName>
    <definedName name="_____________________GSB2" localSheetId="4">#REF!</definedName>
    <definedName name="_____________________GSB2" localSheetId="2">#REF!</definedName>
    <definedName name="_____________________GSB2">#REF!</definedName>
    <definedName name="_____________________GSB3" localSheetId="4">#REF!</definedName>
    <definedName name="_____________________GSB3" localSheetId="2">#REF!</definedName>
    <definedName name="_____________________GSB3">#REF!</definedName>
    <definedName name="_____________________HMP1" localSheetId="4">#REF!</definedName>
    <definedName name="_____________________HMP1" localSheetId="2">#REF!</definedName>
    <definedName name="_____________________HMP1">#REF!</definedName>
    <definedName name="_____________________HMP2" localSheetId="4">#REF!</definedName>
    <definedName name="_____________________HMP2" localSheetId="2">#REF!</definedName>
    <definedName name="_____________________HMP2">#REF!</definedName>
    <definedName name="_____________________HMP3" localSheetId="4">#REF!</definedName>
    <definedName name="_____________________HMP3" localSheetId="2">#REF!</definedName>
    <definedName name="_____________________HMP3">#REF!</definedName>
    <definedName name="_____________________HMP4" localSheetId="4">#REF!</definedName>
    <definedName name="_____________________HMP4" localSheetId="2">#REF!</definedName>
    <definedName name="_____________________HMP4">#REF!</definedName>
    <definedName name="_____________________III7">"$C4.$#REF!$#REF!"</definedName>
    <definedName name="_____________________lb1" localSheetId="4">#REF!</definedName>
    <definedName name="_____________________lb1" localSheetId="2">#REF!</definedName>
    <definedName name="_____________________lb1">#REF!</definedName>
    <definedName name="_____________________lb2" localSheetId="4">#REF!</definedName>
    <definedName name="_____________________lb2" localSheetId="2">#REF!</definedName>
    <definedName name="_____________________lb2">#REF!</definedName>
    <definedName name="_____________________mac2">200</definedName>
    <definedName name="_____________________MIX10" localSheetId="4">#REF!</definedName>
    <definedName name="_____________________MIX10" localSheetId="2">#REF!</definedName>
    <definedName name="_____________________MIX10">#REF!</definedName>
    <definedName name="_____________________MIX15" localSheetId="4">#REF!</definedName>
    <definedName name="_____________________MIX15" localSheetId="2">#REF!</definedName>
    <definedName name="_____________________MIX15">#REF!</definedName>
    <definedName name="_____________________MIX15150" localSheetId="4">'[4]Mix Design'!#REF!</definedName>
    <definedName name="_____________________MIX15150" localSheetId="2">'[4]Mix Design'!#REF!</definedName>
    <definedName name="_____________________MIX15150">'[4]Mix Design'!#REF!</definedName>
    <definedName name="_____________________MIX1540">'[4]Mix Design'!$P$11</definedName>
    <definedName name="_____________________MIX1580" localSheetId="4">'[4]Mix Design'!#REF!</definedName>
    <definedName name="_____________________MIX1580" localSheetId="2">'[4]Mix Design'!#REF!</definedName>
    <definedName name="_____________________MIX1580">'[4]Mix Design'!#REF!</definedName>
    <definedName name="_____________________MIX2">'[5]Mix Design'!$P$12</definedName>
    <definedName name="_____________________MIX20" localSheetId="4">#REF!</definedName>
    <definedName name="_____________________MIX20" localSheetId="2">#REF!</definedName>
    <definedName name="_____________________MIX20">#REF!</definedName>
    <definedName name="_____________________MIX2020">'[4]Mix Design'!$P$12</definedName>
    <definedName name="_____________________MIX2040">'[4]Mix Design'!$P$13</definedName>
    <definedName name="_____________________MIX25" localSheetId="4">#REF!</definedName>
    <definedName name="_____________________MIX25" localSheetId="2">#REF!</definedName>
    <definedName name="_____________________MIX25">#REF!</definedName>
    <definedName name="_____________________MIX2540">'[4]Mix Design'!$P$15</definedName>
    <definedName name="_____________________Mix255">'[6]Mix Design'!$P$13</definedName>
    <definedName name="_____________________MIX30" localSheetId="4">#REF!</definedName>
    <definedName name="_____________________MIX30" localSheetId="2">#REF!</definedName>
    <definedName name="_____________________MIX30">#REF!</definedName>
    <definedName name="_____________________MIX35" localSheetId="4">#REF!</definedName>
    <definedName name="_____________________MIX35" localSheetId="2">#REF!</definedName>
    <definedName name="_____________________MIX35">#REF!</definedName>
    <definedName name="_____________________MIX40" localSheetId="4">#REF!</definedName>
    <definedName name="_____________________MIX40" localSheetId="2">#REF!</definedName>
    <definedName name="_____________________MIX40">#REF!</definedName>
    <definedName name="_____________________MIX45" localSheetId="4">'[4]Mix Design'!#REF!</definedName>
    <definedName name="_____________________MIX45" localSheetId="2">'[4]Mix Design'!#REF!</definedName>
    <definedName name="_____________________MIX45">'[4]Mix Design'!#REF!</definedName>
    <definedName name="_____________________mm1" localSheetId="4">#REF!</definedName>
    <definedName name="_____________________mm1" localSheetId="2">#REF!</definedName>
    <definedName name="_____________________mm1">#REF!</definedName>
    <definedName name="_____________________mm2" localSheetId="4">#REF!</definedName>
    <definedName name="_____________________mm2" localSheetId="2">#REF!</definedName>
    <definedName name="_____________________mm2">#REF!</definedName>
    <definedName name="_____________________mm3" localSheetId="4">#REF!</definedName>
    <definedName name="_____________________mm3" localSheetId="2">#REF!</definedName>
    <definedName name="_____________________mm3">#REF!</definedName>
    <definedName name="_____________________MUR5" localSheetId="4">#REF!</definedName>
    <definedName name="_____________________MUR5" localSheetId="2">#REF!</definedName>
    <definedName name="_____________________MUR5">#REF!</definedName>
    <definedName name="_____________________MUR8" localSheetId="4">#REF!</definedName>
    <definedName name="_____________________MUR8" localSheetId="2">#REF!</definedName>
    <definedName name="_____________________MUR8">#REF!</definedName>
    <definedName name="_____________________OPC43" localSheetId="4">#REF!</definedName>
    <definedName name="_____________________OPC43" localSheetId="2">#REF!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4">'[8]ANAL-PIPE LINE'!#REF!</definedName>
    <definedName name="_____________________SLV10025" localSheetId="2">'[8]ANAL-PIPE LINE'!#REF!</definedName>
    <definedName name="_____________________SLV10025">'[8]ANAL-PIPE LINE'!#REF!</definedName>
    <definedName name="_____________________tab1" localSheetId="4">#REF!</definedName>
    <definedName name="_____________________tab1" localSheetId="2">#REF!</definedName>
    <definedName name="_____________________tab1">#REF!</definedName>
    <definedName name="_____________________tab2" localSheetId="4">#REF!</definedName>
    <definedName name="_____________________tab2" localSheetId="2">#REF!</definedName>
    <definedName name="_____________________tab2">#REF!</definedName>
    <definedName name="_____________________TIP1" localSheetId="4">#REF!</definedName>
    <definedName name="_____________________TIP1" localSheetId="2">#REF!</definedName>
    <definedName name="_____________________TIP1">#REF!</definedName>
    <definedName name="_____________________TIP2" localSheetId="4">#REF!</definedName>
    <definedName name="_____________________TIP2" localSheetId="2">#REF!</definedName>
    <definedName name="_____________________TIP2">#REF!</definedName>
    <definedName name="_____________________TIP3" localSheetId="4">#REF!</definedName>
    <definedName name="_____________________TIP3" localSheetId="2">#REF!</definedName>
    <definedName name="_____________________TIP3">#REF!</definedName>
    <definedName name="____________________A65537" localSheetId="4">#REF!</definedName>
    <definedName name="____________________A65537" localSheetId="2">#REF!</definedName>
    <definedName name="____________________A65537">#REF!</definedName>
    <definedName name="____________________ABM10" localSheetId="4">#REF!</definedName>
    <definedName name="____________________ABM10" localSheetId="2">#REF!</definedName>
    <definedName name="____________________ABM10">#REF!</definedName>
    <definedName name="____________________ABM40" localSheetId="4">#REF!</definedName>
    <definedName name="____________________ABM40" localSheetId="2">#REF!</definedName>
    <definedName name="____________________ABM40">#REF!</definedName>
    <definedName name="____________________ABM6" localSheetId="4">#REF!</definedName>
    <definedName name="____________________ABM6" localSheetId="2">#REF!</definedName>
    <definedName name="____________________ABM6">#REF!</definedName>
    <definedName name="____________________ACB10" localSheetId="4">#REF!</definedName>
    <definedName name="____________________ACB10" localSheetId="2">#REF!</definedName>
    <definedName name="____________________ACB10">#REF!</definedName>
    <definedName name="____________________ACB20" localSheetId="4">#REF!</definedName>
    <definedName name="____________________ACB20" localSheetId="2">#REF!</definedName>
    <definedName name="____________________ACB20">#REF!</definedName>
    <definedName name="____________________ACR10" localSheetId="4">#REF!</definedName>
    <definedName name="____________________ACR10" localSheetId="2">#REF!</definedName>
    <definedName name="____________________ACR10">#REF!</definedName>
    <definedName name="____________________ACR20" localSheetId="4">#REF!</definedName>
    <definedName name="____________________ACR20" localSheetId="2">#REF!</definedName>
    <definedName name="____________________ACR20">#REF!</definedName>
    <definedName name="____________________AGG6" localSheetId="4">#REF!</definedName>
    <definedName name="____________________AGG6" localSheetId="2">#REF!</definedName>
    <definedName name="____________________AGG6">#REF!</definedName>
    <definedName name="____________________AWM10" localSheetId="4">#REF!</definedName>
    <definedName name="____________________AWM10" localSheetId="2">#REF!</definedName>
    <definedName name="____________________AWM10">#REF!</definedName>
    <definedName name="____________________AWM40" localSheetId="4">#REF!</definedName>
    <definedName name="____________________AWM40" localSheetId="2">#REF!</definedName>
    <definedName name="____________________AWM40">#REF!</definedName>
    <definedName name="____________________AWM6" localSheetId="4">#REF!</definedName>
    <definedName name="____________________AWM6" localSheetId="2">#REF!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4">#REF!</definedName>
    <definedName name="____________________CDG100" localSheetId="2">#REF!</definedName>
    <definedName name="____________________CDG100">#REF!</definedName>
    <definedName name="____________________CDG250" localSheetId="4">#REF!</definedName>
    <definedName name="____________________CDG250" localSheetId="2">#REF!</definedName>
    <definedName name="____________________CDG250">#REF!</definedName>
    <definedName name="____________________CDG50" localSheetId="4">#REF!</definedName>
    <definedName name="____________________CDG50" localSheetId="2">#REF!</definedName>
    <definedName name="____________________CDG50">#REF!</definedName>
    <definedName name="____________________CDG500" localSheetId="4">#REF!</definedName>
    <definedName name="____________________CDG500" localSheetId="2">#REF!</definedName>
    <definedName name="____________________CDG500">#REF!</definedName>
    <definedName name="____________________CEM53" localSheetId="4">#REF!</definedName>
    <definedName name="____________________CEM53" localSheetId="2">#REF!</definedName>
    <definedName name="____________________CEM53">#REF!</definedName>
    <definedName name="____________________CRN3" localSheetId="4">#REF!</definedName>
    <definedName name="____________________CRN3" localSheetId="2">#REF!</definedName>
    <definedName name="____________________CRN3">#REF!</definedName>
    <definedName name="____________________CRN35" localSheetId="4">#REF!</definedName>
    <definedName name="____________________CRN35" localSheetId="2">#REF!</definedName>
    <definedName name="____________________CRN35">#REF!</definedName>
    <definedName name="____________________CRN80" localSheetId="4">#REF!</definedName>
    <definedName name="____________________CRN80" localSheetId="2">#REF!</definedName>
    <definedName name="____________________CRN80">#REF!</definedName>
    <definedName name="____________________dec05" localSheetId="2" hidden="1">{"'Sheet1'!$A$4386:$N$4591"}</definedName>
    <definedName name="____________________dec05" localSheetId="6" hidden="1">{"'Sheet1'!$A$4386:$N$4591"}</definedName>
    <definedName name="____________________dec05" hidden="1">{"'Sheet1'!$A$4386:$N$4591"}</definedName>
    <definedName name="____________________DOZ50" localSheetId="4">#REF!</definedName>
    <definedName name="____________________DOZ50" localSheetId="2">#REF!</definedName>
    <definedName name="____________________DOZ50">#REF!</definedName>
    <definedName name="____________________DOZ80" localSheetId="4">#REF!</definedName>
    <definedName name="____________________DOZ80" localSheetId="2">#REF!</definedName>
    <definedName name="____________________DOZ80">#REF!</definedName>
    <definedName name="____________________EXC20">'[10]Rate Analysis '!$E$50</definedName>
    <definedName name="____________________ExV200" localSheetId="4">#REF!</definedName>
    <definedName name="____________________ExV200" localSheetId="2">#REF!</definedName>
    <definedName name="____________________ExV200">#REF!</definedName>
    <definedName name="____________________GEN100" localSheetId="4">#REF!</definedName>
    <definedName name="____________________GEN100" localSheetId="2">#REF!</definedName>
    <definedName name="____________________GEN100">#REF!</definedName>
    <definedName name="____________________GEN250" localSheetId="4">#REF!</definedName>
    <definedName name="____________________GEN250" localSheetId="2">#REF!</definedName>
    <definedName name="____________________GEN250">#REF!</definedName>
    <definedName name="____________________GEN325" localSheetId="4">#REF!</definedName>
    <definedName name="____________________GEN325" localSheetId="2">#REF!</definedName>
    <definedName name="____________________GEN325">#REF!</definedName>
    <definedName name="____________________GEN380" localSheetId="4">#REF!</definedName>
    <definedName name="____________________GEN380" localSheetId="2">#REF!</definedName>
    <definedName name="____________________GEN380">#REF!</definedName>
    <definedName name="____________________GSB1" localSheetId="4">#REF!</definedName>
    <definedName name="____________________GSB1" localSheetId="2">#REF!</definedName>
    <definedName name="____________________GSB1">#REF!</definedName>
    <definedName name="____________________GSB2" localSheetId="4">#REF!</definedName>
    <definedName name="____________________GSB2" localSheetId="2">#REF!</definedName>
    <definedName name="____________________GSB2">#REF!</definedName>
    <definedName name="____________________GSB3" localSheetId="4">#REF!</definedName>
    <definedName name="____________________GSB3" localSheetId="2">#REF!</definedName>
    <definedName name="____________________GSB3">#REF!</definedName>
    <definedName name="____________________HMP1" localSheetId="4">#REF!</definedName>
    <definedName name="____________________HMP1" localSheetId="2">#REF!</definedName>
    <definedName name="____________________HMP1">#REF!</definedName>
    <definedName name="____________________HMP2" localSheetId="4">#REF!</definedName>
    <definedName name="____________________HMP2" localSheetId="2">#REF!</definedName>
    <definedName name="____________________HMP2">#REF!</definedName>
    <definedName name="____________________HMP3" localSheetId="4">#REF!</definedName>
    <definedName name="____________________HMP3" localSheetId="2">#REF!</definedName>
    <definedName name="____________________HMP3">#REF!</definedName>
    <definedName name="____________________HMP4" localSheetId="4">#REF!</definedName>
    <definedName name="____________________HMP4" localSheetId="2">#REF!</definedName>
    <definedName name="____________________HMP4">#REF!</definedName>
    <definedName name="____________________III7">"$C4.$#REF!$#REF!"</definedName>
    <definedName name="____________________lb1" localSheetId="4">#REF!</definedName>
    <definedName name="____________________lb1" localSheetId="2">#REF!</definedName>
    <definedName name="____________________lb1">#REF!</definedName>
    <definedName name="____________________lb2" localSheetId="4">#REF!</definedName>
    <definedName name="____________________lb2" localSheetId="2">#REF!</definedName>
    <definedName name="____________________lb2">#REF!</definedName>
    <definedName name="____________________mac2">200</definedName>
    <definedName name="____________________MIX10" localSheetId="4">#REF!</definedName>
    <definedName name="____________________MIX10" localSheetId="2">#REF!</definedName>
    <definedName name="____________________MIX10">#REF!</definedName>
    <definedName name="____________________MIX15" localSheetId="4">#REF!</definedName>
    <definedName name="____________________MIX15" localSheetId="2">#REF!</definedName>
    <definedName name="____________________MIX15">#REF!</definedName>
    <definedName name="____________________MIX15150" localSheetId="4">'[4]Mix Design'!#REF!</definedName>
    <definedName name="____________________MIX15150" localSheetId="2">'[4]Mix Design'!#REF!</definedName>
    <definedName name="____________________MIX15150">'[4]Mix Design'!#REF!</definedName>
    <definedName name="____________________MIX1540">'[4]Mix Design'!$P$11</definedName>
    <definedName name="____________________MIX1580" localSheetId="4">'[4]Mix Design'!#REF!</definedName>
    <definedName name="____________________MIX1580" localSheetId="2">'[4]Mix Design'!#REF!</definedName>
    <definedName name="____________________MIX1580">'[4]Mix Design'!#REF!</definedName>
    <definedName name="____________________MIX2">'[5]Mix Design'!$P$12</definedName>
    <definedName name="____________________MIX20" localSheetId="4">#REF!</definedName>
    <definedName name="____________________MIX20" localSheetId="2">#REF!</definedName>
    <definedName name="____________________MIX20">#REF!</definedName>
    <definedName name="____________________MIX2020">'[4]Mix Design'!$P$12</definedName>
    <definedName name="____________________MIX2040">'[4]Mix Design'!$P$13</definedName>
    <definedName name="____________________MIX25" localSheetId="4">#REF!</definedName>
    <definedName name="____________________MIX25" localSheetId="2">#REF!</definedName>
    <definedName name="____________________MIX25">#REF!</definedName>
    <definedName name="____________________MIX2540">'[4]Mix Design'!$P$15</definedName>
    <definedName name="____________________Mix255">'[6]Mix Design'!$P$13</definedName>
    <definedName name="____________________MIX30" localSheetId="4">#REF!</definedName>
    <definedName name="____________________MIX30" localSheetId="2">#REF!</definedName>
    <definedName name="____________________MIX30">#REF!</definedName>
    <definedName name="____________________MIX35" localSheetId="4">#REF!</definedName>
    <definedName name="____________________MIX35" localSheetId="2">#REF!</definedName>
    <definedName name="____________________MIX35">#REF!</definedName>
    <definedName name="____________________MIX40" localSheetId="4">#REF!</definedName>
    <definedName name="____________________MIX40" localSheetId="2">#REF!</definedName>
    <definedName name="____________________MIX40">#REF!</definedName>
    <definedName name="____________________MIX45" localSheetId="4">'[4]Mix Design'!#REF!</definedName>
    <definedName name="____________________MIX45" localSheetId="2">'[4]Mix Design'!#REF!</definedName>
    <definedName name="____________________MIX45">'[4]Mix Design'!#REF!</definedName>
    <definedName name="____________________mm1" localSheetId="4">#REF!</definedName>
    <definedName name="____________________mm1" localSheetId="2">#REF!</definedName>
    <definedName name="____________________mm1">#REF!</definedName>
    <definedName name="____________________mm2" localSheetId="4">#REF!</definedName>
    <definedName name="____________________mm2" localSheetId="2">#REF!</definedName>
    <definedName name="____________________mm2">#REF!</definedName>
    <definedName name="____________________mm3" localSheetId="4">#REF!</definedName>
    <definedName name="____________________mm3" localSheetId="2">#REF!</definedName>
    <definedName name="____________________mm3">#REF!</definedName>
    <definedName name="____________________MUR5" localSheetId="4">#REF!</definedName>
    <definedName name="____________________MUR5" localSheetId="2">#REF!</definedName>
    <definedName name="____________________MUR5">#REF!</definedName>
    <definedName name="____________________MUR8" localSheetId="4">#REF!</definedName>
    <definedName name="____________________MUR8" localSheetId="2">#REF!</definedName>
    <definedName name="____________________MUR8">#REF!</definedName>
    <definedName name="____________________OPC43" localSheetId="4">#REF!</definedName>
    <definedName name="____________________OPC43" localSheetId="2">#REF!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4">'[8]ANAL-PIPE LINE'!#REF!</definedName>
    <definedName name="____________________SLV10025" localSheetId="2">'[8]ANAL-PIPE LINE'!#REF!</definedName>
    <definedName name="____________________SLV10025">'[8]ANAL-PIPE LINE'!#REF!</definedName>
    <definedName name="____________________tab1" localSheetId="4">#REF!</definedName>
    <definedName name="____________________tab1" localSheetId="2">#REF!</definedName>
    <definedName name="____________________tab1">#REF!</definedName>
    <definedName name="____________________tab2" localSheetId="4">#REF!</definedName>
    <definedName name="____________________tab2" localSheetId="2">#REF!</definedName>
    <definedName name="____________________tab2">#REF!</definedName>
    <definedName name="____________________TIP1" localSheetId="4">#REF!</definedName>
    <definedName name="____________________TIP1" localSheetId="2">#REF!</definedName>
    <definedName name="____________________TIP1">#REF!</definedName>
    <definedName name="____________________TIP2" localSheetId="4">#REF!</definedName>
    <definedName name="____________________TIP2" localSheetId="2">#REF!</definedName>
    <definedName name="____________________TIP2">#REF!</definedName>
    <definedName name="____________________TIP3" localSheetId="4">#REF!</definedName>
    <definedName name="____________________TIP3" localSheetId="2">#REF!</definedName>
    <definedName name="____________________TIP3">#REF!</definedName>
    <definedName name="___________________A65537" localSheetId="4">#REF!</definedName>
    <definedName name="___________________A65537" localSheetId="2">#REF!</definedName>
    <definedName name="___________________A65537">#REF!</definedName>
    <definedName name="___________________ABM10" localSheetId="4">#REF!</definedName>
    <definedName name="___________________ABM10" localSheetId="2">#REF!</definedName>
    <definedName name="___________________ABM10">#REF!</definedName>
    <definedName name="___________________ABM40" localSheetId="4">#REF!</definedName>
    <definedName name="___________________ABM40" localSheetId="2">#REF!</definedName>
    <definedName name="___________________ABM40">#REF!</definedName>
    <definedName name="___________________ABM6" localSheetId="4">#REF!</definedName>
    <definedName name="___________________ABM6" localSheetId="2">#REF!</definedName>
    <definedName name="___________________ABM6">#REF!</definedName>
    <definedName name="___________________ACB10" localSheetId="4">#REF!</definedName>
    <definedName name="___________________ACB10" localSheetId="2">#REF!</definedName>
    <definedName name="___________________ACB10">#REF!</definedName>
    <definedName name="___________________ACB20" localSheetId="4">#REF!</definedName>
    <definedName name="___________________ACB20" localSheetId="2">#REF!</definedName>
    <definedName name="___________________ACB20">#REF!</definedName>
    <definedName name="___________________ACR10" localSheetId="4">#REF!</definedName>
    <definedName name="___________________ACR10" localSheetId="2">#REF!</definedName>
    <definedName name="___________________ACR10">#REF!</definedName>
    <definedName name="___________________ACR20" localSheetId="4">#REF!</definedName>
    <definedName name="___________________ACR20" localSheetId="2">#REF!</definedName>
    <definedName name="___________________ACR20">#REF!</definedName>
    <definedName name="___________________AGG6" localSheetId="4">#REF!</definedName>
    <definedName name="___________________AGG6" localSheetId="2">#REF!</definedName>
    <definedName name="___________________AGG6">#REF!</definedName>
    <definedName name="___________________ash1" localSheetId="4">[13]ANAL!#REF!</definedName>
    <definedName name="___________________ash1" localSheetId="2">[13]ANAL!#REF!</definedName>
    <definedName name="___________________ash1">[13]ANAL!#REF!</definedName>
    <definedName name="___________________AWM10" localSheetId="4">#REF!</definedName>
    <definedName name="___________________AWM10" localSheetId="2">#REF!</definedName>
    <definedName name="___________________AWM10">#REF!</definedName>
    <definedName name="___________________AWM40" localSheetId="4">#REF!</definedName>
    <definedName name="___________________AWM40" localSheetId="2">#REF!</definedName>
    <definedName name="___________________AWM40">#REF!</definedName>
    <definedName name="___________________AWM6" localSheetId="4">#REF!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4">[14]PROCTOR!#REF!</definedName>
    <definedName name="___________________CAN458" localSheetId="2">[14]PROCTOR!#REF!</definedName>
    <definedName name="___________________CAN458">[14]PROCTOR!#REF!</definedName>
    <definedName name="___________________CAN486" localSheetId="4">[14]PROCTOR!#REF!</definedName>
    <definedName name="___________________CAN486" localSheetId="2">[14]PROCTOR!#REF!</definedName>
    <definedName name="___________________CAN486">[14]PROCTOR!#REF!</definedName>
    <definedName name="___________________CAN487" localSheetId="4">[14]PROCTOR!#REF!</definedName>
    <definedName name="___________________CAN487" localSheetId="2">[14]PROCTOR!#REF!</definedName>
    <definedName name="___________________CAN487">[14]PROCTOR!#REF!</definedName>
    <definedName name="___________________CAN488" localSheetId="4">[14]PROCTOR!#REF!</definedName>
    <definedName name="___________________CAN488" localSheetId="2">[14]PROCTOR!#REF!</definedName>
    <definedName name="___________________CAN488">[14]PROCTOR!#REF!</definedName>
    <definedName name="___________________CAN489" localSheetId="4">[14]PROCTOR!#REF!</definedName>
    <definedName name="___________________CAN489" localSheetId="2">[14]PROCTOR!#REF!</definedName>
    <definedName name="___________________CAN489">[14]PROCTOR!#REF!</definedName>
    <definedName name="___________________CAN490" localSheetId="4">[14]PROCTOR!#REF!</definedName>
    <definedName name="___________________CAN490" localSheetId="2">[14]PROCTOR!#REF!</definedName>
    <definedName name="___________________CAN490">[14]PROCTOR!#REF!</definedName>
    <definedName name="___________________CAN491" localSheetId="4">[14]PROCTOR!#REF!</definedName>
    <definedName name="___________________CAN491" localSheetId="2">[14]PROCTOR!#REF!</definedName>
    <definedName name="___________________CAN491">[14]PROCTOR!#REF!</definedName>
    <definedName name="___________________CAN492" localSheetId="4">[14]PROCTOR!#REF!</definedName>
    <definedName name="___________________CAN492" localSheetId="2">[14]PROCTOR!#REF!</definedName>
    <definedName name="___________________CAN492">[14]PROCTOR!#REF!</definedName>
    <definedName name="___________________CAN493" localSheetId="4">[14]PROCTOR!#REF!</definedName>
    <definedName name="___________________CAN493" localSheetId="2">[14]PROCTOR!#REF!</definedName>
    <definedName name="___________________CAN493">[14]PROCTOR!#REF!</definedName>
    <definedName name="___________________CAN494" localSheetId="4">[14]PROCTOR!#REF!</definedName>
    <definedName name="___________________CAN494" localSheetId="2">[14]PROCTOR!#REF!</definedName>
    <definedName name="___________________CAN494">[14]PROCTOR!#REF!</definedName>
    <definedName name="___________________CAN495" localSheetId="4">[14]PROCTOR!#REF!</definedName>
    <definedName name="___________________CAN495" localSheetId="2">[14]PROCTOR!#REF!</definedName>
    <definedName name="___________________CAN495">[14]PROCTOR!#REF!</definedName>
    <definedName name="___________________CAN496" localSheetId="4">[14]PROCTOR!#REF!</definedName>
    <definedName name="___________________CAN496" localSheetId="2">[14]PROCTOR!#REF!</definedName>
    <definedName name="___________________CAN496">[14]PROCTOR!#REF!</definedName>
    <definedName name="___________________CAN497" localSheetId="4">[14]PROCTOR!#REF!</definedName>
    <definedName name="___________________CAN497" localSheetId="2">[14]PROCTOR!#REF!</definedName>
    <definedName name="___________________CAN497">[14]PROCTOR!#REF!</definedName>
    <definedName name="___________________CAN498" localSheetId="4">[14]PROCTOR!#REF!</definedName>
    <definedName name="___________________CAN498" localSheetId="2">[14]PROCTOR!#REF!</definedName>
    <definedName name="___________________CAN498">[14]PROCTOR!#REF!</definedName>
    <definedName name="___________________CAN499" localSheetId="4">[14]PROCTOR!#REF!</definedName>
    <definedName name="___________________CAN499" localSheetId="2">[14]PROCTOR!#REF!</definedName>
    <definedName name="___________________CAN499">[14]PROCTOR!#REF!</definedName>
    <definedName name="___________________CAN500" localSheetId="4">[14]PROCTOR!#REF!</definedName>
    <definedName name="___________________CAN500" localSheetId="2">[14]PROCTOR!#REF!</definedName>
    <definedName name="___________________CAN500">[14]PROCTOR!#REF!</definedName>
    <definedName name="___________________CDG100" localSheetId="4">#REF!</definedName>
    <definedName name="___________________CDG100" localSheetId="2">#REF!</definedName>
    <definedName name="___________________CDG100">#REF!</definedName>
    <definedName name="___________________CDG250" localSheetId="4">#REF!</definedName>
    <definedName name="___________________CDG250" localSheetId="2">#REF!</definedName>
    <definedName name="___________________CDG250">#REF!</definedName>
    <definedName name="___________________CDG50" localSheetId="4">#REF!</definedName>
    <definedName name="___________________CDG50" localSheetId="2">#REF!</definedName>
    <definedName name="___________________CDG50">#REF!</definedName>
    <definedName name="___________________CDG500" localSheetId="4">#REF!</definedName>
    <definedName name="___________________CDG500" localSheetId="2">#REF!</definedName>
    <definedName name="___________________CDG500">#REF!</definedName>
    <definedName name="___________________CEM53" localSheetId="4">#REF!</definedName>
    <definedName name="___________________CEM53" localSheetId="2">#REF!</definedName>
    <definedName name="___________________CEM53">#REF!</definedName>
    <definedName name="___________________CRN3" localSheetId="4">#REF!</definedName>
    <definedName name="___________________CRN3" localSheetId="2">#REF!</definedName>
    <definedName name="___________________CRN3">#REF!</definedName>
    <definedName name="___________________CRN35" localSheetId="4">#REF!</definedName>
    <definedName name="___________________CRN35" localSheetId="2">#REF!</definedName>
    <definedName name="___________________CRN35">#REF!</definedName>
    <definedName name="___________________CRN80" localSheetId="4">#REF!</definedName>
    <definedName name="___________________CRN80" localSheetId="2">#REF!</definedName>
    <definedName name="___________________CRN80">#REF!</definedName>
    <definedName name="___________________dec05" localSheetId="2" hidden="1">{"'Sheet1'!$A$4386:$N$4591"}</definedName>
    <definedName name="___________________dec05" localSheetId="6" hidden="1">{"'Sheet1'!$A$4386:$N$4591"}</definedName>
    <definedName name="___________________dec05" hidden="1">{"'Sheet1'!$A$4386:$N$4591"}</definedName>
    <definedName name="___________________DOZ50" localSheetId="4">#REF!</definedName>
    <definedName name="___________________DOZ50" localSheetId="2">#REF!</definedName>
    <definedName name="___________________DOZ50">#REF!</definedName>
    <definedName name="___________________DOZ80" localSheetId="4">#REF!</definedName>
    <definedName name="___________________DOZ80" localSheetId="2">#REF!</definedName>
    <definedName name="___________________DOZ80">#REF!</definedName>
    <definedName name="___________________EXC20">'[10]Rate Analysis '!$E$50</definedName>
    <definedName name="___________________ExV200" localSheetId="4">#REF!</definedName>
    <definedName name="___________________ExV200" localSheetId="2">#REF!</definedName>
    <definedName name="___________________ExV200">#REF!</definedName>
    <definedName name="___________________GEN100" localSheetId="4">#REF!</definedName>
    <definedName name="___________________GEN100" localSheetId="2">#REF!</definedName>
    <definedName name="___________________GEN100">#REF!</definedName>
    <definedName name="___________________GEN250" localSheetId="4">#REF!</definedName>
    <definedName name="___________________GEN250" localSheetId="2">#REF!</definedName>
    <definedName name="___________________GEN250">#REF!</definedName>
    <definedName name="___________________GEN325" localSheetId="4">#REF!</definedName>
    <definedName name="___________________GEN325" localSheetId="2">#REF!</definedName>
    <definedName name="___________________GEN325">#REF!</definedName>
    <definedName name="___________________GEN380" localSheetId="4">#REF!</definedName>
    <definedName name="___________________GEN380" localSheetId="2">#REF!</definedName>
    <definedName name="___________________GEN380">#REF!</definedName>
    <definedName name="___________________GSB1" localSheetId="4">#REF!</definedName>
    <definedName name="___________________GSB1" localSheetId="2">#REF!</definedName>
    <definedName name="___________________GSB1">#REF!</definedName>
    <definedName name="___________________GSB2" localSheetId="4">#REF!</definedName>
    <definedName name="___________________GSB2" localSheetId="2">#REF!</definedName>
    <definedName name="___________________GSB2">#REF!</definedName>
    <definedName name="___________________GSB3" localSheetId="4">#REF!</definedName>
    <definedName name="___________________GSB3" localSheetId="2">#REF!</definedName>
    <definedName name="___________________GSB3">#REF!</definedName>
    <definedName name="___________________HMP1" localSheetId="4">#REF!</definedName>
    <definedName name="___________________HMP1" localSheetId="2">#REF!</definedName>
    <definedName name="___________________HMP1">#REF!</definedName>
    <definedName name="___________________HMP2" localSheetId="4">#REF!</definedName>
    <definedName name="___________________HMP2" localSheetId="2">#REF!</definedName>
    <definedName name="___________________HMP2">#REF!</definedName>
    <definedName name="___________________HMP3" localSheetId="4">#REF!</definedName>
    <definedName name="___________________HMP3" localSheetId="2">#REF!</definedName>
    <definedName name="___________________HMP3">#REF!</definedName>
    <definedName name="___________________HMP4" localSheetId="4">#REF!</definedName>
    <definedName name="___________________HMP4" localSheetId="2">#REF!</definedName>
    <definedName name="___________________HMP4">#REF!</definedName>
    <definedName name="___________________III7">"$C4.$#REF!$#REF!"</definedName>
    <definedName name="___________________lb1" localSheetId="4">#REF!</definedName>
    <definedName name="___________________lb1" localSheetId="2">#REF!</definedName>
    <definedName name="___________________lb1">#REF!</definedName>
    <definedName name="___________________lb2" localSheetId="4">#REF!</definedName>
    <definedName name="___________________lb2" localSheetId="2">#REF!</definedName>
    <definedName name="___________________lb2">#REF!</definedName>
    <definedName name="___________________mac2">200</definedName>
    <definedName name="___________________MIX10" localSheetId="4">#REF!</definedName>
    <definedName name="___________________MIX10" localSheetId="2">#REF!</definedName>
    <definedName name="___________________MIX10">#REF!</definedName>
    <definedName name="___________________MIX15" localSheetId="4">#REF!</definedName>
    <definedName name="___________________MIX15" localSheetId="2">#REF!</definedName>
    <definedName name="___________________MIX15">#REF!</definedName>
    <definedName name="___________________MIX15150" localSheetId="4">'[4]Mix Design'!#REF!</definedName>
    <definedName name="___________________MIX15150" localSheetId="2">'[4]Mix Design'!#REF!</definedName>
    <definedName name="___________________MIX15150">'[4]Mix Design'!#REF!</definedName>
    <definedName name="___________________MIX1540">'[4]Mix Design'!$P$11</definedName>
    <definedName name="___________________MIX1580" localSheetId="4">'[4]Mix Design'!#REF!</definedName>
    <definedName name="___________________MIX1580" localSheetId="2">'[4]Mix Design'!#REF!</definedName>
    <definedName name="___________________MIX1580">'[4]Mix Design'!#REF!</definedName>
    <definedName name="___________________MIX2">'[5]Mix Design'!$P$12</definedName>
    <definedName name="___________________MIX20" localSheetId="4">#REF!</definedName>
    <definedName name="___________________MIX20" localSheetId="2">#REF!</definedName>
    <definedName name="___________________MIX20">#REF!</definedName>
    <definedName name="___________________MIX2020">'[4]Mix Design'!$P$12</definedName>
    <definedName name="___________________MIX2040">'[4]Mix Design'!$P$13</definedName>
    <definedName name="___________________MIX25" localSheetId="4">#REF!</definedName>
    <definedName name="___________________MIX25" localSheetId="2">#REF!</definedName>
    <definedName name="___________________MIX25">#REF!</definedName>
    <definedName name="___________________MIX2540">'[4]Mix Design'!$P$15</definedName>
    <definedName name="___________________Mix255">'[6]Mix Design'!$P$13</definedName>
    <definedName name="___________________MIX30" localSheetId="4">#REF!</definedName>
    <definedName name="___________________MIX30" localSheetId="2">#REF!</definedName>
    <definedName name="___________________MIX30">#REF!</definedName>
    <definedName name="___________________MIX35" localSheetId="4">#REF!</definedName>
    <definedName name="___________________MIX35" localSheetId="2">#REF!</definedName>
    <definedName name="___________________MIX35">#REF!</definedName>
    <definedName name="___________________MIX40" localSheetId="4">#REF!</definedName>
    <definedName name="___________________MIX40" localSheetId="2">#REF!</definedName>
    <definedName name="___________________MIX40">#REF!</definedName>
    <definedName name="___________________MIX45" localSheetId="4">'[4]Mix Design'!#REF!</definedName>
    <definedName name="___________________MIX45" localSheetId="2">'[4]Mix Design'!#REF!</definedName>
    <definedName name="___________________MIX45">'[4]Mix Design'!#REF!</definedName>
    <definedName name="___________________mm1" localSheetId="4">#REF!</definedName>
    <definedName name="___________________mm1" localSheetId="2">#REF!</definedName>
    <definedName name="___________________mm1">#REF!</definedName>
    <definedName name="___________________mm2" localSheetId="4">#REF!</definedName>
    <definedName name="___________________mm2" localSheetId="2">#REF!</definedName>
    <definedName name="___________________mm2">#REF!</definedName>
    <definedName name="___________________mm3" localSheetId="4">#REF!</definedName>
    <definedName name="___________________mm3" localSheetId="2">#REF!</definedName>
    <definedName name="___________________mm3">#REF!</definedName>
    <definedName name="___________________MUR5" localSheetId="4">#REF!</definedName>
    <definedName name="___________________MUR5" localSheetId="2">#REF!</definedName>
    <definedName name="___________________MUR5">#REF!</definedName>
    <definedName name="___________________MUR8" localSheetId="4">#REF!</definedName>
    <definedName name="___________________MUR8" localSheetId="2">#REF!</definedName>
    <definedName name="___________________MUR8">#REF!</definedName>
    <definedName name="___________________OPC43" localSheetId="4">#REF!</definedName>
    <definedName name="___________________OPC43" localSheetId="2">#REF!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4">'[8]ANAL-PIPE LINE'!#REF!</definedName>
    <definedName name="___________________SLV10025" localSheetId="2">'[8]ANAL-PIPE LINE'!#REF!</definedName>
    <definedName name="___________________SLV10025">'[8]ANAL-PIPE LINE'!#REF!</definedName>
    <definedName name="___________________tab1" localSheetId="4">#REF!</definedName>
    <definedName name="___________________tab1" localSheetId="2">#REF!</definedName>
    <definedName name="___________________tab1">#REF!</definedName>
    <definedName name="___________________tab2" localSheetId="4">#REF!</definedName>
    <definedName name="___________________tab2" localSheetId="2">#REF!</definedName>
    <definedName name="___________________tab2">#REF!</definedName>
    <definedName name="___________________TIP1" localSheetId="4">#REF!</definedName>
    <definedName name="___________________TIP1" localSheetId="2">#REF!</definedName>
    <definedName name="___________________TIP1">#REF!</definedName>
    <definedName name="___________________TIP2" localSheetId="4">#REF!</definedName>
    <definedName name="___________________TIP2" localSheetId="2">#REF!</definedName>
    <definedName name="___________________TIP2">#REF!</definedName>
    <definedName name="___________________TIP3" localSheetId="4">#REF!</definedName>
    <definedName name="___________________TIP3" localSheetId="2">#REF!</definedName>
    <definedName name="___________________TIP3">#REF!</definedName>
    <definedName name="__________________A65537" localSheetId="4">#REF!</definedName>
    <definedName name="__________________A65537" localSheetId="2">#REF!</definedName>
    <definedName name="__________________A65537">#REF!</definedName>
    <definedName name="__________________ABM10" localSheetId="4">#REF!</definedName>
    <definedName name="__________________ABM10" localSheetId="2">#REF!</definedName>
    <definedName name="__________________ABM10">#REF!</definedName>
    <definedName name="__________________ABM40" localSheetId="4">#REF!</definedName>
    <definedName name="__________________ABM40" localSheetId="2">#REF!</definedName>
    <definedName name="__________________ABM40">#REF!</definedName>
    <definedName name="__________________ABM6" localSheetId="4">#REF!</definedName>
    <definedName name="__________________ABM6" localSheetId="2">#REF!</definedName>
    <definedName name="__________________ABM6">#REF!</definedName>
    <definedName name="__________________ACB10" localSheetId="4">#REF!</definedName>
    <definedName name="__________________ACB10" localSheetId="2">#REF!</definedName>
    <definedName name="__________________ACB10">#REF!</definedName>
    <definedName name="__________________ACB20" localSheetId="4">#REF!</definedName>
    <definedName name="__________________ACB20" localSheetId="2">#REF!</definedName>
    <definedName name="__________________ACB20">#REF!</definedName>
    <definedName name="__________________ACR10" localSheetId="4">#REF!</definedName>
    <definedName name="__________________ACR10" localSheetId="2">#REF!</definedName>
    <definedName name="__________________ACR10">#REF!</definedName>
    <definedName name="__________________ACR20" localSheetId="4">#REF!</definedName>
    <definedName name="__________________ACR20" localSheetId="2">#REF!</definedName>
    <definedName name="__________________ACR20">#REF!</definedName>
    <definedName name="__________________AGG10" localSheetId="4">#REF!</definedName>
    <definedName name="__________________AGG10" localSheetId="2">#REF!</definedName>
    <definedName name="__________________AGG10">#REF!</definedName>
    <definedName name="__________________AGG6" localSheetId="4">#REF!</definedName>
    <definedName name="__________________AGG6" localSheetId="2">#REF!</definedName>
    <definedName name="__________________AGG6">#REF!</definedName>
    <definedName name="__________________ARV8040">'[15]ANAL-PUMP HOUSE'!$I$55</definedName>
    <definedName name="__________________ash1" localSheetId="4">[16]ANAL!#REF!</definedName>
    <definedName name="__________________ash1" localSheetId="2">[16]ANAL!#REF!</definedName>
    <definedName name="__________________ash1">[16]ANAL!#REF!</definedName>
    <definedName name="__________________AWM10" localSheetId="4">#REF!</definedName>
    <definedName name="__________________AWM10" localSheetId="2">#REF!</definedName>
    <definedName name="__________________AWM10">#REF!</definedName>
    <definedName name="__________________AWM40" localSheetId="4">#REF!</definedName>
    <definedName name="__________________AWM40" localSheetId="2">#REF!</definedName>
    <definedName name="__________________AWM40">#REF!</definedName>
    <definedName name="__________________AWM6" localSheetId="4">#REF!</definedName>
    <definedName name="__________________AWM6" localSheetId="2">#REF!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4">[17]PROCTOR!#REF!</definedName>
    <definedName name="__________________CAN458" localSheetId="2">[17]PROCTOR!#REF!</definedName>
    <definedName name="__________________CAN458">[17]PROCTOR!#REF!</definedName>
    <definedName name="__________________CAN486" localSheetId="4">[17]PROCTOR!#REF!</definedName>
    <definedName name="__________________CAN486" localSheetId="2">[17]PROCTOR!#REF!</definedName>
    <definedName name="__________________CAN486">[17]PROCTOR!#REF!</definedName>
    <definedName name="__________________CAN487" localSheetId="4">[17]PROCTOR!#REF!</definedName>
    <definedName name="__________________CAN487" localSheetId="2">[17]PROCTOR!#REF!</definedName>
    <definedName name="__________________CAN487">[17]PROCTOR!#REF!</definedName>
    <definedName name="__________________CAN488" localSheetId="4">[17]PROCTOR!#REF!</definedName>
    <definedName name="__________________CAN488" localSheetId="2">[17]PROCTOR!#REF!</definedName>
    <definedName name="__________________CAN488">[17]PROCTOR!#REF!</definedName>
    <definedName name="__________________CAN489" localSheetId="4">[17]PROCTOR!#REF!</definedName>
    <definedName name="__________________CAN489" localSheetId="2">[17]PROCTOR!#REF!</definedName>
    <definedName name="__________________CAN489">[17]PROCTOR!#REF!</definedName>
    <definedName name="__________________CAN490" localSheetId="4">[17]PROCTOR!#REF!</definedName>
    <definedName name="__________________CAN490" localSheetId="2">[17]PROCTOR!#REF!</definedName>
    <definedName name="__________________CAN490">[17]PROCTOR!#REF!</definedName>
    <definedName name="__________________CAN491" localSheetId="4">[17]PROCTOR!#REF!</definedName>
    <definedName name="__________________CAN491" localSheetId="2">[17]PROCTOR!#REF!</definedName>
    <definedName name="__________________CAN491">[17]PROCTOR!#REF!</definedName>
    <definedName name="__________________CAN492" localSheetId="4">[17]PROCTOR!#REF!</definedName>
    <definedName name="__________________CAN492" localSheetId="2">[17]PROCTOR!#REF!</definedName>
    <definedName name="__________________CAN492">[17]PROCTOR!#REF!</definedName>
    <definedName name="__________________CAN493" localSheetId="4">[17]PROCTOR!#REF!</definedName>
    <definedName name="__________________CAN493" localSheetId="2">[17]PROCTOR!#REF!</definedName>
    <definedName name="__________________CAN493">[17]PROCTOR!#REF!</definedName>
    <definedName name="__________________CAN494" localSheetId="4">[17]PROCTOR!#REF!</definedName>
    <definedName name="__________________CAN494" localSheetId="2">[17]PROCTOR!#REF!</definedName>
    <definedName name="__________________CAN494">[17]PROCTOR!#REF!</definedName>
    <definedName name="__________________CAN495" localSheetId="4">[17]PROCTOR!#REF!</definedName>
    <definedName name="__________________CAN495" localSheetId="2">[17]PROCTOR!#REF!</definedName>
    <definedName name="__________________CAN495">[17]PROCTOR!#REF!</definedName>
    <definedName name="__________________CAN496" localSheetId="4">[17]PROCTOR!#REF!</definedName>
    <definedName name="__________________CAN496" localSheetId="2">[17]PROCTOR!#REF!</definedName>
    <definedName name="__________________CAN496">[17]PROCTOR!#REF!</definedName>
    <definedName name="__________________CAN497" localSheetId="4">[17]PROCTOR!#REF!</definedName>
    <definedName name="__________________CAN497" localSheetId="2">[17]PROCTOR!#REF!</definedName>
    <definedName name="__________________CAN497">[17]PROCTOR!#REF!</definedName>
    <definedName name="__________________CAN498" localSheetId="4">[17]PROCTOR!#REF!</definedName>
    <definedName name="__________________CAN498" localSheetId="2">[17]PROCTOR!#REF!</definedName>
    <definedName name="__________________CAN498">[17]PROCTOR!#REF!</definedName>
    <definedName name="__________________CAN499" localSheetId="4">[17]PROCTOR!#REF!</definedName>
    <definedName name="__________________CAN499" localSheetId="2">[17]PROCTOR!#REF!</definedName>
    <definedName name="__________________CAN499">[17]PROCTOR!#REF!</definedName>
    <definedName name="__________________CAN500" localSheetId="4">[17]PROCTOR!#REF!</definedName>
    <definedName name="__________________CAN500" localSheetId="2">[17]PROCTOR!#REF!</definedName>
    <definedName name="__________________CAN500">[17]PROCTOR!#REF!</definedName>
    <definedName name="__________________CDG100" localSheetId="4">#REF!</definedName>
    <definedName name="__________________CDG100" localSheetId="2">#REF!</definedName>
    <definedName name="__________________CDG100">#REF!</definedName>
    <definedName name="__________________CDG250" localSheetId="4">#REF!</definedName>
    <definedName name="__________________CDG250" localSheetId="2">#REF!</definedName>
    <definedName name="__________________CDG250">#REF!</definedName>
    <definedName name="__________________CDG50" localSheetId="4">#REF!</definedName>
    <definedName name="__________________CDG50" localSheetId="2">#REF!</definedName>
    <definedName name="__________________CDG50">#REF!</definedName>
    <definedName name="__________________CDG500" localSheetId="4">#REF!</definedName>
    <definedName name="__________________CDG500" localSheetId="2">#REF!</definedName>
    <definedName name="__________________CDG500">#REF!</definedName>
    <definedName name="__________________CEM53" localSheetId="4">#REF!</definedName>
    <definedName name="__________________CEM53" localSheetId="2">#REF!</definedName>
    <definedName name="__________________CEM53">#REF!</definedName>
    <definedName name="__________________CRN3" localSheetId="4">#REF!</definedName>
    <definedName name="__________________CRN3" localSheetId="2">#REF!</definedName>
    <definedName name="__________________CRN3">#REF!</definedName>
    <definedName name="__________________CRN35" localSheetId="4">#REF!</definedName>
    <definedName name="__________________CRN35" localSheetId="2">#REF!</definedName>
    <definedName name="__________________CRN35">#REF!</definedName>
    <definedName name="__________________CRN80" localSheetId="4">#REF!</definedName>
    <definedName name="__________________CRN80" localSheetId="2">#REF!</definedName>
    <definedName name="__________________CRN80">#REF!</definedName>
    <definedName name="__________________dec05" localSheetId="2" hidden="1">{"'Sheet1'!$A$4386:$N$4591"}</definedName>
    <definedName name="__________________dec05" localSheetId="6" hidden="1">{"'Sheet1'!$A$4386:$N$4591"}</definedName>
    <definedName name="__________________dec05" hidden="1">{"'Sheet1'!$A$4386:$N$4591"}</definedName>
    <definedName name="__________________DOZ50" localSheetId="4">#REF!</definedName>
    <definedName name="__________________DOZ50" localSheetId="2">#REF!</definedName>
    <definedName name="__________________DOZ50">#REF!</definedName>
    <definedName name="__________________DOZ80" localSheetId="4">#REF!</definedName>
    <definedName name="__________________DOZ80" localSheetId="2">#REF!</definedName>
    <definedName name="__________________DOZ80">#REF!</definedName>
    <definedName name="__________________EXC20">'[10]Rate Analysis '!$E$50</definedName>
    <definedName name="__________________ExV200" localSheetId="4">#REF!</definedName>
    <definedName name="__________________ExV200" localSheetId="2">#REF!</definedName>
    <definedName name="__________________ExV200">#REF!</definedName>
    <definedName name="__________________GEN100" localSheetId="4">#REF!</definedName>
    <definedName name="__________________GEN100" localSheetId="2">#REF!</definedName>
    <definedName name="__________________GEN100">#REF!</definedName>
    <definedName name="__________________GEN250" localSheetId="4">#REF!</definedName>
    <definedName name="__________________GEN250" localSheetId="2">#REF!</definedName>
    <definedName name="__________________GEN250">#REF!</definedName>
    <definedName name="__________________GEN325" localSheetId="4">#REF!</definedName>
    <definedName name="__________________GEN325" localSheetId="2">#REF!</definedName>
    <definedName name="__________________GEN325">#REF!</definedName>
    <definedName name="__________________GEN380" localSheetId="4">#REF!</definedName>
    <definedName name="__________________GEN380" localSheetId="2">#REF!</definedName>
    <definedName name="__________________GEN380">#REF!</definedName>
    <definedName name="__________________GSB1" localSheetId="4">#REF!</definedName>
    <definedName name="__________________GSB1" localSheetId="2">#REF!</definedName>
    <definedName name="__________________GSB1">#REF!</definedName>
    <definedName name="__________________GSB2" localSheetId="4">#REF!</definedName>
    <definedName name="__________________GSB2" localSheetId="2">#REF!</definedName>
    <definedName name="__________________GSB2">#REF!</definedName>
    <definedName name="__________________GSB3" localSheetId="4">#REF!</definedName>
    <definedName name="__________________GSB3" localSheetId="2">#REF!</definedName>
    <definedName name="__________________GSB3">#REF!</definedName>
    <definedName name="__________________HMP1" localSheetId="4">#REF!</definedName>
    <definedName name="__________________HMP1" localSheetId="2">#REF!</definedName>
    <definedName name="__________________HMP1">#REF!</definedName>
    <definedName name="__________________HMP2" localSheetId="4">#REF!</definedName>
    <definedName name="__________________HMP2" localSheetId="2">#REF!</definedName>
    <definedName name="__________________HMP2">#REF!</definedName>
    <definedName name="__________________HMP3" localSheetId="4">#REF!</definedName>
    <definedName name="__________________HMP3" localSheetId="2">#REF!</definedName>
    <definedName name="__________________HMP3">#REF!</definedName>
    <definedName name="__________________HMP4" localSheetId="4">#REF!</definedName>
    <definedName name="__________________HMP4" localSheetId="2">#REF!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4">#REF!</definedName>
    <definedName name="__________________lb1" localSheetId="2">#REF!</definedName>
    <definedName name="__________________lb1">#REF!</definedName>
    <definedName name="__________________lb2" localSheetId="4">#REF!</definedName>
    <definedName name="__________________lb2" localSheetId="2">#REF!</definedName>
    <definedName name="__________________lb2">#REF!</definedName>
    <definedName name="__________________mac2">200</definedName>
    <definedName name="__________________MIX10" localSheetId="4">#REF!</definedName>
    <definedName name="__________________MIX10" localSheetId="2">#REF!</definedName>
    <definedName name="__________________MIX10">#REF!</definedName>
    <definedName name="__________________MIX15" localSheetId="4">#REF!</definedName>
    <definedName name="__________________MIX15" localSheetId="2">#REF!</definedName>
    <definedName name="__________________MIX15">#REF!</definedName>
    <definedName name="__________________MIX15150" localSheetId="4">'[4]Mix Design'!#REF!</definedName>
    <definedName name="__________________MIX15150" localSheetId="2">'[4]Mix Design'!#REF!</definedName>
    <definedName name="__________________MIX15150">'[4]Mix Design'!#REF!</definedName>
    <definedName name="__________________MIX1540">'[4]Mix Design'!$P$11</definedName>
    <definedName name="__________________MIX1580" localSheetId="4">'[4]Mix Design'!#REF!</definedName>
    <definedName name="__________________MIX1580" localSheetId="2">'[4]Mix Design'!#REF!</definedName>
    <definedName name="__________________MIX1580">'[4]Mix Design'!#REF!</definedName>
    <definedName name="__________________MIX2">'[5]Mix Design'!$P$12</definedName>
    <definedName name="__________________MIX20" localSheetId="4">#REF!</definedName>
    <definedName name="__________________MIX20" localSheetId="2">#REF!</definedName>
    <definedName name="__________________MIX20">#REF!</definedName>
    <definedName name="__________________MIX2020">'[4]Mix Design'!$P$12</definedName>
    <definedName name="__________________MIX2040">'[4]Mix Design'!$P$13</definedName>
    <definedName name="__________________MIX25" localSheetId="4">#REF!</definedName>
    <definedName name="__________________MIX25" localSheetId="2">#REF!</definedName>
    <definedName name="__________________MIX25">#REF!</definedName>
    <definedName name="__________________MIX2540">'[4]Mix Design'!$P$15</definedName>
    <definedName name="__________________Mix255">'[6]Mix Design'!$P$13</definedName>
    <definedName name="__________________MIX30" localSheetId="4">#REF!</definedName>
    <definedName name="__________________MIX30" localSheetId="2">#REF!</definedName>
    <definedName name="__________________MIX30">#REF!</definedName>
    <definedName name="__________________MIX35" localSheetId="4">#REF!</definedName>
    <definedName name="__________________MIX35" localSheetId="2">#REF!</definedName>
    <definedName name="__________________MIX35">#REF!</definedName>
    <definedName name="__________________MIX40" localSheetId="4">#REF!</definedName>
    <definedName name="__________________MIX40" localSheetId="2">#REF!</definedName>
    <definedName name="__________________MIX40">#REF!</definedName>
    <definedName name="__________________MIX45" localSheetId="4">'[4]Mix Design'!#REF!</definedName>
    <definedName name="__________________MIX45" localSheetId="2">'[4]Mix Design'!#REF!</definedName>
    <definedName name="__________________MIX45">'[4]Mix Design'!#REF!</definedName>
    <definedName name="__________________mm1" localSheetId="4">#REF!</definedName>
    <definedName name="__________________mm1" localSheetId="2">#REF!</definedName>
    <definedName name="__________________mm1">#REF!</definedName>
    <definedName name="__________________mm2" localSheetId="4">#REF!</definedName>
    <definedName name="__________________mm2" localSheetId="2">#REF!</definedName>
    <definedName name="__________________mm2">#REF!</definedName>
    <definedName name="__________________mm3" localSheetId="4">#REF!</definedName>
    <definedName name="__________________mm3" localSheetId="2">#REF!</definedName>
    <definedName name="__________________mm3">#REF!</definedName>
    <definedName name="__________________MUR5" localSheetId="4">#REF!</definedName>
    <definedName name="__________________MUR5" localSheetId="2">#REF!</definedName>
    <definedName name="__________________MUR5">#REF!</definedName>
    <definedName name="__________________MUR8" localSheetId="4">#REF!</definedName>
    <definedName name="__________________MUR8" localSheetId="2">#REF!</definedName>
    <definedName name="__________________MUR8">#REF!</definedName>
    <definedName name="__________________OPC43" localSheetId="4">#REF!</definedName>
    <definedName name="__________________OPC43" localSheetId="2">#REF!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4">'[8]ANAL-PIPE LINE'!#REF!</definedName>
    <definedName name="__________________SLV10025" localSheetId="2">'[8]ANAL-PIPE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4">#REF!</definedName>
    <definedName name="__________________tab1" localSheetId="2">#REF!</definedName>
    <definedName name="__________________tab1">#REF!</definedName>
    <definedName name="__________________tab2" localSheetId="4">#REF!</definedName>
    <definedName name="__________________tab2" localSheetId="2">#REF!</definedName>
    <definedName name="__________________tab2">#REF!</definedName>
    <definedName name="__________________TIP1" localSheetId="4">#REF!</definedName>
    <definedName name="__________________TIP1" localSheetId="2">#REF!</definedName>
    <definedName name="__________________TIP1">#REF!</definedName>
    <definedName name="__________________TIP2" localSheetId="4">#REF!</definedName>
    <definedName name="__________________TIP2" localSheetId="2">#REF!</definedName>
    <definedName name="__________________TIP2">#REF!</definedName>
    <definedName name="__________________TIP3" localSheetId="4">#REF!</definedName>
    <definedName name="__________________TIP3" localSheetId="2">#REF!</definedName>
    <definedName name="__________________TIP3">#REF!</definedName>
    <definedName name="_________________A65537" localSheetId="4">#REF!</definedName>
    <definedName name="_________________A65537" localSheetId="2">#REF!</definedName>
    <definedName name="_________________A65537">#REF!</definedName>
    <definedName name="_________________ABM10" localSheetId="4">#REF!</definedName>
    <definedName name="_________________ABM10" localSheetId="2">#REF!</definedName>
    <definedName name="_________________ABM10">#REF!</definedName>
    <definedName name="_________________ABM40" localSheetId="4">#REF!</definedName>
    <definedName name="_________________ABM40" localSheetId="2">#REF!</definedName>
    <definedName name="_________________ABM40">#REF!</definedName>
    <definedName name="_________________ABM6" localSheetId="4">#REF!</definedName>
    <definedName name="_________________ABM6" localSheetId="2">#REF!</definedName>
    <definedName name="_________________ABM6">#REF!</definedName>
    <definedName name="_________________ACB10" localSheetId="4">#REF!</definedName>
    <definedName name="_________________ACB10" localSheetId="2">#REF!</definedName>
    <definedName name="_________________ACB10">#REF!</definedName>
    <definedName name="_________________ACB20" localSheetId="4">#REF!</definedName>
    <definedName name="_________________ACB20" localSheetId="2">#REF!</definedName>
    <definedName name="_________________ACB20">#REF!</definedName>
    <definedName name="_________________ACR10" localSheetId="4">#REF!</definedName>
    <definedName name="_________________ACR10" localSheetId="2">#REF!</definedName>
    <definedName name="_________________ACR10">#REF!</definedName>
    <definedName name="_________________ACR20" localSheetId="4">#REF!</definedName>
    <definedName name="_________________ACR20" localSheetId="2">#REF!</definedName>
    <definedName name="_________________ACR20">#REF!</definedName>
    <definedName name="_________________AGG10" localSheetId="4">#REF!</definedName>
    <definedName name="_________________AGG10" localSheetId="2">#REF!</definedName>
    <definedName name="_________________AGG10">#REF!</definedName>
    <definedName name="_________________AGG6" localSheetId="4">#REF!</definedName>
    <definedName name="_________________AGG6" localSheetId="2">#REF!</definedName>
    <definedName name="_________________AGG6">#REF!</definedName>
    <definedName name="_________________ash1" localSheetId="4">[13]ANAL!#REF!</definedName>
    <definedName name="_________________ash1" localSheetId="2">[13]ANAL!#REF!</definedName>
    <definedName name="_________________ash1">[13]ANAL!#REF!</definedName>
    <definedName name="_________________AWM10" localSheetId="4">#REF!</definedName>
    <definedName name="_________________AWM10" localSheetId="2">#REF!</definedName>
    <definedName name="_________________AWM10">#REF!</definedName>
    <definedName name="_________________AWM40" localSheetId="4">#REF!</definedName>
    <definedName name="_________________AWM40" localSheetId="2">#REF!</definedName>
    <definedName name="_________________AWM40">#REF!</definedName>
    <definedName name="_________________AWM6" localSheetId="4">#REF!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4">[14]PROCTOR!#REF!</definedName>
    <definedName name="_________________CAN458" localSheetId="2">[14]PROCTOR!#REF!</definedName>
    <definedName name="_________________CAN458">[14]PROCTOR!#REF!</definedName>
    <definedName name="_________________CAN486" localSheetId="4">[14]PROCTOR!#REF!</definedName>
    <definedName name="_________________CAN486" localSheetId="2">[14]PROCTOR!#REF!</definedName>
    <definedName name="_________________CAN486">[14]PROCTOR!#REF!</definedName>
    <definedName name="_________________CAN487" localSheetId="4">[14]PROCTOR!#REF!</definedName>
    <definedName name="_________________CAN487" localSheetId="2">[14]PROCTOR!#REF!</definedName>
    <definedName name="_________________CAN487">[14]PROCTOR!#REF!</definedName>
    <definedName name="_________________CAN488" localSheetId="4">[14]PROCTOR!#REF!</definedName>
    <definedName name="_________________CAN488" localSheetId="2">[14]PROCTOR!#REF!</definedName>
    <definedName name="_________________CAN488">[14]PROCTOR!#REF!</definedName>
    <definedName name="_________________CAN489" localSheetId="4">[14]PROCTOR!#REF!</definedName>
    <definedName name="_________________CAN489" localSheetId="2">[14]PROCTOR!#REF!</definedName>
    <definedName name="_________________CAN489">[14]PROCTOR!#REF!</definedName>
    <definedName name="_________________CAN490" localSheetId="4">[14]PROCTOR!#REF!</definedName>
    <definedName name="_________________CAN490" localSheetId="2">[14]PROCTOR!#REF!</definedName>
    <definedName name="_________________CAN490">[14]PROCTOR!#REF!</definedName>
    <definedName name="_________________CAN491" localSheetId="4">[14]PROCTOR!#REF!</definedName>
    <definedName name="_________________CAN491" localSheetId="2">[14]PROCTOR!#REF!</definedName>
    <definedName name="_________________CAN491">[14]PROCTOR!#REF!</definedName>
    <definedName name="_________________CAN492" localSheetId="4">[14]PROCTOR!#REF!</definedName>
    <definedName name="_________________CAN492" localSheetId="2">[14]PROCTOR!#REF!</definedName>
    <definedName name="_________________CAN492">[14]PROCTOR!#REF!</definedName>
    <definedName name="_________________CAN493" localSheetId="4">[14]PROCTOR!#REF!</definedName>
    <definedName name="_________________CAN493" localSheetId="2">[14]PROCTOR!#REF!</definedName>
    <definedName name="_________________CAN493">[14]PROCTOR!#REF!</definedName>
    <definedName name="_________________CAN494" localSheetId="4">[14]PROCTOR!#REF!</definedName>
    <definedName name="_________________CAN494" localSheetId="2">[14]PROCTOR!#REF!</definedName>
    <definedName name="_________________CAN494">[14]PROCTOR!#REF!</definedName>
    <definedName name="_________________CAN495" localSheetId="4">[14]PROCTOR!#REF!</definedName>
    <definedName name="_________________CAN495" localSheetId="2">[14]PROCTOR!#REF!</definedName>
    <definedName name="_________________CAN495">[14]PROCTOR!#REF!</definedName>
    <definedName name="_________________CAN496" localSheetId="4">[14]PROCTOR!#REF!</definedName>
    <definedName name="_________________CAN496" localSheetId="2">[14]PROCTOR!#REF!</definedName>
    <definedName name="_________________CAN496">[14]PROCTOR!#REF!</definedName>
    <definedName name="_________________CAN497" localSheetId="4">[14]PROCTOR!#REF!</definedName>
    <definedName name="_________________CAN497" localSheetId="2">[14]PROCTOR!#REF!</definedName>
    <definedName name="_________________CAN497">[14]PROCTOR!#REF!</definedName>
    <definedName name="_________________CAN498" localSheetId="4">[14]PROCTOR!#REF!</definedName>
    <definedName name="_________________CAN498" localSheetId="2">[14]PROCTOR!#REF!</definedName>
    <definedName name="_________________CAN498">[14]PROCTOR!#REF!</definedName>
    <definedName name="_________________CAN499" localSheetId="4">[14]PROCTOR!#REF!</definedName>
    <definedName name="_________________CAN499" localSheetId="2">[14]PROCTOR!#REF!</definedName>
    <definedName name="_________________CAN499">[14]PROCTOR!#REF!</definedName>
    <definedName name="_________________CAN500" localSheetId="4">[14]PROCTOR!#REF!</definedName>
    <definedName name="_________________CAN500" localSheetId="2">[14]PROCTOR!#REF!</definedName>
    <definedName name="_________________CAN500">[14]PROCTOR!#REF!</definedName>
    <definedName name="_________________CDG100" localSheetId="4">#REF!</definedName>
    <definedName name="_________________CDG100" localSheetId="2">#REF!</definedName>
    <definedName name="_________________CDG100">#REF!</definedName>
    <definedName name="_________________CDG250" localSheetId="4">#REF!</definedName>
    <definedName name="_________________CDG250" localSheetId="2">#REF!</definedName>
    <definedName name="_________________CDG250">#REF!</definedName>
    <definedName name="_________________CDG50" localSheetId="4">#REF!</definedName>
    <definedName name="_________________CDG50" localSheetId="2">#REF!</definedName>
    <definedName name="_________________CDG50">#REF!</definedName>
    <definedName name="_________________CDG500" localSheetId="4">#REF!</definedName>
    <definedName name="_________________CDG500" localSheetId="2">#REF!</definedName>
    <definedName name="_________________CDG500">#REF!</definedName>
    <definedName name="_________________CEM53" localSheetId="4">#REF!</definedName>
    <definedName name="_________________CEM53" localSheetId="2">#REF!</definedName>
    <definedName name="_________________CEM53">#REF!</definedName>
    <definedName name="_________________CRN3" localSheetId="4">#REF!</definedName>
    <definedName name="_________________CRN3" localSheetId="2">#REF!</definedName>
    <definedName name="_________________CRN3">#REF!</definedName>
    <definedName name="_________________CRN35" localSheetId="4">#REF!</definedName>
    <definedName name="_________________CRN35" localSheetId="2">#REF!</definedName>
    <definedName name="_________________CRN35">#REF!</definedName>
    <definedName name="_________________CRN80" localSheetId="4">#REF!</definedName>
    <definedName name="_________________CRN80" localSheetId="2">#REF!</definedName>
    <definedName name="_________________CRN80">#REF!</definedName>
    <definedName name="_________________dec05" localSheetId="2" hidden="1">{"'Sheet1'!$A$4386:$N$4591"}</definedName>
    <definedName name="_________________dec05" localSheetId="6" hidden="1">{"'Sheet1'!$A$4386:$N$4591"}</definedName>
    <definedName name="_________________dec05" hidden="1">{"'Sheet1'!$A$4386:$N$4591"}</definedName>
    <definedName name="_________________DOZ50" localSheetId="4">#REF!</definedName>
    <definedName name="_________________DOZ50" localSheetId="2">#REF!</definedName>
    <definedName name="_________________DOZ50">#REF!</definedName>
    <definedName name="_________________DOZ80" localSheetId="4">#REF!</definedName>
    <definedName name="_________________DOZ80" localSheetId="2">#REF!</definedName>
    <definedName name="_________________DOZ80">#REF!</definedName>
    <definedName name="_________________EXC20">'[10]Rate Analysis '!$E$50</definedName>
    <definedName name="_________________ExV200" localSheetId="4">#REF!</definedName>
    <definedName name="_________________ExV200" localSheetId="2">#REF!</definedName>
    <definedName name="_________________ExV200">#REF!</definedName>
    <definedName name="_________________GEN100" localSheetId="4">#REF!</definedName>
    <definedName name="_________________GEN100" localSheetId="2">#REF!</definedName>
    <definedName name="_________________GEN100">#REF!</definedName>
    <definedName name="_________________GEN250" localSheetId="4">#REF!</definedName>
    <definedName name="_________________GEN250" localSheetId="2">#REF!</definedName>
    <definedName name="_________________GEN250">#REF!</definedName>
    <definedName name="_________________GEN325" localSheetId="4">#REF!</definedName>
    <definedName name="_________________GEN325" localSheetId="2">#REF!</definedName>
    <definedName name="_________________GEN325">#REF!</definedName>
    <definedName name="_________________GEN380" localSheetId="4">#REF!</definedName>
    <definedName name="_________________GEN380" localSheetId="2">#REF!</definedName>
    <definedName name="_________________GEN380">#REF!</definedName>
    <definedName name="_________________GSB1" localSheetId="4">#REF!</definedName>
    <definedName name="_________________GSB1" localSheetId="2">#REF!</definedName>
    <definedName name="_________________GSB1">#REF!</definedName>
    <definedName name="_________________GSB2" localSheetId="4">#REF!</definedName>
    <definedName name="_________________GSB2" localSheetId="2">#REF!</definedName>
    <definedName name="_________________GSB2">#REF!</definedName>
    <definedName name="_________________GSB3" localSheetId="4">#REF!</definedName>
    <definedName name="_________________GSB3" localSheetId="2">#REF!</definedName>
    <definedName name="_________________GSB3">#REF!</definedName>
    <definedName name="_________________HMP1" localSheetId="4">#REF!</definedName>
    <definedName name="_________________HMP1" localSheetId="2">#REF!</definedName>
    <definedName name="_________________HMP1">#REF!</definedName>
    <definedName name="_________________HMP2" localSheetId="4">#REF!</definedName>
    <definedName name="_________________HMP2" localSheetId="2">#REF!</definedName>
    <definedName name="_________________HMP2">#REF!</definedName>
    <definedName name="_________________HMP3" localSheetId="4">#REF!</definedName>
    <definedName name="_________________HMP3" localSheetId="2">#REF!</definedName>
    <definedName name="_________________HMP3">#REF!</definedName>
    <definedName name="_________________HMP4" localSheetId="4">#REF!</definedName>
    <definedName name="_________________HMP4" localSheetId="2">#REF!</definedName>
    <definedName name="_________________HMP4">#REF!</definedName>
    <definedName name="_________________III7">"$C4.$#REF!$#REF!"</definedName>
    <definedName name="_________________lb1" localSheetId="4">#REF!</definedName>
    <definedName name="_________________lb1" localSheetId="2">#REF!</definedName>
    <definedName name="_________________lb1">#REF!</definedName>
    <definedName name="_________________lb2" localSheetId="4">#REF!</definedName>
    <definedName name="_________________lb2" localSheetId="2">#REF!</definedName>
    <definedName name="_________________lb2">#REF!</definedName>
    <definedName name="_________________mac2">200</definedName>
    <definedName name="_________________MIX10" localSheetId="4">#REF!</definedName>
    <definedName name="_________________MIX10" localSheetId="2">#REF!</definedName>
    <definedName name="_________________MIX10">#REF!</definedName>
    <definedName name="_________________MIX15" localSheetId="4">#REF!</definedName>
    <definedName name="_________________MIX15" localSheetId="2">#REF!</definedName>
    <definedName name="_________________MIX15">#REF!</definedName>
    <definedName name="_________________MIX15150" localSheetId="4">'[4]Mix Design'!#REF!</definedName>
    <definedName name="_________________MIX15150" localSheetId="2">'[4]Mix Design'!#REF!</definedName>
    <definedName name="_________________MIX15150">'[4]Mix Design'!#REF!</definedName>
    <definedName name="_________________MIX1540">'[4]Mix Design'!$P$11</definedName>
    <definedName name="_________________MIX1580" localSheetId="4">'[4]Mix Design'!#REF!</definedName>
    <definedName name="_________________MIX1580" localSheetId="2">'[4]Mix Design'!#REF!</definedName>
    <definedName name="_________________MIX1580">'[4]Mix Design'!#REF!</definedName>
    <definedName name="_________________MIX2">'[5]Mix Design'!$P$12</definedName>
    <definedName name="_________________MIX20" localSheetId="4">#REF!</definedName>
    <definedName name="_________________MIX20" localSheetId="2">#REF!</definedName>
    <definedName name="_________________MIX20">#REF!</definedName>
    <definedName name="_________________MIX2020">'[4]Mix Design'!$P$12</definedName>
    <definedName name="_________________MIX2040">'[4]Mix Design'!$P$13</definedName>
    <definedName name="_________________MIX25" localSheetId="4">#REF!</definedName>
    <definedName name="_________________MIX25" localSheetId="2">#REF!</definedName>
    <definedName name="_________________MIX25">#REF!</definedName>
    <definedName name="_________________MIX2540">'[4]Mix Design'!$P$15</definedName>
    <definedName name="_________________Mix255">'[6]Mix Design'!$P$13</definedName>
    <definedName name="_________________MIX30" localSheetId="4">#REF!</definedName>
    <definedName name="_________________MIX30" localSheetId="2">#REF!</definedName>
    <definedName name="_________________MIX30">#REF!</definedName>
    <definedName name="_________________MIX35" localSheetId="4">#REF!</definedName>
    <definedName name="_________________MIX35" localSheetId="2">#REF!</definedName>
    <definedName name="_________________MIX35">#REF!</definedName>
    <definedName name="_________________MIX40" localSheetId="4">#REF!</definedName>
    <definedName name="_________________MIX40" localSheetId="2">#REF!</definedName>
    <definedName name="_________________MIX40">#REF!</definedName>
    <definedName name="_________________MIX45" localSheetId="4">'[4]Mix Design'!#REF!</definedName>
    <definedName name="_________________MIX45" localSheetId="2">'[4]Mix Design'!#REF!</definedName>
    <definedName name="_________________MIX45">'[4]Mix Design'!#REF!</definedName>
    <definedName name="_________________mm1" localSheetId="4">#REF!</definedName>
    <definedName name="_________________mm1" localSheetId="2">#REF!</definedName>
    <definedName name="_________________mm1">#REF!</definedName>
    <definedName name="_________________mm2" localSheetId="4">#REF!</definedName>
    <definedName name="_________________mm2" localSheetId="2">#REF!</definedName>
    <definedName name="_________________mm2">#REF!</definedName>
    <definedName name="_________________mm3" localSheetId="4">#REF!</definedName>
    <definedName name="_________________mm3" localSheetId="2">#REF!</definedName>
    <definedName name="_________________mm3">#REF!</definedName>
    <definedName name="_________________MUR5" localSheetId="4">#REF!</definedName>
    <definedName name="_________________MUR5" localSheetId="2">#REF!</definedName>
    <definedName name="_________________MUR5">#REF!</definedName>
    <definedName name="_________________MUR8" localSheetId="4">#REF!</definedName>
    <definedName name="_________________MUR8" localSheetId="2">#REF!</definedName>
    <definedName name="_________________MUR8">#REF!</definedName>
    <definedName name="_________________OPC43" localSheetId="4">#REF!</definedName>
    <definedName name="_________________OPC43" localSheetId="2">#REF!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4">'[18]ANAL-PIPE LINE'!#REF!</definedName>
    <definedName name="_________________SLV10025" localSheetId="2">'[18]ANAL-PIPE LINE'!#REF!</definedName>
    <definedName name="_________________SLV10025">'[18]ANAL-PIPE LINE'!#REF!</definedName>
    <definedName name="_________________tab1" localSheetId="4">#REF!</definedName>
    <definedName name="_________________tab1" localSheetId="2">#REF!</definedName>
    <definedName name="_________________tab1">#REF!</definedName>
    <definedName name="_________________tab2" localSheetId="4">#REF!</definedName>
    <definedName name="_________________tab2" localSheetId="2">#REF!</definedName>
    <definedName name="_________________tab2">#REF!</definedName>
    <definedName name="_________________TIP1" localSheetId="4">#REF!</definedName>
    <definedName name="_________________TIP1" localSheetId="2">#REF!</definedName>
    <definedName name="_________________TIP1">#REF!</definedName>
    <definedName name="_________________TIP2" localSheetId="4">#REF!</definedName>
    <definedName name="_________________TIP2" localSheetId="2">#REF!</definedName>
    <definedName name="_________________TIP2">#REF!</definedName>
    <definedName name="_________________TIP3" localSheetId="4">#REF!</definedName>
    <definedName name="_________________TIP3" localSheetId="2">#REF!</definedName>
    <definedName name="_________________TIP3">#REF!</definedName>
    <definedName name="________________A65537" localSheetId="4">#REF!</definedName>
    <definedName name="________________A65537" localSheetId="2">#REF!</definedName>
    <definedName name="________________A65537">#REF!</definedName>
    <definedName name="________________ABM10" localSheetId="4">#REF!</definedName>
    <definedName name="________________ABM10" localSheetId="2">#REF!</definedName>
    <definedName name="________________ABM10">#REF!</definedName>
    <definedName name="________________ABM40" localSheetId="4">#REF!</definedName>
    <definedName name="________________ABM40" localSheetId="2">#REF!</definedName>
    <definedName name="________________ABM40">#REF!</definedName>
    <definedName name="________________ABM6" localSheetId="4">#REF!</definedName>
    <definedName name="________________ABM6" localSheetId="2">#REF!</definedName>
    <definedName name="________________ABM6">#REF!</definedName>
    <definedName name="________________ACB10" localSheetId="4">#REF!</definedName>
    <definedName name="________________ACB10" localSheetId="2">#REF!</definedName>
    <definedName name="________________ACB10">#REF!</definedName>
    <definedName name="________________ACB20" localSheetId="4">#REF!</definedName>
    <definedName name="________________ACB20" localSheetId="2">#REF!</definedName>
    <definedName name="________________ACB20">#REF!</definedName>
    <definedName name="________________ACR10" localSheetId="4">#REF!</definedName>
    <definedName name="________________ACR10" localSheetId="2">#REF!</definedName>
    <definedName name="________________ACR10">#REF!</definedName>
    <definedName name="________________ACR20" localSheetId="4">#REF!</definedName>
    <definedName name="________________ACR20" localSheetId="2">#REF!</definedName>
    <definedName name="________________ACR20">#REF!</definedName>
    <definedName name="________________AGG10" localSheetId="4">#REF!</definedName>
    <definedName name="________________AGG10" localSheetId="2">#REF!</definedName>
    <definedName name="________________AGG10">#REF!</definedName>
    <definedName name="________________AGG6" localSheetId="4">#REF!</definedName>
    <definedName name="________________AGG6" localSheetId="2">#REF!</definedName>
    <definedName name="________________AGG6">#REF!</definedName>
    <definedName name="________________ash1" localSheetId="4">[13]ANAL!#REF!</definedName>
    <definedName name="________________ash1" localSheetId="2">[13]ANAL!#REF!</definedName>
    <definedName name="________________ash1">[13]ANAL!#REF!</definedName>
    <definedName name="________________AWM10" localSheetId="4">#REF!</definedName>
    <definedName name="________________AWM10" localSheetId="2">#REF!</definedName>
    <definedName name="________________AWM10">#REF!</definedName>
    <definedName name="________________AWM40" localSheetId="4">#REF!</definedName>
    <definedName name="________________AWM40" localSheetId="2">#REF!</definedName>
    <definedName name="________________AWM40">#REF!</definedName>
    <definedName name="________________AWM6" localSheetId="4">#REF!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4">[14]PROCTOR!#REF!</definedName>
    <definedName name="________________CAN458" localSheetId="2">[14]PROCTOR!#REF!</definedName>
    <definedName name="________________CAN458">[14]PROCTOR!#REF!</definedName>
    <definedName name="________________CAN486" localSheetId="4">[14]PROCTOR!#REF!</definedName>
    <definedName name="________________CAN486" localSheetId="2">[14]PROCTOR!#REF!</definedName>
    <definedName name="________________CAN486">[14]PROCTOR!#REF!</definedName>
    <definedName name="________________CAN487" localSheetId="4">[14]PROCTOR!#REF!</definedName>
    <definedName name="________________CAN487" localSheetId="2">[14]PROCTOR!#REF!</definedName>
    <definedName name="________________CAN487">[14]PROCTOR!#REF!</definedName>
    <definedName name="________________CAN488" localSheetId="4">[14]PROCTOR!#REF!</definedName>
    <definedName name="________________CAN488" localSheetId="2">[14]PROCTOR!#REF!</definedName>
    <definedName name="________________CAN488">[14]PROCTOR!#REF!</definedName>
    <definedName name="________________CAN489" localSheetId="4">[14]PROCTOR!#REF!</definedName>
    <definedName name="________________CAN489" localSheetId="2">[14]PROCTOR!#REF!</definedName>
    <definedName name="________________CAN489">[14]PROCTOR!#REF!</definedName>
    <definedName name="________________CAN490" localSheetId="4">[14]PROCTOR!#REF!</definedName>
    <definedName name="________________CAN490" localSheetId="2">[14]PROCTOR!#REF!</definedName>
    <definedName name="________________CAN490">[14]PROCTOR!#REF!</definedName>
    <definedName name="________________CAN491" localSheetId="4">[14]PROCTOR!#REF!</definedName>
    <definedName name="________________CAN491" localSheetId="2">[14]PROCTOR!#REF!</definedName>
    <definedName name="________________CAN491">[14]PROCTOR!#REF!</definedName>
    <definedName name="________________CAN492" localSheetId="4">[14]PROCTOR!#REF!</definedName>
    <definedName name="________________CAN492" localSheetId="2">[14]PROCTOR!#REF!</definedName>
    <definedName name="________________CAN492">[14]PROCTOR!#REF!</definedName>
    <definedName name="________________CAN493" localSheetId="4">[14]PROCTOR!#REF!</definedName>
    <definedName name="________________CAN493" localSheetId="2">[14]PROCTOR!#REF!</definedName>
    <definedName name="________________CAN493">[14]PROCTOR!#REF!</definedName>
    <definedName name="________________CAN494" localSheetId="4">[14]PROCTOR!#REF!</definedName>
    <definedName name="________________CAN494" localSheetId="2">[14]PROCTOR!#REF!</definedName>
    <definedName name="________________CAN494">[14]PROCTOR!#REF!</definedName>
    <definedName name="________________CAN495" localSheetId="4">[14]PROCTOR!#REF!</definedName>
    <definedName name="________________CAN495" localSheetId="2">[14]PROCTOR!#REF!</definedName>
    <definedName name="________________CAN495">[14]PROCTOR!#REF!</definedName>
    <definedName name="________________CAN496" localSheetId="4">[14]PROCTOR!#REF!</definedName>
    <definedName name="________________CAN496" localSheetId="2">[14]PROCTOR!#REF!</definedName>
    <definedName name="________________CAN496">[14]PROCTOR!#REF!</definedName>
    <definedName name="________________CAN497" localSheetId="4">[14]PROCTOR!#REF!</definedName>
    <definedName name="________________CAN497" localSheetId="2">[14]PROCTOR!#REF!</definedName>
    <definedName name="________________CAN497">[14]PROCTOR!#REF!</definedName>
    <definedName name="________________CAN498" localSheetId="4">[14]PROCTOR!#REF!</definedName>
    <definedName name="________________CAN498" localSheetId="2">[14]PROCTOR!#REF!</definedName>
    <definedName name="________________CAN498">[14]PROCTOR!#REF!</definedName>
    <definedName name="________________CAN499" localSheetId="4">[14]PROCTOR!#REF!</definedName>
    <definedName name="________________CAN499" localSheetId="2">[14]PROCTOR!#REF!</definedName>
    <definedName name="________________CAN499">[14]PROCTOR!#REF!</definedName>
    <definedName name="________________CAN500" localSheetId="4">[14]PROCTOR!#REF!</definedName>
    <definedName name="________________CAN500" localSheetId="2">[14]PROCTOR!#REF!</definedName>
    <definedName name="________________CAN500">[14]PROCTOR!#REF!</definedName>
    <definedName name="________________CDG100" localSheetId="4">#REF!</definedName>
    <definedName name="________________CDG100" localSheetId="2">#REF!</definedName>
    <definedName name="________________CDG100">#REF!</definedName>
    <definedName name="________________CDG250" localSheetId="4">#REF!</definedName>
    <definedName name="________________CDG250" localSheetId="2">#REF!</definedName>
    <definedName name="________________CDG250">#REF!</definedName>
    <definedName name="________________CDG50" localSheetId="4">#REF!</definedName>
    <definedName name="________________CDG50" localSheetId="2">#REF!</definedName>
    <definedName name="________________CDG50">#REF!</definedName>
    <definedName name="________________CDG500" localSheetId="4">#REF!</definedName>
    <definedName name="________________CDG500" localSheetId="2">#REF!</definedName>
    <definedName name="________________CDG500">#REF!</definedName>
    <definedName name="________________CEM53" localSheetId="4">#REF!</definedName>
    <definedName name="________________CEM53" localSheetId="2">#REF!</definedName>
    <definedName name="________________CEM53">#REF!</definedName>
    <definedName name="________________CRN3" localSheetId="4">#REF!</definedName>
    <definedName name="________________CRN3" localSheetId="2">#REF!</definedName>
    <definedName name="________________CRN3">#REF!</definedName>
    <definedName name="________________CRN35" localSheetId="4">#REF!</definedName>
    <definedName name="________________CRN35" localSheetId="2">#REF!</definedName>
    <definedName name="________________CRN35">#REF!</definedName>
    <definedName name="________________CRN80" localSheetId="4">#REF!</definedName>
    <definedName name="________________CRN80" localSheetId="2">#REF!</definedName>
    <definedName name="________________CRN80">#REF!</definedName>
    <definedName name="________________dec05" localSheetId="2" hidden="1">{"'Sheet1'!$A$4386:$N$4591"}</definedName>
    <definedName name="________________dec05" localSheetId="6" hidden="1">{"'Sheet1'!$A$4386:$N$4591"}</definedName>
    <definedName name="________________dec05" hidden="1">{"'Sheet1'!$A$4386:$N$4591"}</definedName>
    <definedName name="________________DOZ50" localSheetId="4">#REF!</definedName>
    <definedName name="________________DOZ50" localSheetId="2">#REF!</definedName>
    <definedName name="________________DOZ50">#REF!</definedName>
    <definedName name="________________DOZ80" localSheetId="4">#REF!</definedName>
    <definedName name="________________DOZ80" localSheetId="2">#REF!</definedName>
    <definedName name="________________DOZ80">#REF!</definedName>
    <definedName name="________________EXC20">'[10]Rate Analysis '!$E$50</definedName>
    <definedName name="________________ExV200" localSheetId="4">#REF!</definedName>
    <definedName name="________________ExV200" localSheetId="2">#REF!</definedName>
    <definedName name="________________ExV200">#REF!</definedName>
    <definedName name="________________GEN100" localSheetId="4">#REF!</definedName>
    <definedName name="________________GEN100" localSheetId="2">#REF!</definedName>
    <definedName name="________________GEN100">#REF!</definedName>
    <definedName name="________________GEN250" localSheetId="4">#REF!</definedName>
    <definedName name="________________GEN250" localSheetId="2">#REF!</definedName>
    <definedName name="________________GEN250">#REF!</definedName>
    <definedName name="________________GEN325" localSheetId="4">#REF!</definedName>
    <definedName name="________________GEN325" localSheetId="2">#REF!</definedName>
    <definedName name="________________GEN325">#REF!</definedName>
    <definedName name="________________GEN380" localSheetId="4">#REF!</definedName>
    <definedName name="________________GEN380" localSheetId="2">#REF!</definedName>
    <definedName name="________________GEN380">#REF!</definedName>
    <definedName name="________________GSB1" localSheetId="4">#REF!</definedName>
    <definedName name="________________GSB1" localSheetId="2">#REF!</definedName>
    <definedName name="________________GSB1">#REF!</definedName>
    <definedName name="________________GSB2" localSheetId="4">#REF!</definedName>
    <definedName name="________________GSB2" localSheetId="2">#REF!</definedName>
    <definedName name="________________GSB2">#REF!</definedName>
    <definedName name="________________GSB3" localSheetId="4">#REF!</definedName>
    <definedName name="________________GSB3" localSheetId="2">#REF!</definedName>
    <definedName name="________________GSB3">#REF!</definedName>
    <definedName name="________________HMP1" localSheetId="4">#REF!</definedName>
    <definedName name="________________HMP1" localSheetId="2">#REF!</definedName>
    <definedName name="________________HMP1">#REF!</definedName>
    <definedName name="________________HMP2" localSheetId="4">#REF!</definedName>
    <definedName name="________________HMP2" localSheetId="2">#REF!</definedName>
    <definedName name="________________HMP2">#REF!</definedName>
    <definedName name="________________HMP3" localSheetId="4">#REF!</definedName>
    <definedName name="________________HMP3" localSheetId="2">#REF!</definedName>
    <definedName name="________________HMP3">#REF!</definedName>
    <definedName name="________________HMP4" localSheetId="4">#REF!</definedName>
    <definedName name="________________HMP4" localSheetId="2">#REF!</definedName>
    <definedName name="________________HMP4">#REF!</definedName>
    <definedName name="________________lb1" localSheetId="4">#REF!</definedName>
    <definedName name="________________lb1" localSheetId="2">#REF!</definedName>
    <definedName name="________________lb1">#REF!</definedName>
    <definedName name="________________lb2" localSheetId="4">#REF!</definedName>
    <definedName name="________________lb2" localSheetId="2">#REF!</definedName>
    <definedName name="________________lb2">#REF!</definedName>
    <definedName name="________________mac2">200</definedName>
    <definedName name="________________MIX10" localSheetId="4">#REF!</definedName>
    <definedName name="________________MIX10" localSheetId="2">#REF!</definedName>
    <definedName name="________________MIX10">#REF!</definedName>
    <definedName name="________________MIX15" localSheetId="4">#REF!</definedName>
    <definedName name="________________MIX15" localSheetId="2">#REF!</definedName>
    <definedName name="________________MIX15">#REF!</definedName>
    <definedName name="________________MIX15150" localSheetId="4">'[4]Mix Design'!#REF!</definedName>
    <definedName name="________________MIX15150" localSheetId="2">'[4]Mix Design'!#REF!</definedName>
    <definedName name="________________MIX15150">'[4]Mix Design'!#REF!</definedName>
    <definedName name="________________MIX1540">'[4]Mix Design'!$P$11</definedName>
    <definedName name="________________MIX1580" localSheetId="4">'[4]Mix Design'!#REF!</definedName>
    <definedName name="________________MIX1580" localSheetId="2">'[4]Mix Design'!#REF!</definedName>
    <definedName name="________________MIX1580">'[4]Mix Design'!#REF!</definedName>
    <definedName name="________________MIX2">'[5]Mix Design'!$P$12</definedName>
    <definedName name="________________MIX20" localSheetId="4">#REF!</definedName>
    <definedName name="________________MIX20" localSheetId="2">#REF!</definedName>
    <definedName name="________________MIX20">#REF!</definedName>
    <definedName name="________________MIX2020">'[4]Mix Design'!$P$12</definedName>
    <definedName name="________________MIX2040">'[4]Mix Design'!$P$13</definedName>
    <definedName name="________________MIX25" localSheetId="4">#REF!</definedName>
    <definedName name="________________MIX25" localSheetId="2">#REF!</definedName>
    <definedName name="________________MIX25">#REF!</definedName>
    <definedName name="________________MIX2540">'[4]Mix Design'!$P$15</definedName>
    <definedName name="________________Mix255">'[6]Mix Design'!$P$13</definedName>
    <definedName name="________________MIX30" localSheetId="4">#REF!</definedName>
    <definedName name="________________MIX30" localSheetId="2">#REF!</definedName>
    <definedName name="________________MIX30">#REF!</definedName>
    <definedName name="________________MIX35" localSheetId="4">#REF!</definedName>
    <definedName name="________________MIX35" localSheetId="2">#REF!</definedName>
    <definedName name="________________MIX35">#REF!</definedName>
    <definedName name="________________MIX40" localSheetId="4">#REF!</definedName>
    <definedName name="________________MIX40" localSheetId="2">#REF!</definedName>
    <definedName name="________________MIX40">#REF!</definedName>
    <definedName name="________________MIX45" localSheetId="4">'[4]Mix Design'!#REF!</definedName>
    <definedName name="________________MIX45" localSheetId="2">'[4]Mix Design'!#REF!</definedName>
    <definedName name="________________MIX45">'[4]Mix Design'!#REF!</definedName>
    <definedName name="________________mm1" localSheetId="4">#REF!</definedName>
    <definedName name="________________mm1" localSheetId="2">#REF!</definedName>
    <definedName name="________________mm1">#REF!</definedName>
    <definedName name="________________mm2" localSheetId="4">#REF!</definedName>
    <definedName name="________________mm2" localSheetId="2">#REF!</definedName>
    <definedName name="________________mm2">#REF!</definedName>
    <definedName name="________________mm3" localSheetId="4">#REF!</definedName>
    <definedName name="________________mm3" localSheetId="2">#REF!</definedName>
    <definedName name="________________mm3">#REF!</definedName>
    <definedName name="________________MUR5" localSheetId="4">#REF!</definedName>
    <definedName name="________________MUR5" localSheetId="2">#REF!</definedName>
    <definedName name="________________MUR5">#REF!</definedName>
    <definedName name="________________MUR8" localSheetId="4">#REF!</definedName>
    <definedName name="________________MUR8" localSheetId="2">#REF!</definedName>
    <definedName name="________________MUR8">#REF!</definedName>
    <definedName name="________________OPC43" localSheetId="4">#REF!</definedName>
    <definedName name="________________OPC43" localSheetId="2">#REF!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4">'[8]ANAL-PIPE LINE'!#REF!</definedName>
    <definedName name="________________SLV10025" localSheetId="2">'[8]ANAL-PIPE LINE'!#REF!</definedName>
    <definedName name="________________SLV10025">'[8]ANAL-PIPE LINE'!#REF!</definedName>
    <definedName name="________________tab1" localSheetId="4">#REF!</definedName>
    <definedName name="________________tab1" localSheetId="2">#REF!</definedName>
    <definedName name="________________tab1">#REF!</definedName>
    <definedName name="________________tab2" localSheetId="4">#REF!</definedName>
    <definedName name="________________tab2" localSheetId="2">#REF!</definedName>
    <definedName name="________________tab2">#REF!</definedName>
    <definedName name="________________TIP1" localSheetId="4">#REF!</definedName>
    <definedName name="________________TIP1" localSheetId="2">#REF!</definedName>
    <definedName name="________________TIP1">#REF!</definedName>
    <definedName name="________________TIP2" localSheetId="4">#REF!</definedName>
    <definedName name="________________TIP2" localSheetId="2">#REF!</definedName>
    <definedName name="________________TIP2">#REF!</definedName>
    <definedName name="________________TIP3" localSheetId="4">#REF!</definedName>
    <definedName name="________________TIP3" localSheetId="2">#REF!</definedName>
    <definedName name="________________TIP3">#REF!</definedName>
    <definedName name="_______________A65537" localSheetId="4">#REF!</definedName>
    <definedName name="_______________A65537" localSheetId="2">#REF!</definedName>
    <definedName name="_______________A65537">#REF!</definedName>
    <definedName name="_______________ABM10" localSheetId="4">#REF!</definedName>
    <definedName name="_______________ABM10" localSheetId="2">#REF!</definedName>
    <definedName name="_______________ABM10">#REF!</definedName>
    <definedName name="_______________ABM40" localSheetId="4">#REF!</definedName>
    <definedName name="_______________ABM40" localSheetId="2">#REF!</definedName>
    <definedName name="_______________ABM40">#REF!</definedName>
    <definedName name="_______________ABM6" localSheetId="4">#REF!</definedName>
    <definedName name="_______________ABM6" localSheetId="2">#REF!</definedName>
    <definedName name="_______________ABM6">#REF!</definedName>
    <definedName name="_______________ACB10" localSheetId="4">#REF!</definedName>
    <definedName name="_______________ACB10" localSheetId="2">#REF!</definedName>
    <definedName name="_______________ACB10">#REF!</definedName>
    <definedName name="_______________ACB20" localSheetId="4">#REF!</definedName>
    <definedName name="_______________ACB20" localSheetId="2">#REF!</definedName>
    <definedName name="_______________ACB20">#REF!</definedName>
    <definedName name="_______________ACR10" localSheetId="4">#REF!</definedName>
    <definedName name="_______________ACR10" localSheetId="2">#REF!</definedName>
    <definedName name="_______________ACR10">#REF!</definedName>
    <definedName name="_______________ACR20" localSheetId="4">#REF!</definedName>
    <definedName name="_______________ACR20" localSheetId="2">#REF!</definedName>
    <definedName name="_______________ACR20">#REF!</definedName>
    <definedName name="_______________AGG10" localSheetId="4">#REF!</definedName>
    <definedName name="_______________AGG10" localSheetId="2">#REF!</definedName>
    <definedName name="_______________AGG10">#REF!</definedName>
    <definedName name="_______________AGG6" localSheetId="4">#REF!</definedName>
    <definedName name="_______________AGG6" localSheetId="2">#REF!</definedName>
    <definedName name="_______________AGG6">#REF!</definedName>
    <definedName name="_______________ash1" localSheetId="4">[13]ANAL!#REF!</definedName>
    <definedName name="_______________ash1" localSheetId="2">[13]ANAL!#REF!</definedName>
    <definedName name="_______________ash1">[13]ANAL!#REF!</definedName>
    <definedName name="_______________AWM10" localSheetId="4">#REF!</definedName>
    <definedName name="_______________AWM10" localSheetId="2">#REF!</definedName>
    <definedName name="_______________AWM10">#REF!</definedName>
    <definedName name="_______________AWM40" localSheetId="4">#REF!</definedName>
    <definedName name="_______________AWM40" localSheetId="2">#REF!</definedName>
    <definedName name="_______________AWM40">#REF!</definedName>
    <definedName name="_______________AWM6" localSheetId="4">#REF!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4">[19]PROCTOR!#REF!</definedName>
    <definedName name="_______________CAN458" localSheetId="2">[19]PROCTOR!#REF!</definedName>
    <definedName name="_______________CAN458">[19]PROCTOR!#REF!</definedName>
    <definedName name="_______________CAN486" localSheetId="4">[19]PROCTOR!#REF!</definedName>
    <definedName name="_______________CAN486" localSheetId="2">[19]PROCTOR!#REF!</definedName>
    <definedName name="_______________CAN486">[19]PROCTOR!#REF!</definedName>
    <definedName name="_______________CAN487" localSheetId="4">[19]PROCTOR!#REF!</definedName>
    <definedName name="_______________CAN487" localSheetId="2">[19]PROCTOR!#REF!</definedName>
    <definedName name="_______________CAN487">[19]PROCTOR!#REF!</definedName>
    <definedName name="_______________CAN488" localSheetId="4">[19]PROCTOR!#REF!</definedName>
    <definedName name="_______________CAN488" localSheetId="2">[19]PROCTOR!#REF!</definedName>
    <definedName name="_______________CAN488">[19]PROCTOR!#REF!</definedName>
    <definedName name="_______________CAN489" localSheetId="4">[19]PROCTOR!#REF!</definedName>
    <definedName name="_______________CAN489" localSheetId="2">[19]PROCTOR!#REF!</definedName>
    <definedName name="_______________CAN489">[19]PROCTOR!#REF!</definedName>
    <definedName name="_______________CAN490" localSheetId="4">[19]PROCTOR!#REF!</definedName>
    <definedName name="_______________CAN490" localSheetId="2">[19]PROCTOR!#REF!</definedName>
    <definedName name="_______________CAN490">[19]PROCTOR!#REF!</definedName>
    <definedName name="_______________CAN491" localSheetId="4">[19]PROCTOR!#REF!</definedName>
    <definedName name="_______________CAN491" localSheetId="2">[19]PROCTOR!#REF!</definedName>
    <definedName name="_______________CAN491">[19]PROCTOR!#REF!</definedName>
    <definedName name="_______________CAN492" localSheetId="4">[19]PROCTOR!#REF!</definedName>
    <definedName name="_______________CAN492" localSheetId="2">[19]PROCTOR!#REF!</definedName>
    <definedName name="_______________CAN492">[19]PROCTOR!#REF!</definedName>
    <definedName name="_______________CAN493" localSheetId="4">[19]PROCTOR!#REF!</definedName>
    <definedName name="_______________CAN493" localSheetId="2">[19]PROCTOR!#REF!</definedName>
    <definedName name="_______________CAN493">[19]PROCTOR!#REF!</definedName>
    <definedName name="_______________CAN494" localSheetId="4">[19]PROCTOR!#REF!</definedName>
    <definedName name="_______________CAN494" localSheetId="2">[19]PROCTOR!#REF!</definedName>
    <definedName name="_______________CAN494">[19]PROCTOR!#REF!</definedName>
    <definedName name="_______________CAN495" localSheetId="4">[19]PROCTOR!#REF!</definedName>
    <definedName name="_______________CAN495" localSheetId="2">[19]PROCTOR!#REF!</definedName>
    <definedName name="_______________CAN495">[19]PROCTOR!#REF!</definedName>
    <definedName name="_______________CAN496" localSheetId="4">[19]PROCTOR!#REF!</definedName>
    <definedName name="_______________CAN496" localSheetId="2">[19]PROCTOR!#REF!</definedName>
    <definedName name="_______________CAN496">[19]PROCTOR!#REF!</definedName>
    <definedName name="_______________CAN497" localSheetId="4">[19]PROCTOR!#REF!</definedName>
    <definedName name="_______________CAN497" localSheetId="2">[19]PROCTOR!#REF!</definedName>
    <definedName name="_______________CAN497">[19]PROCTOR!#REF!</definedName>
    <definedName name="_______________CAN498" localSheetId="4">[19]PROCTOR!#REF!</definedName>
    <definedName name="_______________CAN498" localSheetId="2">[19]PROCTOR!#REF!</definedName>
    <definedName name="_______________CAN498">[19]PROCTOR!#REF!</definedName>
    <definedName name="_______________CAN499" localSheetId="4">[19]PROCTOR!#REF!</definedName>
    <definedName name="_______________CAN499" localSheetId="2">[19]PROCTOR!#REF!</definedName>
    <definedName name="_______________CAN499">[19]PROCTOR!#REF!</definedName>
    <definedName name="_______________CAN500" localSheetId="4">[19]PROCTOR!#REF!</definedName>
    <definedName name="_______________CAN500" localSheetId="2">[19]PROCTOR!#REF!</definedName>
    <definedName name="_______________CAN500">[19]PROCTOR!#REF!</definedName>
    <definedName name="_______________CDG100" localSheetId="4">#REF!</definedName>
    <definedName name="_______________CDG100" localSheetId="2">#REF!</definedName>
    <definedName name="_______________CDG100">#REF!</definedName>
    <definedName name="_______________CDG250" localSheetId="4">#REF!</definedName>
    <definedName name="_______________CDG250" localSheetId="2">#REF!</definedName>
    <definedName name="_______________CDG250">#REF!</definedName>
    <definedName name="_______________CDG50" localSheetId="4">#REF!</definedName>
    <definedName name="_______________CDG50" localSheetId="2">#REF!</definedName>
    <definedName name="_______________CDG50">#REF!</definedName>
    <definedName name="_______________CDG500" localSheetId="4">#REF!</definedName>
    <definedName name="_______________CDG500" localSheetId="2">#REF!</definedName>
    <definedName name="_______________CDG500">#REF!</definedName>
    <definedName name="_______________CEM53" localSheetId="4">#REF!</definedName>
    <definedName name="_______________CEM53" localSheetId="2">#REF!</definedName>
    <definedName name="_______________CEM53">#REF!</definedName>
    <definedName name="_______________CRN3" localSheetId="4">#REF!</definedName>
    <definedName name="_______________CRN3" localSheetId="2">#REF!</definedName>
    <definedName name="_______________CRN3">#REF!</definedName>
    <definedName name="_______________CRN35" localSheetId="4">#REF!</definedName>
    <definedName name="_______________CRN35" localSheetId="2">#REF!</definedName>
    <definedName name="_______________CRN35">#REF!</definedName>
    <definedName name="_______________CRN80" localSheetId="4">#REF!</definedName>
    <definedName name="_______________CRN80" localSheetId="2">#REF!</definedName>
    <definedName name="_______________CRN80">#REF!</definedName>
    <definedName name="_______________dec05" localSheetId="2" hidden="1">{"'Sheet1'!$A$4386:$N$4591"}</definedName>
    <definedName name="_______________dec05" localSheetId="6" hidden="1">{"'Sheet1'!$A$4386:$N$4591"}</definedName>
    <definedName name="_______________dec05" hidden="1">{"'Sheet1'!$A$4386:$N$4591"}</definedName>
    <definedName name="_______________DOZ50" localSheetId="4">#REF!</definedName>
    <definedName name="_______________DOZ50" localSheetId="2">#REF!</definedName>
    <definedName name="_______________DOZ50">#REF!</definedName>
    <definedName name="_______________DOZ80" localSheetId="4">#REF!</definedName>
    <definedName name="_______________DOZ80" localSheetId="2">#REF!</definedName>
    <definedName name="_______________DOZ80">#REF!</definedName>
    <definedName name="_______________EXC20">'[10]Rate Analysis '!$E$50</definedName>
    <definedName name="_______________ExV200" localSheetId="4">#REF!</definedName>
    <definedName name="_______________ExV200" localSheetId="2">#REF!</definedName>
    <definedName name="_______________ExV200">#REF!</definedName>
    <definedName name="_______________GEN100" localSheetId="4">#REF!</definedName>
    <definedName name="_______________GEN100" localSheetId="2">#REF!</definedName>
    <definedName name="_______________GEN100">#REF!</definedName>
    <definedName name="_______________GEN250" localSheetId="4">#REF!</definedName>
    <definedName name="_______________GEN250" localSheetId="2">#REF!</definedName>
    <definedName name="_______________GEN250">#REF!</definedName>
    <definedName name="_______________GEN325" localSheetId="4">#REF!</definedName>
    <definedName name="_______________GEN325" localSheetId="2">#REF!</definedName>
    <definedName name="_______________GEN325">#REF!</definedName>
    <definedName name="_______________GEN380" localSheetId="4">#REF!</definedName>
    <definedName name="_______________GEN380" localSheetId="2">#REF!</definedName>
    <definedName name="_______________GEN380">#REF!</definedName>
    <definedName name="_______________GSB1" localSheetId="4">#REF!</definedName>
    <definedName name="_______________GSB1" localSheetId="2">#REF!</definedName>
    <definedName name="_______________GSB1">#REF!</definedName>
    <definedName name="_______________GSB2" localSheetId="4">#REF!</definedName>
    <definedName name="_______________GSB2" localSheetId="2">#REF!</definedName>
    <definedName name="_______________GSB2">#REF!</definedName>
    <definedName name="_______________GSB3" localSheetId="4">#REF!</definedName>
    <definedName name="_______________GSB3" localSheetId="2">#REF!</definedName>
    <definedName name="_______________GSB3">#REF!</definedName>
    <definedName name="_______________HMP1" localSheetId="4">#REF!</definedName>
    <definedName name="_______________HMP1" localSheetId="2">#REF!</definedName>
    <definedName name="_______________HMP1">#REF!</definedName>
    <definedName name="_______________HMP2" localSheetId="4">#REF!</definedName>
    <definedName name="_______________HMP2" localSheetId="2">#REF!</definedName>
    <definedName name="_______________HMP2">#REF!</definedName>
    <definedName name="_______________HMP3" localSheetId="4">#REF!</definedName>
    <definedName name="_______________HMP3" localSheetId="2">#REF!</definedName>
    <definedName name="_______________HMP3">#REF!</definedName>
    <definedName name="_______________HMP4" localSheetId="4">#REF!</definedName>
    <definedName name="_______________HMP4" localSheetId="2">#REF!</definedName>
    <definedName name="_______________HMP4">#REF!</definedName>
    <definedName name="_______________lb1" localSheetId="4">#REF!</definedName>
    <definedName name="_______________lb1" localSheetId="2">#REF!</definedName>
    <definedName name="_______________lb1">#REF!</definedName>
    <definedName name="_______________lb2" localSheetId="4">#REF!</definedName>
    <definedName name="_______________lb2" localSheetId="2">#REF!</definedName>
    <definedName name="_______________lb2">#REF!</definedName>
    <definedName name="_______________mac2">200</definedName>
    <definedName name="_______________MIX10" localSheetId="4">#REF!</definedName>
    <definedName name="_______________MIX10" localSheetId="2">#REF!</definedName>
    <definedName name="_______________MIX10">#REF!</definedName>
    <definedName name="_______________MIX15" localSheetId="4">#REF!</definedName>
    <definedName name="_______________MIX15" localSheetId="2">#REF!</definedName>
    <definedName name="_______________MIX15">#REF!</definedName>
    <definedName name="_______________MIX15150" localSheetId="4">'[4]Mix Design'!#REF!</definedName>
    <definedName name="_______________MIX15150" localSheetId="2">'[4]Mix Design'!#REF!</definedName>
    <definedName name="_______________MIX15150">'[4]Mix Design'!#REF!</definedName>
    <definedName name="_______________MIX1540">'[4]Mix Design'!$P$11</definedName>
    <definedName name="_______________MIX1580" localSheetId="4">'[4]Mix Design'!#REF!</definedName>
    <definedName name="_______________MIX1580" localSheetId="2">'[4]Mix Design'!#REF!</definedName>
    <definedName name="_______________MIX1580">'[4]Mix Design'!#REF!</definedName>
    <definedName name="_______________MIX2">'[5]Mix Design'!$P$12</definedName>
    <definedName name="_______________MIX20" localSheetId="4">#REF!</definedName>
    <definedName name="_______________MIX20" localSheetId="2">#REF!</definedName>
    <definedName name="_______________MIX20">#REF!</definedName>
    <definedName name="_______________MIX2020">'[4]Mix Design'!$P$12</definedName>
    <definedName name="_______________MIX2040">'[4]Mix Design'!$P$13</definedName>
    <definedName name="_______________MIX25" localSheetId="4">#REF!</definedName>
    <definedName name="_______________MIX25" localSheetId="2">#REF!</definedName>
    <definedName name="_______________MIX25">#REF!</definedName>
    <definedName name="_______________MIX2540">'[4]Mix Design'!$P$15</definedName>
    <definedName name="_______________Mix255">'[6]Mix Design'!$P$13</definedName>
    <definedName name="_______________MIX30" localSheetId="4">#REF!</definedName>
    <definedName name="_______________MIX30" localSheetId="2">#REF!</definedName>
    <definedName name="_______________MIX30">#REF!</definedName>
    <definedName name="_______________MIX35" localSheetId="4">#REF!</definedName>
    <definedName name="_______________MIX35" localSheetId="2">#REF!</definedName>
    <definedName name="_______________MIX35">#REF!</definedName>
    <definedName name="_______________MIX40" localSheetId="4">#REF!</definedName>
    <definedName name="_______________MIX40" localSheetId="2">#REF!</definedName>
    <definedName name="_______________MIX40">#REF!</definedName>
    <definedName name="_______________MIX45" localSheetId="4">'[4]Mix Design'!#REF!</definedName>
    <definedName name="_______________MIX45" localSheetId="2">'[4]Mix Design'!#REF!</definedName>
    <definedName name="_______________MIX45">'[4]Mix Design'!#REF!</definedName>
    <definedName name="_______________mm1" localSheetId="4">#REF!</definedName>
    <definedName name="_______________mm1" localSheetId="2">#REF!</definedName>
    <definedName name="_______________mm1">#REF!</definedName>
    <definedName name="_______________mm2" localSheetId="4">#REF!</definedName>
    <definedName name="_______________mm2" localSheetId="2">#REF!</definedName>
    <definedName name="_______________mm2">#REF!</definedName>
    <definedName name="_______________mm3" localSheetId="4">#REF!</definedName>
    <definedName name="_______________mm3" localSheetId="2">#REF!</definedName>
    <definedName name="_______________mm3">#REF!</definedName>
    <definedName name="_______________MUR5" localSheetId="4">#REF!</definedName>
    <definedName name="_______________MUR5" localSheetId="2">#REF!</definedName>
    <definedName name="_______________MUR5">#REF!</definedName>
    <definedName name="_______________MUR8" localSheetId="4">#REF!</definedName>
    <definedName name="_______________MUR8" localSheetId="2">#REF!</definedName>
    <definedName name="_______________MUR8">#REF!</definedName>
    <definedName name="_______________OPC43" localSheetId="4">#REF!</definedName>
    <definedName name="_______________OPC43" localSheetId="2">#REF!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4">#REF!</definedName>
    <definedName name="_______________tab1" localSheetId="2">#REF!</definedName>
    <definedName name="_______________tab1">#REF!</definedName>
    <definedName name="_______________tab2" localSheetId="4">#REF!</definedName>
    <definedName name="_______________tab2" localSheetId="2">#REF!</definedName>
    <definedName name="_______________tab2">#REF!</definedName>
    <definedName name="_______________TIP1" localSheetId="4">#REF!</definedName>
    <definedName name="_______________TIP1" localSheetId="2">#REF!</definedName>
    <definedName name="_______________TIP1">#REF!</definedName>
    <definedName name="_______________TIP2" localSheetId="4">#REF!</definedName>
    <definedName name="_______________TIP2" localSheetId="2">#REF!</definedName>
    <definedName name="_______________TIP2">#REF!</definedName>
    <definedName name="_______________TIP3" localSheetId="4">#REF!</definedName>
    <definedName name="_______________TIP3" localSheetId="2">#REF!</definedName>
    <definedName name="_______________TIP3">#REF!</definedName>
    <definedName name="______________A65537" localSheetId="4">#REF!</definedName>
    <definedName name="______________A65537" localSheetId="2">#REF!</definedName>
    <definedName name="______________A65537">#REF!</definedName>
    <definedName name="______________ABM10" localSheetId="4">#REF!</definedName>
    <definedName name="______________ABM10" localSheetId="2">#REF!</definedName>
    <definedName name="______________ABM10">#REF!</definedName>
    <definedName name="______________ABM40" localSheetId="4">#REF!</definedName>
    <definedName name="______________ABM40" localSheetId="2">#REF!</definedName>
    <definedName name="______________ABM40">#REF!</definedName>
    <definedName name="______________ABM6" localSheetId="4">#REF!</definedName>
    <definedName name="______________ABM6" localSheetId="2">#REF!</definedName>
    <definedName name="______________ABM6">#REF!</definedName>
    <definedName name="______________ACB10" localSheetId="4">#REF!</definedName>
    <definedName name="______________ACB10" localSheetId="2">#REF!</definedName>
    <definedName name="______________ACB10">#REF!</definedName>
    <definedName name="______________ACB20" localSheetId="4">#REF!</definedName>
    <definedName name="______________ACB20" localSheetId="2">#REF!</definedName>
    <definedName name="______________ACB20">#REF!</definedName>
    <definedName name="______________ACR10" localSheetId="4">#REF!</definedName>
    <definedName name="______________ACR10" localSheetId="2">#REF!</definedName>
    <definedName name="______________ACR10">#REF!</definedName>
    <definedName name="______________ACR20" localSheetId="4">#REF!</definedName>
    <definedName name="______________ACR20" localSheetId="2">#REF!</definedName>
    <definedName name="______________ACR20">#REF!</definedName>
    <definedName name="______________AGG10" localSheetId="4">#REF!</definedName>
    <definedName name="______________AGG10" localSheetId="2">#REF!</definedName>
    <definedName name="______________AGG10">#REF!</definedName>
    <definedName name="______________AGG6" localSheetId="4">#REF!</definedName>
    <definedName name="______________AGG6" localSheetId="2">#REF!</definedName>
    <definedName name="______________AGG6">#REF!</definedName>
    <definedName name="______________ARV8040">'[20]ANAL-PUMP HOUSE'!$I$55</definedName>
    <definedName name="______________ash1" localSheetId="4">[21]ANAL!#REF!</definedName>
    <definedName name="______________ash1" localSheetId="2">[21]ANAL!#REF!</definedName>
    <definedName name="______________ash1">[21]ANAL!#REF!</definedName>
    <definedName name="______________AWM10" localSheetId="4">#REF!</definedName>
    <definedName name="______________AWM10" localSheetId="2">#REF!</definedName>
    <definedName name="______________AWM10">#REF!</definedName>
    <definedName name="______________AWM40" localSheetId="4">#REF!</definedName>
    <definedName name="______________AWM40" localSheetId="2">#REF!</definedName>
    <definedName name="______________AWM40">#REF!</definedName>
    <definedName name="______________AWM6" localSheetId="4">#REF!</definedName>
    <definedName name="______________AWM6" localSheetId="2">#REF!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4">[14]PROCTOR!#REF!</definedName>
    <definedName name="______________CAN458" localSheetId="2">[14]PROCTOR!#REF!</definedName>
    <definedName name="______________CAN458">[14]PROCTOR!#REF!</definedName>
    <definedName name="______________CAN486" localSheetId="4">[14]PROCTOR!#REF!</definedName>
    <definedName name="______________CAN486" localSheetId="2">[14]PROCTOR!#REF!</definedName>
    <definedName name="______________CAN486">[14]PROCTOR!#REF!</definedName>
    <definedName name="______________CAN487" localSheetId="4">[14]PROCTOR!#REF!</definedName>
    <definedName name="______________CAN487" localSheetId="2">[14]PROCTOR!#REF!</definedName>
    <definedName name="______________CAN487">[14]PROCTOR!#REF!</definedName>
    <definedName name="______________CAN488" localSheetId="4">[14]PROCTOR!#REF!</definedName>
    <definedName name="______________CAN488" localSheetId="2">[14]PROCTOR!#REF!</definedName>
    <definedName name="______________CAN488">[14]PROCTOR!#REF!</definedName>
    <definedName name="______________CAN489" localSheetId="4">[14]PROCTOR!#REF!</definedName>
    <definedName name="______________CAN489" localSheetId="2">[14]PROCTOR!#REF!</definedName>
    <definedName name="______________CAN489">[14]PROCTOR!#REF!</definedName>
    <definedName name="______________CAN490" localSheetId="4">[14]PROCTOR!#REF!</definedName>
    <definedName name="______________CAN490" localSheetId="2">[14]PROCTOR!#REF!</definedName>
    <definedName name="______________CAN490">[14]PROCTOR!#REF!</definedName>
    <definedName name="______________CAN491" localSheetId="4">[14]PROCTOR!#REF!</definedName>
    <definedName name="______________CAN491" localSheetId="2">[14]PROCTOR!#REF!</definedName>
    <definedName name="______________CAN491">[14]PROCTOR!#REF!</definedName>
    <definedName name="______________CAN492" localSheetId="4">[14]PROCTOR!#REF!</definedName>
    <definedName name="______________CAN492" localSheetId="2">[14]PROCTOR!#REF!</definedName>
    <definedName name="______________CAN492">[14]PROCTOR!#REF!</definedName>
    <definedName name="______________CAN493" localSheetId="4">[14]PROCTOR!#REF!</definedName>
    <definedName name="______________CAN493" localSheetId="2">[14]PROCTOR!#REF!</definedName>
    <definedName name="______________CAN493">[14]PROCTOR!#REF!</definedName>
    <definedName name="______________CAN494" localSheetId="4">[14]PROCTOR!#REF!</definedName>
    <definedName name="______________CAN494" localSheetId="2">[14]PROCTOR!#REF!</definedName>
    <definedName name="______________CAN494">[14]PROCTOR!#REF!</definedName>
    <definedName name="______________CAN495" localSheetId="4">[14]PROCTOR!#REF!</definedName>
    <definedName name="______________CAN495" localSheetId="2">[14]PROCTOR!#REF!</definedName>
    <definedName name="______________CAN495">[14]PROCTOR!#REF!</definedName>
    <definedName name="______________CAN496" localSheetId="4">[14]PROCTOR!#REF!</definedName>
    <definedName name="______________CAN496" localSheetId="2">[14]PROCTOR!#REF!</definedName>
    <definedName name="______________CAN496">[14]PROCTOR!#REF!</definedName>
    <definedName name="______________CAN497" localSheetId="4">[14]PROCTOR!#REF!</definedName>
    <definedName name="______________CAN497" localSheetId="2">[14]PROCTOR!#REF!</definedName>
    <definedName name="______________CAN497">[14]PROCTOR!#REF!</definedName>
    <definedName name="______________CAN498" localSheetId="4">[14]PROCTOR!#REF!</definedName>
    <definedName name="______________CAN498" localSheetId="2">[14]PROCTOR!#REF!</definedName>
    <definedName name="______________CAN498">[14]PROCTOR!#REF!</definedName>
    <definedName name="______________CAN499" localSheetId="4">[14]PROCTOR!#REF!</definedName>
    <definedName name="______________CAN499" localSheetId="2">[14]PROCTOR!#REF!</definedName>
    <definedName name="______________CAN499">[14]PROCTOR!#REF!</definedName>
    <definedName name="______________CAN500" localSheetId="4">[14]PROCTOR!#REF!</definedName>
    <definedName name="______________CAN500" localSheetId="2">[14]PROCTOR!#REF!</definedName>
    <definedName name="______________CAN500">[14]PROCTOR!#REF!</definedName>
    <definedName name="______________CDG100" localSheetId="4">#REF!</definedName>
    <definedName name="______________CDG100" localSheetId="2">#REF!</definedName>
    <definedName name="______________CDG100">#REF!</definedName>
    <definedName name="______________CDG250" localSheetId="4">#REF!</definedName>
    <definedName name="______________CDG250" localSheetId="2">#REF!</definedName>
    <definedName name="______________CDG250">#REF!</definedName>
    <definedName name="______________CDG50" localSheetId="4">#REF!</definedName>
    <definedName name="______________CDG50" localSheetId="2">#REF!</definedName>
    <definedName name="______________CDG50">#REF!</definedName>
    <definedName name="______________CDG500" localSheetId="4">#REF!</definedName>
    <definedName name="______________CDG500" localSheetId="2">#REF!</definedName>
    <definedName name="______________CDG500">#REF!</definedName>
    <definedName name="______________CEM53" localSheetId="4">#REF!</definedName>
    <definedName name="______________CEM53" localSheetId="2">#REF!</definedName>
    <definedName name="______________CEM53">#REF!</definedName>
    <definedName name="______________CRN3" localSheetId="4">#REF!</definedName>
    <definedName name="______________CRN3" localSheetId="2">#REF!</definedName>
    <definedName name="______________CRN3">#REF!</definedName>
    <definedName name="______________CRN35" localSheetId="4">#REF!</definedName>
    <definedName name="______________CRN35" localSheetId="2">#REF!</definedName>
    <definedName name="______________CRN35">#REF!</definedName>
    <definedName name="______________CRN80" localSheetId="4">#REF!</definedName>
    <definedName name="______________CRN80" localSheetId="2">#REF!</definedName>
    <definedName name="______________CRN80">#REF!</definedName>
    <definedName name="______________dec05" localSheetId="2" hidden="1">{"'Sheet1'!$A$4386:$N$4591"}</definedName>
    <definedName name="______________dec05" localSheetId="6" hidden="1">{"'Sheet1'!$A$4386:$N$4591"}</definedName>
    <definedName name="______________dec05" hidden="1">{"'Sheet1'!$A$4386:$N$4591"}</definedName>
    <definedName name="______________DOZ50" localSheetId="4">#REF!</definedName>
    <definedName name="______________DOZ50" localSheetId="2">#REF!</definedName>
    <definedName name="______________DOZ50">#REF!</definedName>
    <definedName name="______________DOZ80" localSheetId="4">#REF!</definedName>
    <definedName name="______________DOZ80" localSheetId="2">#REF!</definedName>
    <definedName name="______________DOZ80">#REF!</definedName>
    <definedName name="______________EXC20">'[10]Rate Analysis '!$E$50</definedName>
    <definedName name="______________ExV200" localSheetId="4">#REF!</definedName>
    <definedName name="______________ExV200" localSheetId="2">#REF!</definedName>
    <definedName name="______________ExV200">#REF!</definedName>
    <definedName name="______________GEN100" localSheetId="4">#REF!</definedName>
    <definedName name="______________GEN100" localSheetId="2">#REF!</definedName>
    <definedName name="______________GEN100">#REF!</definedName>
    <definedName name="______________GEN250" localSheetId="4">#REF!</definedName>
    <definedName name="______________GEN250" localSheetId="2">#REF!</definedName>
    <definedName name="______________GEN250">#REF!</definedName>
    <definedName name="______________GEN325" localSheetId="4">#REF!</definedName>
    <definedName name="______________GEN325" localSheetId="2">#REF!</definedName>
    <definedName name="______________GEN325">#REF!</definedName>
    <definedName name="______________GEN380" localSheetId="4">#REF!</definedName>
    <definedName name="______________GEN380" localSheetId="2">#REF!</definedName>
    <definedName name="______________GEN380">#REF!</definedName>
    <definedName name="______________GSB1" localSheetId="4">#REF!</definedName>
    <definedName name="______________GSB1" localSheetId="2">#REF!</definedName>
    <definedName name="______________GSB1">#REF!</definedName>
    <definedName name="______________GSB2" localSheetId="4">#REF!</definedName>
    <definedName name="______________GSB2" localSheetId="2">#REF!</definedName>
    <definedName name="______________GSB2">#REF!</definedName>
    <definedName name="______________GSB3" localSheetId="4">#REF!</definedName>
    <definedName name="______________GSB3" localSheetId="2">#REF!</definedName>
    <definedName name="______________GSB3">#REF!</definedName>
    <definedName name="______________HMP1" localSheetId="4">#REF!</definedName>
    <definedName name="______________HMP1" localSheetId="2">#REF!</definedName>
    <definedName name="______________HMP1">#REF!</definedName>
    <definedName name="______________HMP2" localSheetId="4">#REF!</definedName>
    <definedName name="______________HMP2" localSheetId="2">#REF!</definedName>
    <definedName name="______________HMP2">#REF!</definedName>
    <definedName name="______________HMP3" localSheetId="4">#REF!</definedName>
    <definedName name="______________HMP3" localSheetId="2">#REF!</definedName>
    <definedName name="______________HMP3">#REF!</definedName>
    <definedName name="______________HMP4" localSheetId="4">#REF!</definedName>
    <definedName name="______________HMP4" localSheetId="2">#REF!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 localSheetId="4">#REF!</definedName>
    <definedName name="______________lb1" localSheetId="2">#REF!</definedName>
    <definedName name="______________lb1">#REF!</definedName>
    <definedName name="______________lb2" localSheetId="4">#REF!</definedName>
    <definedName name="______________lb2" localSheetId="2">#REF!</definedName>
    <definedName name="______________lb2">#REF!</definedName>
    <definedName name="______________mac2">200</definedName>
    <definedName name="______________MAN1">#REF!</definedName>
    <definedName name="______________MIX10" localSheetId="4">#REF!</definedName>
    <definedName name="______________MIX10" localSheetId="2">#REF!</definedName>
    <definedName name="______________MIX10">#REF!</definedName>
    <definedName name="______________MIX15" localSheetId="4">#REF!</definedName>
    <definedName name="______________MIX15" localSheetId="2">#REF!</definedName>
    <definedName name="______________MIX15">#REF!</definedName>
    <definedName name="______________MIX15150" localSheetId="4">'[4]Mix Design'!#REF!</definedName>
    <definedName name="______________MIX15150" localSheetId="2">'[4]Mix Design'!#REF!</definedName>
    <definedName name="______________MIX15150">'[4]Mix Design'!#REF!</definedName>
    <definedName name="______________MIX1540">'[4]Mix Design'!$P$11</definedName>
    <definedName name="______________MIX1580" localSheetId="4">'[4]Mix Design'!#REF!</definedName>
    <definedName name="______________MIX1580" localSheetId="2">'[4]Mix Design'!#REF!</definedName>
    <definedName name="______________MIX1580">'[4]Mix Design'!#REF!</definedName>
    <definedName name="______________MIX2">'[5]Mix Design'!$P$12</definedName>
    <definedName name="______________MIX20" localSheetId="4">#REF!</definedName>
    <definedName name="______________MIX20" localSheetId="2">#REF!</definedName>
    <definedName name="______________MIX20">#REF!</definedName>
    <definedName name="______________MIX2020">'[4]Mix Design'!$P$12</definedName>
    <definedName name="______________MIX2040">'[4]Mix Design'!$P$13</definedName>
    <definedName name="______________MIX25" localSheetId="4">#REF!</definedName>
    <definedName name="______________MIX25" localSheetId="2">#REF!</definedName>
    <definedName name="______________MIX25">#REF!</definedName>
    <definedName name="______________MIX2540">'[4]Mix Design'!$P$15</definedName>
    <definedName name="______________Mix255">'[6]Mix Design'!$P$13</definedName>
    <definedName name="______________MIX30" localSheetId="4">#REF!</definedName>
    <definedName name="______________MIX30" localSheetId="2">#REF!</definedName>
    <definedName name="______________MIX30">#REF!</definedName>
    <definedName name="______________MIX35" localSheetId="4">#REF!</definedName>
    <definedName name="______________MIX35" localSheetId="2">#REF!</definedName>
    <definedName name="______________MIX35">#REF!</definedName>
    <definedName name="______________MIX40" localSheetId="4">#REF!</definedName>
    <definedName name="______________MIX40" localSheetId="2">#REF!</definedName>
    <definedName name="______________MIX40">#REF!</definedName>
    <definedName name="______________MIX45" localSheetId="4">'[4]Mix Design'!#REF!</definedName>
    <definedName name="______________MIX45" localSheetId="2">'[4]Mix Design'!#REF!</definedName>
    <definedName name="______________MIX45">'[4]Mix Design'!#REF!</definedName>
    <definedName name="______________mm1" localSheetId="4">#REF!</definedName>
    <definedName name="______________mm1" localSheetId="2">#REF!</definedName>
    <definedName name="______________mm1">#REF!</definedName>
    <definedName name="______________mm2" localSheetId="4">#REF!</definedName>
    <definedName name="______________mm2" localSheetId="2">#REF!</definedName>
    <definedName name="______________mm2">#REF!</definedName>
    <definedName name="______________mm3" localSheetId="4">#REF!</definedName>
    <definedName name="______________mm3" localSheetId="2">#REF!</definedName>
    <definedName name="______________mm3">#REF!</definedName>
    <definedName name="______________MUR5" localSheetId="4">#REF!</definedName>
    <definedName name="______________MUR5" localSheetId="2">#REF!</definedName>
    <definedName name="______________MUR5">#REF!</definedName>
    <definedName name="______________MUR8" localSheetId="4">#REF!</definedName>
    <definedName name="______________MUR8" localSheetId="2">#REF!</definedName>
    <definedName name="______________MUR8">#REF!</definedName>
    <definedName name="______________OPC43" localSheetId="4">#REF!</definedName>
    <definedName name="______________OPC43" localSheetId="2">#REF!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 localSheetId="4">'[8]ANAL-PIPE LINE'!#REF!</definedName>
    <definedName name="______________SLV10025" localSheetId="2">'[8]ANAL-PIPE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4">#REF!</definedName>
    <definedName name="______________tab1" localSheetId="2">#REF!</definedName>
    <definedName name="______________tab1">#REF!</definedName>
    <definedName name="______________tab2" localSheetId="4">#REF!</definedName>
    <definedName name="______________tab2" localSheetId="2">#REF!</definedName>
    <definedName name="______________tab2">#REF!</definedName>
    <definedName name="______________TB2">#REF!</definedName>
    <definedName name="______________TIP1" localSheetId="4">#REF!</definedName>
    <definedName name="______________TIP1" localSheetId="2">#REF!</definedName>
    <definedName name="______________TIP1">#REF!</definedName>
    <definedName name="______________TIP2" localSheetId="4">#REF!</definedName>
    <definedName name="______________TIP2" localSheetId="2">#REF!</definedName>
    <definedName name="______________TIP2">#REF!</definedName>
    <definedName name="______________TIP3" localSheetId="4">#REF!</definedName>
    <definedName name="______________TIP3" localSheetId="2">#REF!</definedName>
    <definedName name="______________TIP3">#REF!</definedName>
    <definedName name="_____________A65537" localSheetId="4">#REF!</definedName>
    <definedName name="_____________A65537" localSheetId="2">#REF!</definedName>
    <definedName name="_____________A65537">#REF!</definedName>
    <definedName name="_____________ABM10" localSheetId="4">#REF!</definedName>
    <definedName name="_____________ABM10" localSheetId="2">#REF!</definedName>
    <definedName name="_____________ABM10">#REF!</definedName>
    <definedName name="_____________ABM40" localSheetId="4">#REF!</definedName>
    <definedName name="_____________ABM40" localSheetId="2">#REF!</definedName>
    <definedName name="_____________ABM40">#REF!</definedName>
    <definedName name="_____________ABM6" localSheetId="4">#REF!</definedName>
    <definedName name="_____________ABM6" localSheetId="2">#REF!</definedName>
    <definedName name="_____________ABM6">#REF!</definedName>
    <definedName name="_____________ACB10" localSheetId="4">#REF!</definedName>
    <definedName name="_____________ACB10" localSheetId="2">#REF!</definedName>
    <definedName name="_____________ACB10">#REF!</definedName>
    <definedName name="_____________ACB20" localSheetId="4">#REF!</definedName>
    <definedName name="_____________ACB20" localSheetId="2">#REF!</definedName>
    <definedName name="_____________ACB20">#REF!</definedName>
    <definedName name="_____________ACR10" localSheetId="4">#REF!</definedName>
    <definedName name="_____________ACR10" localSheetId="2">#REF!</definedName>
    <definedName name="_____________ACR10">#REF!</definedName>
    <definedName name="_____________ACR20" localSheetId="4">#REF!</definedName>
    <definedName name="_____________ACR20" localSheetId="2">#REF!</definedName>
    <definedName name="_____________ACR20">#REF!</definedName>
    <definedName name="_____________AGG10" localSheetId="4">#REF!</definedName>
    <definedName name="_____________AGG10" localSheetId="2">#REF!</definedName>
    <definedName name="_____________AGG10">#REF!</definedName>
    <definedName name="_____________AGG40" localSheetId="4">#REF!</definedName>
    <definedName name="_____________AGG40" localSheetId="2">#REF!</definedName>
    <definedName name="_____________AGG40">#REF!</definedName>
    <definedName name="_____________AGG6" localSheetId="4">#REF!</definedName>
    <definedName name="_____________AGG6" localSheetId="2">#REF!</definedName>
    <definedName name="_____________AGG6">#REF!</definedName>
    <definedName name="_____________ash1" localSheetId="4">[13]ANAL!#REF!</definedName>
    <definedName name="_____________ash1" localSheetId="2">[13]ANAL!#REF!</definedName>
    <definedName name="_____________ash1">[13]ANAL!#REF!</definedName>
    <definedName name="_____________AWM10" localSheetId="4">#REF!</definedName>
    <definedName name="_____________AWM10" localSheetId="2">#REF!</definedName>
    <definedName name="_____________AWM10">#REF!</definedName>
    <definedName name="_____________AWM40" localSheetId="4">#REF!</definedName>
    <definedName name="_____________AWM40" localSheetId="2">#REF!</definedName>
    <definedName name="_____________AWM40">#REF!</definedName>
    <definedName name="_____________AWM6" localSheetId="4">#REF!</definedName>
    <definedName name="_____________AWM6" localSheetId="2">#REF!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4">[14]PROCTOR!#REF!</definedName>
    <definedName name="_____________CAN458" localSheetId="2">[14]PROCTOR!#REF!</definedName>
    <definedName name="_____________CAN458">[14]PROCTOR!#REF!</definedName>
    <definedName name="_____________CAN486" localSheetId="4">[14]PROCTOR!#REF!</definedName>
    <definedName name="_____________CAN486" localSheetId="2">[14]PROCTOR!#REF!</definedName>
    <definedName name="_____________CAN486">[14]PROCTOR!#REF!</definedName>
    <definedName name="_____________CAN487" localSheetId="4">[14]PROCTOR!#REF!</definedName>
    <definedName name="_____________CAN487" localSheetId="2">[14]PROCTOR!#REF!</definedName>
    <definedName name="_____________CAN487">[14]PROCTOR!#REF!</definedName>
    <definedName name="_____________CAN488" localSheetId="4">[14]PROCTOR!#REF!</definedName>
    <definedName name="_____________CAN488" localSheetId="2">[14]PROCTOR!#REF!</definedName>
    <definedName name="_____________CAN488">[14]PROCTOR!#REF!</definedName>
    <definedName name="_____________CAN489" localSheetId="4">[14]PROCTOR!#REF!</definedName>
    <definedName name="_____________CAN489" localSheetId="2">[14]PROCTOR!#REF!</definedName>
    <definedName name="_____________CAN489">[14]PROCTOR!#REF!</definedName>
    <definedName name="_____________CAN490" localSheetId="4">[14]PROCTOR!#REF!</definedName>
    <definedName name="_____________CAN490" localSheetId="2">[14]PROCTOR!#REF!</definedName>
    <definedName name="_____________CAN490">[14]PROCTOR!#REF!</definedName>
    <definedName name="_____________CAN491" localSheetId="4">[14]PROCTOR!#REF!</definedName>
    <definedName name="_____________CAN491" localSheetId="2">[14]PROCTOR!#REF!</definedName>
    <definedName name="_____________CAN491">[14]PROCTOR!#REF!</definedName>
    <definedName name="_____________CAN492" localSheetId="4">[14]PROCTOR!#REF!</definedName>
    <definedName name="_____________CAN492" localSheetId="2">[14]PROCTOR!#REF!</definedName>
    <definedName name="_____________CAN492">[14]PROCTOR!#REF!</definedName>
    <definedName name="_____________CAN493" localSheetId="4">[14]PROCTOR!#REF!</definedName>
    <definedName name="_____________CAN493" localSheetId="2">[14]PROCTOR!#REF!</definedName>
    <definedName name="_____________CAN493">[14]PROCTOR!#REF!</definedName>
    <definedName name="_____________CAN494" localSheetId="4">[14]PROCTOR!#REF!</definedName>
    <definedName name="_____________CAN494" localSheetId="2">[14]PROCTOR!#REF!</definedName>
    <definedName name="_____________CAN494">[14]PROCTOR!#REF!</definedName>
    <definedName name="_____________CAN495" localSheetId="4">[14]PROCTOR!#REF!</definedName>
    <definedName name="_____________CAN495" localSheetId="2">[14]PROCTOR!#REF!</definedName>
    <definedName name="_____________CAN495">[14]PROCTOR!#REF!</definedName>
    <definedName name="_____________CAN496" localSheetId="4">[14]PROCTOR!#REF!</definedName>
    <definedName name="_____________CAN496" localSheetId="2">[14]PROCTOR!#REF!</definedName>
    <definedName name="_____________CAN496">[14]PROCTOR!#REF!</definedName>
    <definedName name="_____________CAN497" localSheetId="4">[14]PROCTOR!#REF!</definedName>
    <definedName name="_____________CAN497" localSheetId="2">[14]PROCTOR!#REF!</definedName>
    <definedName name="_____________CAN497">[14]PROCTOR!#REF!</definedName>
    <definedName name="_____________CAN498" localSheetId="4">[14]PROCTOR!#REF!</definedName>
    <definedName name="_____________CAN498" localSheetId="2">[14]PROCTOR!#REF!</definedName>
    <definedName name="_____________CAN498">[14]PROCTOR!#REF!</definedName>
    <definedName name="_____________CAN499" localSheetId="4">[14]PROCTOR!#REF!</definedName>
    <definedName name="_____________CAN499" localSheetId="2">[14]PROCTOR!#REF!</definedName>
    <definedName name="_____________CAN499">[14]PROCTOR!#REF!</definedName>
    <definedName name="_____________CAN500" localSheetId="4">[14]PROCTOR!#REF!</definedName>
    <definedName name="_____________CAN500" localSheetId="2">[14]PROCTOR!#REF!</definedName>
    <definedName name="_____________CAN500">[14]PROCTOR!#REF!</definedName>
    <definedName name="_____________CDG100" localSheetId="4">#REF!</definedName>
    <definedName name="_____________CDG100" localSheetId="2">#REF!</definedName>
    <definedName name="_____________CDG100">#REF!</definedName>
    <definedName name="_____________CDG250" localSheetId="4">#REF!</definedName>
    <definedName name="_____________CDG250" localSheetId="2">#REF!</definedName>
    <definedName name="_____________CDG250">#REF!</definedName>
    <definedName name="_____________CDG50" localSheetId="4">#REF!</definedName>
    <definedName name="_____________CDG50" localSheetId="2">#REF!</definedName>
    <definedName name="_____________CDG50">#REF!</definedName>
    <definedName name="_____________CDG500" localSheetId="4">#REF!</definedName>
    <definedName name="_____________CDG500" localSheetId="2">#REF!</definedName>
    <definedName name="_____________CDG500">#REF!</definedName>
    <definedName name="_____________CEM53" localSheetId="4">#REF!</definedName>
    <definedName name="_____________CEM53" localSheetId="2">#REF!</definedName>
    <definedName name="_____________CEM53">#REF!</definedName>
    <definedName name="_____________CRN3" localSheetId="4">#REF!</definedName>
    <definedName name="_____________CRN3" localSheetId="2">#REF!</definedName>
    <definedName name="_____________CRN3">#REF!</definedName>
    <definedName name="_____________CRN35" localSheetId="4">#REF!</definedName>
    <definedName name="_____________CRN35" localSheetId="2">#REF!</definedName>
    <definedName name="_____________CRN35">#REF!</definedName>
    <definedName name="_____________CRN80" localSheetId="4">#REF!</definedName>
    <definedName name="_____________CRN80" localSheetId="2">#REF!</definedName>
    <definedName name="_____________CRN80">#REF!</definedName>
    <definedName name="_____________dec05" localSheetId="2" hidden="1">{"'Sheet1'!$A$4386:$N$4591"}</definedName>
    <definedName name="_____________dec05" localSheetId="6" hidden="1">{"'Sheet1'!$A$4386:$N$4591"}</definedName>
    <definedName name="_____________dec05" hidden="1">{"'Sheet1'!$A$4386:$N$4591"}</definedName>
    <definedName name="_____________DOZ50" localSheetId="4">#REF!</definedName>
    <definedName name="_____________DOZ50" localSheetId="2">#REF!</definedName>
    <definedName name="_____________DOZ50">#REF!</definedName>
    <definedName name="_____________DOZ80" localSheetId="4">#REF!</definedName>
    <definedName name="_____________DOZ80" localSheetId="2">#REF!</definedName>
    <definedName name="_____________DOZ80">#REF!</definedName>
    <definedName name="_____________ExV200" localSheetId="4">#REF!</definedName>
    <definedName name="_____________ExV200" localSheetId="2">#REF!</definedName>
    <definedName name="_____________ExV200">#REF!</definedName>
    <definedName name="_____________GEN100" localSheetId="4">#REF!</definedName>
    <definedName name="_____________GEN100" localSheetId="2">#REF!</definedName>
    <definedName name="_____________GEN100">#REF!</definedName>
    <definedName name="_____________GEN250" localSheetId="4">#REF!</definedName>
    <definedName name="_____________GEN250" localSheetId="2">#REF!</definedName>
    <definedName name="_____________GEN250">#REF!</definedName>
    <definedName name="_____________GEN325" localSheetId="4">#REF!</definedName>
    <definedName name="_____________GEN325" localSheetId="2">#REF!</definedName>
    <definedName name="_____________GEN325">#REF!</definedName>
    <definedName name="_____________GEN380" localSheetId="4">#REF!</definedName>
    <definedName name="_____________GEN380" localSheetId="2">#REF!</definedName>
    <definedName name="_____________GEN380">#REF!</definedName>
    <definedName name="_____________GSB1" localSheetId="4">#REF!</definedName>
    <definedName name="_____________GSB1" localSheetId="2">#REF!</definedName>
    <definedName name="_____________GSB1">#REF!</definedName>
    <definedName name="_____________GSB2" localSheetId="4">#REF!</definedName>
    <definedName name="_____________GSB2" localSheetId="2">#REF!</definedName>
    <definedName name="_____________GSB2">#REF!</definedName>
    <definedName name="_____________GSB3" localSheetId="4">#REF!</definedName>
    <definedName name="_____________GSB3" localSheetId="2">#REF!</definedName>
    <definedName name="_____________GSB3">#REF!</definedName>
    <definedName name="_____________HMP1" localSheetId="4">#REF!</definedName>
    <definedName name="_____________HMP1" localSheetId="2">#REF!</definedName>
    <definedName name="_____________HMP1">#REF!</definedName>
    <definedName name="_____________HMP2" localSheetId="4">#REF!</definedName>
    <definedName name="_____________HMP2" localSheetId="2">#REF!</definedName>
    <definedName name="_____________HMP2">#REF!</definedName>
    <definedName name="_____________HMP3" localSheetId="4">#REF!</definedName>
    <definedName name="_____________HMP3" localSheetId="2">#REF!</definedName>
    <definedName name="_____________HMP3">#REF!</definedName>
    <definedName name="_____________HMP4" localSheetId="4">#REF!</definedName>
    <definedName name="_____________HMP4" localSheetId="2">#REF!</definedName>
    <definedName name="_____________HMP4">#REF!</definedName>
    <definedName name="_____________Ki1">#REF!</definedName>
    <definedName name="_____________Ki2">#REF!</definedName>
    <definedName name="_____________lb1" localSheetId="4">#REF!</definedName>
    <definedName name="_____________lb1" localSheetId="2">#REF!</definedName>
    <definedName name="_____________lb1">#REF!</definedName>
    <definedName name="_____________lb2" localSheetId="4">#REF!</definedName>
    <definedName name="_____________lb2" localSheetId="2">#REF!</definedName>
    <definedName name="_____________lb2">#REF!</definedName>
    <definedName name="_____________mac2">200</definedName>
    <definedName name="_____________MAN1">#REF!</definedName>
    <definedName name="_____________MIX10" localSheetId="4">#REF!</definedName>
    <definedName name="_____________MIX10" localSheetId="2">#REF!</definedName>
    <definedName name="_____________MIX10">#REF!</definedName>
    <definedName name="_____________MIX15" localSheetId="4">#REF!</definedName>
    <definedName name="_____________MIX15" localSheetId="2">#REF!</definedName>
    <definedName name="_____________MIX15">#REF!</definedName>
    <definedName name="_____________MIX15150" localSheetId="4">'[4]Mix Design'!#REF!</definedName>
    <definedName name="_____________MIX15150" localSheetId="2">'[4]Mix Design'!#REF!</definedName>
    <definedName name="_____________MIX15150">'[4]Mix Design'!#REF!</definedName>
    <definedName name="_____________MIX1540">'[4]Mix Design'!$P$11</definedName>
    <definedName name="_____________MIX1580" localSheetId="4">'[4]Mix Design'!#REF!</definedName>
    <definedName name="_____________MIX1580" localSheetId="2">'[4]Mix Design'!#REF!</definedName>
    <definedName name="_____________MIX1580">'[4]Mix Design'!#REF!</definedName>
    <definedName name="_____________MIX2">'[5]Mix Design'!$P$12</definedName>
    <definedName name="_____________MIX20" localSheetId="4">#REF!</definedName>
    <definedName name="_____________MIX20" localSheetId="2">#REF!</definedName>
    <definedName name="_____________MIX20">#REF!</definedName>
    <definedName name="_____________MIX2020">'[4]Mix Design'!$P$12</definedName>
    <definedName name="_____________MIX2040">'[4]Mix Design'!$P$13</definedName>
    <definedName name="_____________MIX25" localSheetId="4">#REF!</definedName>
    <definedName name="_____________MIX25" localSheetId="2">#REF!</definedName>
    <definedName name="_____________MIX25">#REF!</definedName>
    <definedName name="_____________MIX2540">'[4]Mix Design'!$P$15</definedName>
    <definedName name="_____________Mix255">'[6]Mix Design'!$P$13</definedName>
    <definedName name="_____________MIX30" localSheetId="4">#REF!</definedName>
    <definedName name="_____________MIX30" localSheetId="2">#REF!</definedName>
    <definedName name="_____________MIX30">#REF!</definedName>
    <definedName name="_____________MIX35" localSheetId="4">#REF!</definedName>
    <definedName name="_____________MIX35" localSheetId="2">#REF!</definedName>
    <definedName name="_____________MIX35">#REF!</definedName>
    <definedName name="_____________MIX40" localSheetId="4">#REF!</definedName>
    <definedName name="_____________MIX40" localSheetId="2">#REF!</definedName>
    <definedName name="_____________MIX40">#REF!</definedName>
    <definedName name="_____________MIX45" localSheetId="4">'[4]Mix Design'!#REF!</definedName>
    <definedName name="_____________MIX45" localSheetId="2">'[4]Mix Design'!#REF!</definedName>
    <definedName name="_____________MIX45">'[4]Mix Design'!#REF!</definedName>
    <definedName name="_____________mm1" localSheetId="4">#REF!</definedName>
    <definedName name="_____________mm1" localSheetId="2">#REF!</definedName>
    <definedName name="_____________mm1">#REF!</definedName>
    <definedName name="_____________mm2" localSheetId="4">#REF!</definedName>
    <definedName name="_____________mm2" localSheetId="2">#REF!</definedName>
    <definedName name="_____________mm2">#REF!</definedName>
    <definedName name="_____________mm3" localSheetId="4">#REF!</definedName>
    <definedName name="_____________mm3" localSheetId="2">#REF!</definedName>
    <definedName name="_____________mm3">#REF!</definedName>
    <definedName name="_____________MUR5" localSheetId="4">#REF!</definedName>
    <definedName name="_____________MUR5" localSheetId="2">#REF!</definedName>
    <definedName name="_____________MUR5">#REF!</definedName>
    <definedName name="_____________MUR8" localSheetId="4">#REF!</definedName>
    <definedName name="_____________MUR8" localSheetId="2">#REF!</definedName>
    <definedName name="_____________MUR8">#REF!</definedName>
    <definedName name="_____________OPC43" localSheetId="4">#REF!</definedName>
    <definedName name="_____________OPC43" localSheetId="2">#REF!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 localSheetId="4">#REF!</definedName>
    <definedName name="_____________tab1" localSheetId="2">#REF!</definedName>
    <definedName name="_____________tab1">#REF!</definedName>
    <definedName name="_____________tab2" localSheetId="4">#REF!</definedName>
    <definedName name="_____________tab2" localSheetId="2">#REF!</definedName>
    <definedName name="_____________tab2">#REF!</definedName>
    <definedName name="_____________TB2">#REF!</definedName>
    <definedName name="_____________TIP1" localSheetId="4">#REF!</definedName>
    <definedName name="_____________TIP1" localSheetId="2">#REF!</definedName>
    <definedName name="_____________TIP1">#REF!</definedName>
    <definedName name="_____________TIP2" localSheetId="4">#REF!</definedName>
    <definedName name="_____________TIP2" localSheetId="2">#REF!</definedName>
    <definedName name="_____________TIP2">#REF!</definedName>
    <definedName name="_____________TIP3" localSheetId="4">#REF!</definedName>
    <definedName name="_____________TIP3" localSheetId="2">#REF!</definedName>
    <definedName name="_____________TIP3">#REF!</definedName>
    <definedName name="____________A65537" localSheetId="4">#REF!</definedName>
    <definedName name="____________A65537" localSheetId="2">#REF!</definedName>
    <definedName name="____________A65537">#REF!</definedName>
    <definedName name="____________ABM10" localSheetId="4">#REF!</definedName>
    <definedName name="____________ABM10" localSheetId="2">#REF!</definedName>
    <definedName name="____________ABM10">#REF!</definedName>
    <definedName name="____________ABM40" localSheetId="4">#REF!</definedName>
    <definedName name="____________ABM40" localSheetId="2">#REF!</definedName>
    <definedName name="____________ABM40">#REF!</definedName>
    <definedName name="____________ABM6" localSheetId="4">#REF!</definedName>
    <definedName name="____________ABM6" localSheetId="2">#REF!</definedName>
    <definedName name="____________ABM6">#REF!</definedName>
    <definedName name="____________ACB10" localSheetId="4">#REF!</definedName>
    <definedName name="____________ACB10" localSheetId="2">#REF!</definedName>
    <definedName name="____________ACB10">#REF!</definedName>
    <definedName name="____________ACB20" localSheetId="4">#REF!</definedName>
    <definedName name="____________ACB20" localSheetId="2">#REF!</definedName>
    <definedName name="____________ACB20">#REF!</definedName>
    <definedName name="____________ACR10" localSheetId="4">#REF!</definedName>
    <definedName name="____________ACR10" localSheetId="2">#REF!</definedName>
    <definedName name="____________ACR10">#REF!</definedName>
    <definedName name="____________ACR20" localSheetId="4">#REF!</definedName>
    <definedName name="____________ACR20" localSheetId="2">#REF!</definedName>
    <definedName name="____________ACR20">#REF!</definedName>
    <definedName name="____________AGG10" localSheetId="4">#REF!</definedName>
    <definedName name="____________AGG10" localSheetId="2">#REF!</definedName>
    <definedName name="____________AGG10">#REF!</definedName>
    <definedName name="____________AGG40" localSheetId="4">#REF!</definedName>
    <definedName name="____________AGG40" localSheetId="2">#REF!</definedName>
    <definedName name="____________AGG40">#REF!</definedName>
    <definedName name="____________AGG6" localSheetId="4">#REF!</definedName>
    <definedName name="____________AGG6" localSheetId="2">#REF!</definedName>
    <definedName name="____________AGG6">#REF!</definedName>
    <definedName name="____________ash1" localSheetId="4">[13]ANAL!#REF!</definedName>
    <definedName name="____________ash1" localSheetId="2">[13]ANAL!#REF!</definedName>
    <definedName name="____________ash1">[13]ANAL!#REF!</definedName>
    <definedName name="____________AWM10" localSheetId="4">#REF!</definedName>
    <definedName name="____________AWM10" localSheetId="2">#REF!</definedName>
    <definedName name="____________AWM10">#REF!</definedName>
    <definedName name="____________AWM40" localSheetId="4">#REF!</definedName>
    <definedName name="____________AWM40" localSheetId="2">#REF!</definedName>
    <definedName name="____________AWM40">#REF!</definedName>
    <definedName name="____________AWM6" localSheetId="4">#REF!</definedName>
    <definedName name="____________AWM6" localSheetId="2">#REF!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4">[19]PROCTOR!#REF!</definedName>
    <definedName name="____________CAN458" localSheetId="2">[19]PROCTOR!#REF!</definedName>
    <definedName name="____________CAN458">[19]PROCTOR!#REF!</definedName>
    <definedName name="____________CAN486" localSheetId="4">[19]PROCTOR!#REF!</definedName>
    <definedName name="____________CAN486" localSheetId="2">[19]PROCTOR!#REF!</definedName>
    <definedName name="____________CAN486">[19]PROCTOR!#REF!</definedName>
    <definedName name="____________CAN487" localSheetId="4">[19]PROCTOR!#REF!</definedName>
    <definedName name="____________CAN487" localSheetId="2">[19]PROCTOR!#REF!</definedName>
    <definedName name="____________CAN487">[19]PROCTOR!#REF!</definedName>
    <definedName name="____________CAN488" localSheetId="4">[19]PROCTOR!#REF!</definedName>
    <definedName name="____________CAN488" localSheetId="2">[19]PROCTOR!#REF!</definedName>
    <definedName name="____________CAN488">[19]PROCTOR!#REF!</definedName>
    <definedName name="____________CAN489" localSheetId="4">[19]PROCTOR!#REF!</definedName>
    <definedName name="____________CAN489" localSheetId="2">[19]PROCTOR!#REF!</definedName>
    <definedName name="____________CAN489">[19]PROCTOR!#REF!</definedName>
    <definedName name="____________CAN490" localSheetId="4">[19]PROCTOR!#REF!</definedName>
    <definedName name="____________CAN490" localSheetId="2">[19]PROCTOR!#REF!</definedName>
    <definedName name="____________CAN490">[19]PROCTOR!#REF!</definedName>
    <definedName name="____________CAN491" localSheetId="4">[19]PROCTOR!#REF!</definedName>
    <definedName name="____________CAN491" localSheetId="2">[19]PROCTOR!#REF!</definedName>
    <definedName name="____________CAN491">[19]PROCTOR!#REF!</definedName>
    <definedName name="____________CAN492" localSheetId="4">[19]PROCTOR!#REF!</definedName>
    <definedName name="____________CAN492" localSheetId="2">[19]PROCTOR!#REF!</definedName>
    <definedName name="____________CAN492">[19]PROCTOR!#REF!</definedName>
    <definedName name="____________CAN493" localSheetId="4">[19]PROCTOR!#REF!</definedName>
    <definedName name="____________CAN493" localSheetId="2">[19]PROCTOR!#REF!</definedName>
    <definedName name="____________CAN493">[19]PROCTOR!#REF!</definedName>
    <definedName name="____________CAN494" localSheetId="4">[19]PROCTOR!#REF!</definedName>
    <definedName name="____________CAN494" localSheetId="2">[19]PROCTOR!#REF!</definedName>
    <definedName name="____________CAN494">[19]PROCTOR!#REF!</definedName>
    <definedName name="____________CAN495" localSheetId="4">[19]PROCTOR!#REF!</definedName>
    <definedName name="____________CAN495" localSheetId="2">[19]PROCTOR!#REF!</definedName>
    <definedName name="____________CAN495">[19]PROCTOR!#REF!</definedName>
    <definedName name="____________CAN496" localSheetId="4">[19]PROCTOR!#REF!</definedName>
    <definedName name="____________CAN496" localSheetId="2">[19]PROCTOR!#REF!</definedName>
    <definedName name="____________CAN496">[19]PROCTOR!#REF!</definedName>
    <definedName name="____________CAN497" localSheetId="4">[19]PROCTOR!#REF!</definedName>
    <definedName name="____________CAN497" localSheetId="2">[19]PROCTOR!#REF!</definedName>
    <definedName name="____________CAN497">[19]PROCTOR!#REF!</definedName>
    <definedName name="____________CAN498" localSheetId="4">[19]PROCTOR!#REF!</definedName>
    <definedName name="____________CAN498" localSheetId="2">[19]PROCTOR!#REF!</definedName>
    <definedName name="____________CAN498">[19]PROCTOR!#REF!</definedName>
    <definedName name="____________CAN499" localSheetId="4">[19]PROCTOR!#REF!</definedName>
    <definedName name="____________CAN499" localSheetId="2">[19]PROCTOR!#REF!</definedName>
    <definedName name="____________CAN499">[19]PROCTOR!#REF!</definedName>
    <definedName name="____________CAN500" localSheetId="4">[19]PROCTOR!#REF!</definedName>
    <definedName name="____________CAN500" localSheetId="2">[19]PROCTOR!#REF!</definedName>
    <definedName name="____________CAN500">[19]PROCTOR!#REF!</definedName>
    <definedName name="____________CDG100" localSheetId="4">#REF!</definedName>
    <definedName name="____________CDG100" localSheetId="2">#REF!</definedName>
    <definedName name="____________CDG100">#REF!</definedName>
    <definedName name="____________CDG250" localSheetId="4">#REF!</definedName>
    <definedName name="____________CDG250" localSheetId="2">#REF!</definedName>
    <definedName name="____________CDG250">#REF!</definedName>
    <definedName name="____________CDG50" localSheetId="4">#REF!</definedName>
    <definedName name="____________CDG50" localSheetId="2">#REF!</definedName>
    <definedName name="____________CDG50">#REF!</definedName>
    <definedName name="____________CDG500" localSheetId="4">#REF!</definedName>
    <definedName name="____________CDG500" localSheetId="2">#REF!</definedName>
    <definedName name="____________CDG500">#REF!</definedName>
    <definedName name="____________CEM53" localSheetId="4">#REF!</definedName>
    <definedName name="____________CEM53" localSheetId="2">#REF!</definedName>
    <definedName name="____________CEM53">#REF!</definedName>
    <definedName name="____________CRN3" localSheetId="4">#REF!</definedName>
    <definedName name="____________CRN3" localSheetId="2">#REF!</definedName>
    <definedName name="____________CRN3">#REF!</definedName>
    <definedName name="____________CRN35" localSheetId="4">#REF!</definedName>
    <definedName name="____________CRN35" localSheetId="2">#REF!</definedName>
    <definedName name="____________CRN35">#REF!</definedName>
    <definedName name="____________CRN80" localSheetId="4">#REF!</definedName>
    <definedName name="____________CRN80" localSheetId="2">#REF!</definedName>
    <definedName name="____________CRN80">#REF!</definedName>
    <definedName name="____________dec05" localSheetId="2" hidden="1">{"'Sheet1'!$A$4386:$N$4591"}</definedName>
    <definedName name="____________dec05" localSheetId="6" hidden="1">{"'Sheet1'!$A$4386:$N$4591"}</definedName>
    <definedName name="____________dec05" hidden="1">{"'Sheet1'!$A$4386:$N$4591"}</definedName>
    <definedName name="____________DOZ50" localSheetId="4">#REF!</definedName>
    <definedName name="____________DOZ50" localSheetId="2">#REF!</definedName>
    <definedName name="____________DOZ50">#REF!</definedName>
    <definedName name="____________DOZ80" localSheetId="4">#REF!</definedName>
    <definedName name="____________DOZ80" localSheetId="2">#REF!</definedName>
    <definedName name="____________DOZ80">#REF!</definedName>
    <definedName name="____________EXC20">'[23]21-Rate Analysis-1'!$E$51</definedName>
    <definedName name="____________ExV200" localSheetId="4">#REF!</definedName>
    <definedName name="____________ExV200" localSheetId="2">#REF!</definedName>
    <definedName name="____________ExV200">#REF!</definedName>
    <definedName name="____________GEN100" localSheetId="4">#REF!</definedName>
    <definedName name="____________GEN100" localSheetId="2">#REF!</definedName>
    <definedName name="____________GEN100">#REF!</definedName>
    <definedName name="____________GEN250" localSheetId="4">#REF!</definedName>
    <definedName name="____________GEN250" localSheetId="2">#REF!</definedName>
    <definedName name="____________GEN250">#REF!</definedName>
    <definedName name="____________GEN325" localSheetId="4">#REF!</definedName>
    <definedName name="____________GEN325" localSheetId="2">#REF!</definedName>
    <definedName name="____________GEN325">#REF!</definedName>
    <definedName name="____________GEN380" localSheetId="4">#REF!</definedName>
    <definedName name="____________GEN380" localSheetId="2">#REF!</definedName>
    <definedName name="____________GEN380">#REF!</definedName>
    <definedName name="____________GSB1" localSheetId="4">#REF!</definedName>
    <definedName name="____________GSB1" localSheetId="2">#REF!</definedName>
    <definedName name="____________GSB1">#REF!</definedName>
    <definedName name="____________GSB2" localSheetId="4">#REF!</definedName>
    <definedName name="____________GSB2" localSheetId="2">#REF!</definedName>
    <definedName name="____________GSB2">#REF!</definedName>
    <definedName name="____________GSB3" localSheetId="4">#REF!</definedName>
    <definedName name="____________GSB3" localSheetId="2">#REF!</definedName>
    <definedName name="____________GSB3">#REF!</definedName>
    <definedName name="____________HMP1" localSheetId="4">#REF!</definedName>
    <definedName name="____________HMP1" localSheetId="2">#REF!</definedName>
    <definedName name="____________HMP1">#REF!</definedName>
    <definedName name="____________HMP2" localSheetId="4">#REF!</definedName>
    <definedName name="____________HMP2" localSheetId="2">#REF!</definedName>
    <definedName name="____________HMP2">#REF!</definedName>
    <definedName name="____________HMP3" localSheetId="4">#REF!</definedName>
    <definedName name="____________HMP3" localSheetId="2">#REF!</definedName>
    <definedName name="____________HMP3">#REF!</definedName>
    <definedName name="____________HMP4" localSheetId="4">#REF!</definedName>
    <definedName name="____________HMP4" localSheetId="2">#REF!</definedName>
    <definedName name="____________HMP4">#REF!</definedName>
    <definedName name="____________Ki1">#REF!</definedName>
    <definedName name="____________Ki2">#REF!</definedName>
    <definedName name="____________lb1" localSheetId="4">#REF!</definedName>
    <definedName name="____________lb1" localSheetId="2">#REF!</definedName>
    <definedName name="____________lb1">#REF!</definedName>
    <definedName name="____________lb2" localSheetId="4">#REF!</definedName>
    <definedName name="____________lb2" localSheetId="2">#REF!</definedName>
    <definedName name="____________lb2">#REF!</definedName>
    <definedName name="____________mac2">200</definedName>
    <definedName name="____________MAN1">#REF!</definedName>
    <definedName name="____________MIX10" localSheetId="4">#REF!</definedName>
    <definedName name="____________MIX10" localSheetId="2">#REF!</definedName>
    <definedName name="____________MIX10">#REF!</definedName>
    <definedName name="____________MIX15" localSheetId="4">#REF!</definedName>
    <definedName name="____________MIX15" localSheetId="2">#REF!</definedName>
    <definedName name="____________MIX15">#REF!</definedName>
    <definedName name="____________MIX15150" localSheetId="4">'[4]Mix Design'!#REF!</definedName>
    <definedName name="____________MIX15150" localSheetId="2">'[4]Mix Design'!#REF!</definedName>
    <definedName name="____________MIX15150">'[4]Mix Design'!#REF!</definedName>
    <definedName name="____________MIX1540">'[4]Mix Design'!$P$11</definedName>
    <definedName name="____________MIX1580" localSheetId="4">'[4]Mix Design'!#REF!</definedName>
    <definedName name="____________MIX1580" localSheetId="2">'[4]Mix Design'!#REF!</definedName>
    <definedName name="____________MIX1580">'[4]Mix Design'!#REF!</definedName>
    <definedName name="____________MIX2">'[5]Mix Design'!$P$12</definedName>
    <definedName name="____________MIX20" localSheetId="4">#REF!</definedName>
    <definedName name="____________MIX20" localSheetId="2">#REF!</definedName>
    <definedName name="____________MIX20">#REF!</definedName>
    <definedName name="____________MIX2020">'[4]Mix Design'!$P$12</definedName>
    <definedName name="____________MIX2040">'[4]Mix Design'!$P$13</definedName>
    <definedName name="____________MIX25" localSheetId="4">#REF!</definedName>
    <definedName name="____________MIX25" localSheetId="2">#REF!</definedName>
    <definedName name="____________MIX25">#REF!</definedName>
    <definedName name="____________MIX2540">'[4]Mix Design'!$P$15</definedName>
    <definedName name="____________Mix255">'[6]Mix Design'!$P$13</definedName>
    <definedName name="____________MIX30" localSheetId="4">#REF!</definedName>
    <definedName name="____________MIX30" localSheetId="2">#REF!</definedName>
    <definedName name="____________MIX30">#REF!</definedName>
    <definedName name="____________MIX35" localSheetId="4">#REF!</definedName>
    <definedName name="____________MIX35" localSheetId="2">#REF!</definedName>
    <definedName name="____________MIX35">#REF!</definedName>
    <definedName name="____________MIX40" localSheetId="4">#REF!</definedName>
    <definedName name="____________MIX40" localSheetId="2">#REF!</definedName>
    <definedName name="____________MIX40">#REF!</definedName>
    <definedName name="____________MIX45" localSheetId="4">'[4]Mix Design'!#REF!</definedName>
    <definedName name="____________MIX45" localSheetId="2">'[4]Mix Design'!#REF!</definedName>
    <definedName name="____________MIX45">'[4]Mix Design'!#REF!</definedName>
    <definedName name="____________mm1" localSheetId="4">#REF!</definedName>
    <definedName name="____________mm1" localSheetId="2">#REF!</definedName>
    <definedName name="____________mm1">#REF!</definedName>
    <definedName name="____________mm2" localSheetId="4">#REF!</definedName>
    <definedName name="____________mm2" localSheetId="2">#REF!</definedName>
    <definedName name="____________mm2">#REF!</definedName>
    <definedName name="____________mm3" localSheetId="4">#REF!</definedName>
    <definedName name="____________mm3" localSheetId="2">#REF!</definedName>
    <definedName name="____________mm3">#REF!</definedName>
    <definedName name="____________MUR5" localSheetId="4">#REF!</definedName>
    <definedName name="____________MUR5" localSheetId="2">#REF!</definedName>
    <definedName name="____________MUR5">#REF!</definedName>
    <definedName name="____________MUR8" localSheetId="4">#REF!</definedName>
    <definedName name="____________MUR8" localSheetId="2">#REF!</definedName>
    <definedName name="____________MUR8">#REF!</definedName>
    <definedName name="____________OPC43" localSheetId="4">#REF!</definedName>
    <definedName name="____________OPC43" localSheetId="2">#REF!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 localSheetId="4">#REF!</definedName>
    <definedName name="____________tab1" localSheetId="2">#REF!</definedName>
    <definedName name="____________tab1">#REF!</definedName>
    <definedName name="____________tab2" localSheetId="4">#REF!</definedName>
    <definedName name="____________tab2" localSheetId="2">#REF!</definedName>
    <definedName name="____________tab2">#REF!</definedName>
    <definedName name="____________TB2">#REF!</definedName>
    <definedName name="____________TIP1" localSheetId="4">#REF!</definedName>
    <definedName name="____________TIP1" localSheetId="2">#REF!</definedName>
    <definedName name="____________TIP1">#REF!</definedName>
    <definedName name="____________TIP2" localSheetId="4">#REF!</definedName>
    <definedName name="____________TIP2" localSheetId="2">#REF!</definedName>
    <definedName name="____________TIP2">#REF!</definedName>
    <definedName name="____________TIP3" localSheetId="4">#REF!</definedName>
    <definedName name="____________TIP3" localSheetId="2">#REF!</definedName>
    <definedName name="____________TIP3">#REF!</definedName>
    <definedName name="___________A65537" localSheetId="4">#REF!</definedName>
    <definedName name="___________A65537" localSheetId="2">#REF!</definedName>
    <definedName name="___________A65537">#REF!</definedName>
    <definedName name="___________ABM10" localSheetId="4">#REF!</definedName>
    <definedName name="___________ABM10" localSheetId="2">#REF!</definedName>
    <definedName name="___________ABM10">#REF!</definedName>
    <definedName name="___________ABM40" localSheetId="4">#REF!</definedName>
    <definedName name="___________ABM40" localSheetId="2">#REF!</definedName>
    <definedName name="___________ABM40">#REF!</definedName>
    <definedName name="___________ABM6" localSheetId="4">#REF!</definedName>
    <definedName name="___________ABM6" localSheetId="2">#REF!</definedName>
    <definedName name="___________ABM6">#REF!</definedName>
    <definedName name="___________ACB10" localSheetId="4">#REF!</definedName>
    <definedName name="___________ACB10" localSheetId="2">#REF!</definedName>
    <definedName name="___________ACB10">#REF!</definedName>
    <definedName name="___________ACB20" localSheetId="4">#REF!</definedName>
    <definedName name="___________ACB20" localSheetId="2">#REF!</definedName>
    <definedName name="___________ACB20">#REF!</definedName>
    <definedName name="___________ACR10" localSheetId="4">#REF!</definedName>
    <definedName name="___________ACR10" localSheetId="2">#REF!</definedName>
    <definedName name="___________ACR10">#REF!</definedName>
    <definedName name="___________ACR20" localSheetId="4">#REF!</definedName>
    <definedName name="___________ACR20" localSheetId="2">#REF!</definedName>
    <definedName name="___________ACR20">#REF!</definedName>
    <definedName name="___________AGG10" localSheetId="4">#REF!</definedName>
    <definedName name="___________AGG10" localSheetId="2">#REF!</definedName>
    <definedName name="___________AGG10">#REF!</definedName>
    <definedName name="___________AGG40" localSheetId="4">#REF!</definedName>
    <definedName name="___________AGG40" localSheetId="2">#REF!</definedName>
    <definedName name="___________AGG40">#REF!</definedName>
    <definedName name="___________AGG6" localSheetId="4">#REF!</definedName>
    <definedName name="___________AGG6" localSheetId="2">#REF!</definedName>
    <definedName name="___________AGG6">#REF!</definedName>
    <definedName name="___________ARV8040">'[20]ANAL-PUMP HOUSE'!$I$55</definedName>
    <definedName name="___________ash1" localSheetId="4">[21]ANAL!#REF!</definedName>
    <definedName name="___________ash1" localSheetId="2">[21]ANAL!#REF!</definedName>
    <definedName name="___________ash1">[21]ANAL!#REF!</definedName>
    <definedName name="___________AWM10" localSheetId="4">#REF!</definedName>
    <definedName name="___________AWM10" localSheetId="2">#REF!</definedName>
    <definedName name="___________AWM10">#REF!</definedName>
    <definedName name="___________AWM40" localSheetId="4">#REF!</definedName>
    <definedName name="___________AWM40" localSheetId="2">#REF!</definedName>
    <definedName name="___________AWM40">#REF!</definedName>
    <definedName name="___________AWM6" localSheetId="4">#REF!</definedName>
    <definedName name="___________AWM6" localSheetId="2">#REF!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4">[19]PROCTOR!#REF!</definedName>
    <definedName name="___________CAN458" localSheetId="2">[19]PROCTOR!#REF!</definedName>
    <definedName name="___________CAN458">[19]PROCTOR!#REF!</definedName>
    <definedName name="___________CAN486" localSheetId="4">[19]PROCTOR!#REF!</definedName>
    <definedName name="___________CAN486" localSheetId="2">[19]PROCTOR!#REF!</definedName>
    <definedName name="___________CAN486">[19]PROCTOR!#REF!</definedName>
    <definedName name="___________CAN487" localSheetId="4">[19]PROCTOR!#REF!</definedName>
    <definedName name="___________CAN487" localSheetId="2">[19]PROCTOR!#REF!</definedName>
    <definedName name="___________CAN487">[19]PROCTOR!#REF!</definedName>
    <definedName name="___________CAN488" localSheetId="4">[19]PROCTOR!#REF!</definedName>
    <definedName name="___________CAN488" localSheetId="2">[19]PROCTOR!#REF!</definedName>
    <definedName name="___________CAN488">[19]PROCTOR!#REF!</definedName>
    <definedName name="___________CAN489" localSheetId="4">[19]PROCTOR!#REF!</definedName>
    <definedName name="___________CAN489" localSheetId="2">[19]PROCTOR!#REF!</definedName>
    <definedName name="___________CAN489">[19]PROCTOR!#REF!</definedName>
    <definedName name="___________CAN490" localSheetId="4">[19]PROCTOR!#REF!</definedName>
    <definedName name="___________CAN490" localSheetId="2">[19]PROCTOR!#REF!</definedName>
    <definedName name="___________CAN490">[19]PROCTOR!#REF!</definedName>
    <definedName name="___________CAN491" localSheetId="4">[19]PROCTOR!#REF!</definedName>
    <definedName name="___________CAN491" localSheetId="2">[19]PROCTOR!#REF!</definedName>
    <definedName name="___________CAN491">[19]PROCTOR!#REF!</definedName>
    <definedName name="___________CAN492" localSheetId="4">[19]PROCTOR!#REF!</definedName>
    <definedName name="___________CAN492" localSheetId="2">[19]PROCTOR!#REF!</definedName>
    <definedName name="___________CAN492">[19]PROCTOR!#REF!</definedName>
    <definedName name="___________CAN493" localSheetId="4">[19]PROCTOR!#REF!</definedName>
    <definedName name="___________CAN493" localSheetId="2">[19]PROCTOR!#REF!</definedName>
    <definedName name="___________CAN493">[19]PROCTOR!#REF!</definedName>
    <definedName name="___________CAN494" localSheetId="4">[19]PROCTOR!#REF!</definedName>
    <definedName name="___________CAN494" localSheetId="2">[19]PROCTOR!#REF!</definedName>
    <definedName name="___________CAN494">[19]PROCTOR!#REF!</definedName>
    <definedName name="___________CAN495" localSheetId="4">[19]PROCTOR!#REF!</definedName>
    <definedName name="___________CAN495" localSheetId="2">[19]PROCTOR!#REF!</definedName>
    <definedName name="___________CAN495">[19]PROCTOR!#REF!</definedName>
    <definedName name="___________CAN496" localSheetId="4">[19]PROCTOR!#REF!</definedName>
    <definedName name="___________CAN496" localSheetId="2">[19]PROCTOR!#REF!</definedName>
    <definedName name="___________CAN496">[19]PROCTOR!#REF!</definedName>
    <definedName name="___________CAN497" localSheetId="4">[19]PROCTOR!#REF!</definedName>
    <definedName name="___________CAN497" localSheetId="2">[19]PROCTOR!#REF!</definedName>
    <definedName name="___________CAN497">[19]PROCTOR!#REF!</definedName>
    <definedName name="___________CAN498" localSheetId="4">[19]PROCTOR!#REF!</definedName>
    <definedName name="___________CAN498" localSheetId="2">[19]PROCTOR!#REF!</definedName>
    <definedName name="___________CAN498">[19]PROCTOR!#REF!</definedName>
    <definedName name="___________CAN499" localSheetId="4">[19]PROCTOR!#REF!</definedName>
    <definedName name="___________CAN499" localSheetId="2">[19]PROCTOR!#REF!</definedName>
    <definedName name="___________CAN499">[19]PROCTOR!#REF!</definedName>
    <definedName name="___________CAN500" localSheetId="4">[19]PROCTOR!#REF!</definedName>
    <definedName name="___________CAN500" localSheetId="2">[19]PROCTOR!#REF!</definedName>
    <definedName name="___________CAN500">[19]PROCTOR!#REF!</definedName>
    <definedName name="___________CDG100" localSheetId="4">#REF!</definedName>
    <definedName name="___________CDG100" localSheetId="2">#REF!</definedName>
    <definedName name="___________CDG100">#REF!</definedName>
    <definedName name="___________CDG250" localSheetId="4">#REF!</definedName>
    <definedName name="___________CDG250" localSheetId="2">#REF!</definedName>
    <definedName name="___________CDG250">#REF!</definedName>
    <definedName name="___________CDG50" localSheetId="4">#REF!</definedName>
    <definedName name="___________CDG50" localSheetId="2">#REF!</definedName>
    <definedName name="___________CDG50">#REF!</definedName>
    <definedName name="___________CDG500" localSheetId="4">#REF!</definedName>
    <definedName name="___________CDG500" localSheetId="2">#REF!</definedName>
    <definedName name="___________CDG500">#REF!</definedName>
    <definedName name="___________CEM53" localSheetId="4">#REF!</definedName>
    <definedName name="___________CEM53" localSheetId="2">#REF!</definedName>
    <definedName name="___________CEM53">#REF!</definedName>
    <definedName name="___________CRN3" localSheetId="4">#REF!</definedName>
    <definedName name="___________CRN3" localSheetId="2">#REF!</definedName>
    <definedName name="___________CRN3">#REF!</definedName>
    <definedName name="___________CRN35" localSheetId="4">#REF!</definedName>
    <definedName name="___________CRN35" localSheetId="2">#REF!</definedName>
    <definedName name="___________CRN35">#REF!</definedName>
    <definedName name="___________CRN80" localSheetId="4">#REF!</definedName>
    <definedName name="___________CRN80" localSheetId="2">#REF!</definedName>
    <definedName name="___________CRN80">#REF!</definedName>
    <definedName name="___________dec05" localSheetId="2" hidden="1">{"'Sheet1'!$A$4386:$N$4591"}</definedName>
    <definedName name="___________dec05" localSheetId="6" hidden="1">{"'Sheet1'!$A$4386:$N$4591"}</definedName>
    <definedName name="___________dec05" hidden="1">{"'Sheet1'!$A$4386:$N$4591"}</definedName>
    <definedName name="___________DOZ50" localSheetId="4">#REF!</definedName>
    <definedName name="___________DOZ50" localSheetId="2">#REF!</definedName>
    <definedName name="___________DOZ50">#REF!</definedName>
    <definedName name="___________DOZ80" localSheetId="4">#REF!</definedName>
    <definedName name="___________DOZ80" localSheetId="2">#REF!</definedName>
    <definedName name="___________DOZ80">#REF!</definedName>
    <definedName name="___________EXC20">'[23]21-Rate Analysis-1'!$E$51</definedName>
    <definedName name="___________ExV200" localSheetId="4">#REF!</definedName>
    <definedName name="___________ExV200" localSheetId="2">#REF!</definedName>
    <definedName name="___________ExV200">#REF!</definedName>
    <definedName name="___________GEN100" localSheetId="4">#REF!</definedName>
    <definedName name="___________GEN100" localSheetId="2">#REF!</definedName>
    <definedName name="___________GEN100">#REF!</definedName>
    <definedName name="___________GEN250" localSheetId="4">#REF!</definedName>
    <definedName name="___________GEN250" localSheetId="2">#REF!</definedName>
    <definedName name="___________GEN250">#REF!</definedName>
    <definedName name="___________GEN325" localSheetId="4">#REF!</definedName>
    <definedName name="___________GEN325" localSheetId="2">#REF!</definedName>
    <definedName name="___________GEN325">#REF!</definedName>
    <definedName name="___________GEN380" localSheetId="4">#REF!</definedName>
    <definedName name="___________GEN380" localSheetId="2">#REF!</definedName>
    <definedName name="___________GEN380">#REF!</definedName>
    <definedName name="___________GSB1" localSheetId="4">#REF!</definedName>
    <definedName name="___________GSB1" localSheetId="2">#REF!</definedName>
    <definedName name="___________GSB1">#REF!</definedName>
    <definedName name="___________GSB2" localSheetId="4">#REF!</definedName>
    <definedName name="___________GSB2" localSheetId="2">#REF!</definedName>
    <definedName name="___________GSB2">#REF!</definedName>
    <definedName name="___________GSB3" localSheetId="4">#REF!</definedName>
    <definedName name="___________GSB3" localSheetId="2">#REF!</definedName>
    <definedName name="___________GSB3">#REF!</definedName>
    <definedName name="___________HMP1" localSheetId="4">#REF!</definedName>
    <definedName name="___________HMP1" localSheetId="2">#REF!</definedName>
    <definedName name="___________HMP1">#REF!</definedName>
    <definedName name="___________HMP2" localSheetId="4">#REF!</definedName>
    <definedName name="___________HMP2" localSheetId="2">#REF!</definedName>
    <definedName name="___________HMP2">#REF!</definedName>
    <definedName name="___________HMP3" localSheetId="4">#REF!</definedName>
    <definedName name="___________HMP3" localSheetId="2">#REF!</definedName>
    <definedName name="___________HMP3">#REF!</definedName>
    <definedName name="___________HMP4" localSheetId="4">#REF!</definedName>
    <definedName name="___________HMP4" localSheetId="2">#REF!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 localSheetId="4">#REF!</definedName>
    <definedName name="___________lb1" localSheetId="2">#REF!</definedName>
    <definedName name="___________lb1">#REF!</definedName>
    <definedName name="___________lb2" localSheetId="4">#REF!</definedName>
    <definedName name="___________lb2" localSheetId="2">#REF!</definedName>
    <definedName name="___________lb2">#REF!</definedName>
    <definedName name="___________mac2">200</definedName>
    <definedName name="___________MAN1">#REF!</definedName>
    <definedName name="___________MIX10" localSheetId="4">#REF!</definedName>
    <definedName name="___________MIX10" localSheetId="2">#REF!</definedName>
    <definedName name="___________MIX10">#REF!</definedName>
    <definedName name="___________MIX15" localSheetId="4">#REF!</definedName>
    <definedName name="___________MIX15" localSheetId="2">#REF!</definedName>
    <definedName name="___________MIX15">#REF!</definedName>
    <definedName name="___________MIX15150" localSheetId="4">'[4]Mix Design'!#REF!</definedName>
    <definedName name="___________MIX15150" localSheetId="2">'[4]Mix Design'!#REF!</definedName>
    <definedName name="___________MIX15150">'[4]Mix Design'!#REF!</definedName>
    <definedName name="___________MIX1540">'[4]Mix Design'!$P$11</definedName>
    <definedName name="___________MIX1580" localSheetId="4">'[4]Mix Design'!#REF!</definedName>
    <definedName name="___________MIX1580" localSheetId="2">'[4]Mix Design'!#REF!</definedName>
    <definedName name="___________MIX1580">'[4]Mix Design'!#REF!</definedName>
    <definedName name="___________MIX2">'[5]Mix Design'!$P$12</definedName>
    <definedName name="___________MIX20" localSheetId="4">#REF!</definedName>
    <definedName name="___________MIX20" localSheetId="2">#REF!</definedName>
    <definedName name="___________MIX20">#REF!</definedName>
    <definedName name="___________MIX2020">'[4]Mix Design'!$P$12</definedName>
    <definedName name="___________MIX2040">'[4]Mix Design'!$P$13</definedName>
    <definedName name="___________MIX25" localSheetId="4">#REF!</definedName>
    <definedName name="___________MIX25" localSheetId="2">#REF!</definedName>
    <definedName name="___________MIX25">#REF!</definedName>
    <definedName name="___________MIX2540">'[4]Mix Design'!$P$15</definedName>
    <definedName name="___________Mix255">'[6]Mix Design'!$P$13</definedName>
    <definedName name="___________MIX30" localSheetId="4">#REF!</definedName>
    <definedName name="___________MIX30" localSheetId="2">#REF!</definedName>
    <definedName name="___________MIX30">#REF!</definedName>
    <definedName name="___________MIX35" localSheetId="4">#REF!</definedName>
    <definedName name="___________MIX35" localSheetId="2">#REF!</definedName>
    <definedName name="___________MIX35">#REF!</definedName>
    <definedName name="___________MIX40" localSheetId="4">#REF!</definedName>
    <definedName name="___________MIX40" localSheetId="2">#REF!</definedName>
    <definedName name="___________MIX40">#REF!</definedName>
    <definedName name="___________MIX45" localSheetId="4">'[4]Mix Design'!#REF!</definedName>
    <definedName name="___________MIX45" localSheetId="2">'[4]Mix Design'!#REF!</definedName>
    <definedName name="___________MIX45">'[4]Mix Design'!#REF!</definedName>
    <definedName name="___________mm1" localSheetId="4">#REF!</definedName>
    <definedName name="___________mm1" localSheetId="2">#REF!</definedName>
    <definedName name="___________mm1">#REF!</definedName>
    <definedName name="___________mm2" localSheetId="4">#REF!</definedName>
    <definedName name="___________mm2" localSheetId="2">#REF!</definedName>
    <definedName name="___________mm2">#REF!</definedName>
    <definedName name="___________mm3" localSheetId="4">#REF!</definedName>
    <definedName name="___________mm3" localSheetId="2">#REF!</definedName>
    <definedName name="___________mm3">#REF!</definedName>
    <definedName name="___________MUR5" localSheetId="4">#REF!</definedName>
    <definedName name="___________MUR5" localSheetId="2">#REF!</definedName>
    <definedName name="___________MUR5">#REF!</definedName>
    <definedName name="___________MUR8" localSheetId="4">#REF!</definedName>
    <definedName name="___________MUR8" localSheetId="2">#REF!</definedName>
    <definedName name="___________MUR8">#REF!</definedName>
    <definedName name="___________OPC43" localSheetId="4">#REF!</definedName>
    <definedName name="___________OPC43" localSheetId="2">#REF!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 localSheetId="4">#REF!</definedName>
    <definedName name="___________tab1" localSheetId="2">#REF!</definedName>
    <definedName name="___________tab1">#REF!</definedName>
    <definedName name="___________tab2" localSheetId="4">#REF!</definedName>
    <definedName name="___________tab2" localSheetId="2">#REF!</definedName>
    <definedName name="___________tab2">#REF!</definedName>
    <definedName name="___________TB2">#REF!</definedName>
    <definedName name="___________TIP1" localSheetId="4">#REF!</definedName>
    <definedName name="___________TIP1" localSheetId="2">#REF!</definedName>
    <definedName name="___________TIP1">#REF!</definedName>
    <definedName name="___________TIP2" localSheetId="4">#REF!</definedName>
    <definedName name="___________TIP2" localSheetId="2">#REF!</definedName>
    <definedName name="___________TIP2">#REF!</definedName>
    <definedName name="___________TIP3" localSheetId="4">#REF!</definedName>
    <definedName name="___________TIP3" localSheetId="2">#REF!</definedName>
    <definedName name="___________TIP3">#REF!</definedName>
    <definedName name="__________A65537" localSheetId="4">#REF!</definedName>
    <definedName name="__________A65537" localSheetId="2">#REF!</definedName>
    <definedName name="__________A65537">#REF!</definedName>
    <definedName name="__________ABM10" localSheetId="4">#REF!</definedName>
    <definedName name="__________ABM10" localSheetId="2">#REF!</definedName>
    <definedName name="__________ABM10">#REF!</definedName>
    <definedName name="__________ABM40" localSheetId="4">#REF!</definedName>
    <definedName name="__________ABM40" localSheetId="2">#REF!</definedName>
    <definedName name="__________ABM40">#REF!</definedName>
    <definedName name="__________ABM6" localSheetId="4">#REF!</definedName>
    <definedName name="__________ABM6" localSheetId="2">#REF!</definedName>
    <definedName name="__________ABM6">#REF!</definedName>
    <definedName name="__________ACB10" localSheetId="4">#REF!</definedName>
    <definedName name="__________ACB10" localSheetId="2">#REF!</definedName>
    <definedName name="__________ACB10">#REF!</definedName>
    <definedName name="__________ACB20" localSheetId="4">#REF!</definedName>
    <definedName name="__________ACB20" localSheetId="2">#REF!</definedName>
    <definedName name="__________ACB20">#REF!</definedName>
    <definedName name="__________ACR10" localSheetId="4">#REF!</definedName>
    <definedName name="__________ACR10" localSheetId="2">#REF!</definedName>
    <definedName name="__________ACR10">#REF!</definedName>
    <definedName name="__________ACR20" localSheetId="4">#REF!</definedName>
    <definedName name="__________ACR20" localSheetId="2">#REF!</definedName>
    <definedName name="__________ACR20">#REF!</definedName>
    <definedName name="__________AGG10" localSheetId="4">#REF!</definedName>
    <definedName name="__________AGG10" localSheetId="2">#REF!</definedName>
    <definedName name="__________AGG10">#REF!</definedName>
    <definedName name="__________AGG40" localSheetId="4">#REF!</definedName>
    <definedName name="__________AGG40" localSheetId="2">#REF!</definedName>
    <definedName name="__________AGG40">#REF!</definedName>
    <definedName name="__________AGG6" localSheetId="4">#REF!</definedName>
    <definedName name="__________AGG6" localSheetId="2">#REF!</definedName>
    <definedName name="__________AGG6">#REF!</definedName>
    <definedName name="__________ARV8040">'[20]ANAL-PUMP HOUSE'!$I$55</definedName>
    <definedName name="__________ash1" localSheetId="4">[21]ANAL!#REF!</definedName>
    <definedName name="__________ash1" localSheetId="2">[21]ANAL!#REF!</definedName>
    <definedName name="__________ash1">[21]ANAL!#REF!</definedName>
    <definedName name="__________AWM10" localSheetId="4">#REF!</definedName>
    <definedName name="__________AWM10" localSheetId="2">#REF!</definedName>
    <definedName name="__________AWM10">#REF!</definedName>
    <definedName name="__________AWM40" localSheetId="4">#REF!</definedName>
    <definedName name="__________AWM40" localSheetId="2">#REF!</definedName>
    <definedName name="__________AWM40">#REF!</definedName>
    <definedName name="__________AWM6" localSheetId="4">#REF!</definedName>
    <definedName name="__________AWM6" localSheetId="2">#REF!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4">[19]PROCTOR!#REF!</definedName>
    <definedName name="__________CAN458" localSheetId="2">[19]PROCTOR!#REF!</definedName>
    <definedName name="__________CAN458">[19]PROCTOR!#REF!</definedName>
    <definedName name="__________CAN486" localSheetId="4">[19]PROCTOR!#REF!</definedName>
    <definedName name="__________CAN486" localSheetId="2">[19]PROCTOR!#REF!</definedName>
    <definedName name="__________CAN486">[19]PROCTOR!#REF!</definedName>
    <definedName name="__________CAN487" localSheetId="4">[19]PROCTOR!#REF!</definedName>
    <definedName name="__________CAN487" localSheetId="2">[19]PROCTOR!#REF!</definedName>
    <definedName name="__________CAN487">[19]PROCTOR!#REF!</definedName>
    <definedName name="__________CAN488" localSheetId="4">[19]PROCTOR!#REF!</definedName>
    <definedName name="__________CAN488" localSheetId="2">[19]PROCTOR!#REF!</definedName>
    <definedName name="__________CAN488">[19]PROCTOR!#REF!</definedName>
    <definedName name="__________CAN489" localSheetId="4">[19]PROCTOR!#REF!</definedName>
    <definedName name="__________CAN489" localSheetId="2">[19]PROCTOR!#REF!</definedName>
    <definedName name="__________CAN489">[19]PROCTOR!#REF!</definedName>
    <definedName name="__________CAN490" localSheetId="4">[19]PROCTOR!#REF!</definedName>
    <definedName name="__________CAN490" localSheetId="2">[19]PROCTOR!#REF!</definedName>
    <definedName name="__________CAN490">[19]PROCTOR!#REF!</definedName>
    <definedName name="__________CAN491" localSheetId="4">[19]PROCTOR!#REF!</definedName>
    <definedName name="__________CAN491" localSheetId="2">[19]PROCTOR!#REF!</definedName>
    <definedName name="__________CAN491">[19]PROCTOR!#REF!</definedName>
    <definedName name="__________CAN492" localSheetId="4">[19]PROCTOR!#REF!</definedName>
    <definedName name="__________CAN492" localSheetId="2">[19]PROCTOR!#REF!</definedName>
    <definedName name="__________CAN492">[19]PROCTOR!#REF!</definedName>
    <definedName name="__________CAN493" localSheetId="4">[19]PROCTOR!#REF!</definedName>
    <definedName name="__________CAN493" localSheetId="2">[19]PROCTOR!#REF!</definedName>
    <definedName name="__________CAN493">[19]PROCTOR!#REF!</definedName>
    <definedName name="__________CAN494" localSheetId="4">[19]PROCTOR!#REF!</definedName>
    <definedName name="__________CAN494" localSheetId="2">[19]PROCTOR!#REF!</definedName>
    <definedName name="__________CAN494">[19]PROCTOR!#REF!</definedName>
    <definedName name="__________CAN495" localSheetId="4">[19]PROCTOR!#REF!</definedName>
    <definedName name="__________CAN495" localSheetId="2">[19]PROCTOR!#REF!</definedName>
    <definedName name="__________CAN495">[19]PROCTOR!#REF!</definedName>
    <definedName name="__________CAN496" localSheetId="4">[19]PROCTOR!#REF!</definedName>
    <definedName name="__________CAN496" localSheetId="2">[19]PROCTOR!#REF!</definedName>
    <definedName name="__________CAN496">[19]PROCTOR!#REF!</definedName>
    <definedName name="__________CAN497" localSheetId="4">[19]PROCTOR!#REF!</definedName>
    <definedName name="__________CAN497" localSheetId="2">[19]PROCTOR!#REF!</definedName>
    <definedName name="__________CAN497">[19]PROCTOR!#REF!</definedName>
    <definedName name="__________CAN498" localSheetId="4">[19]PROCTOR!#REF!</definedName>
    <definedName name="__________CAN498" localSheetId="2">[19]PROCTOR!#REF!</definedName>
    <definedName name="__________CAN498">[19]PROCTOR!#REF!</definedName>
    <definedName name="__________CAN499" localSheetId="4">[19]PROCTOR!#REF!</definedName>
    <definedName name="__________CAN499" localSheetId="2">[19]PROCTOR!#REF!</definedName>
    <definedName name="__________CAN499">[19]PROCTOR!#REF!</definedName>
    <definedName name="__________CAN500" localSheetId="4">[19]PROCTOR!#REF!</definedName>
    <definedName name="__________CAN500" localSheetId="2">[19]PROCTOR!#REF!</definedName>
    <definedName name="__________CAN500">[19]PROCTOR!#REF!</definedName>
    <definedName name="__________CDG100" localSheetId="4">#REF!</definedName>
    <definedName name="__________CDG100" localSheetId="2">#REF!</definedName>
    <definedName name="__________CDG100">#REF!</definedName>
    <definedName name="__________CDG250" localSheetId="4">#REF!</definedName>
    <definedName name="__________CDG250" localSheetId="2">#REF!</definedName>
    <definedName name="__________CDG250">#REF!</definedName>
    <definedName name="__________CDG50" localSheetId="4">#REF!</definedName>
    <definedName name="__________CDG50" localSheetId="2">#REF!</definedName>
    <definedName name="__________CDG50">#REF!</definedName>
    <definedName name="__________CDG500" localSheetId="4">#REF!</definedName>
    <definedName name="__________CDG500" localSheetId="2">#REF!</definedName>
    <definedName name="__________CDG500">#REF!</definedName>
    <definedName name="__________CEM53" localSheetId="4">#REF!</definedName>
    <definedName name="__________CEM53" localSheetId="2">#REF!</definedName>
    <definedName name="__________CEM53">#REF!</definedName>
    <definedName name="__________CRN3" localSheetId="4">#REF!</definedName>
    <definedName name="__________CRN3" localSheetId="2">#REF!</definedName>
    <definedName name="__________CRN3">#REF!</definedName>
    <definedName name="__________CRN35" localSheetId="4">#REF!</definedName>
    <definedName name="__________CRN35" localSheetId="2">#REF!</definedName>
    <definedName name="__________CRN35">#REF!</definedName>
    <definedName name="__________CRN80" localSheetId="4">#REF!</definedName>
    <definedName name="__________CRN80" localSheetId="2">#REF!</definedName>
    <definedName name="__________CRN80">#REF!</definedName>
    <definedName name="__________dec05" localSheetId="2" hidden="1">{"'Sheet1'!$A$4386:$N$4591"}</definedName>
    <definedName name="__________dec05" localSheetId="6" hidden="1">{"'Sheet1'!$A$4386:$N$4591"}</definedName>
    <definedName name="__________dec05" hidden="1">{"'Sheet1'!$A$4386:$N$4591"}</definedName>
    <definedName name="__________DOZ50" localSheetId="4">#REF!</definedName>
    <definedName name="__________DOZ50" localSheetId="2">#REF!</definedName>
    <definedName name="__________DOZ50">#REF!</definedName>
    <definedName name="__________DOZ80" localSheetId="4">#REF!</definedName>
    <definedName name="__________DOZ80" localSheetId="2">#REF!</definedName>
    <definedName name="__________DOZ80">#REF!</definedName>
    <definedName name="__________EXC20">'[23]21-Rate Analysis-1'!$E$51</definedName>
    <definedName name="__________ExV200" localSheetId="4">#REF!</definedName>
    <definedName name="__________ExV200" localSheetId="2">#REF!</definedName>
    <definedName name="__________ExV200">#REF!</definedName>
    <definedName name="__________GEN100" localSheetId="4">#REF!</definedName>
    <definedName name="__________GEN100" localSheetId="2">#REF!</definedName>
    <definedName name="__________GEN100">#REF!</definedName>
    <definedName name="__________GEN250" localSheetId="4">#REF!</definedName>
    <definedName name="__________GEN250" localSheetId="2">#REF!</definedName>
    <definedName name="__________GEN250">#REF!</definedName>
    <definedName name="__________GEN325" localSheetId="4">#REF!</definedName>
    <definedName name="__________GEN325" localSheetId="2">#REF!</definedName>
    <definedName name="__________GEN325">#REF!</definedName>
    <definedName name="__________GEN380" localSheetId="4">#REF!</definedName>
    <definedName name="__________GEN380" localSheetId="2">#REF!</definedName>
    <definedName name="__________GEN380">#REF!</definedName>
    <definedName name="__________GSB1" localSheetId="4">#REF!</definedName>
    <definedName name="__________GSB1" localSheetId="2">#REF!</definedName>
    <definedName name="__________GSB1">#REF!</definedName>
    <definedName name="__________GSB2" localSheetId="4">#REF!</definedName>
    <definedName name="__________GSB2" localSheetId="2">#REF!</definedName>
    <definedName name="__________GSB2">#REF!</definedName>
    <definedName name="__________GSB3" localSheetId="4">#REF!</definedName>
    <definedName name="__________GSB3" localSheetId="2">#REF!</definedName>
    <definedName name="__________GSB3">#REF!</definedName>
    <definedName name="__________HMP1" localSheetId="4">#REF!</definedName>
    <definedName name="__________HMP1" localSheetId="2">#REF!</definedName>
    <definedName name="__________HMP1">#REF!</definedName>
    <definedName name="__________HMP2" localSheetId="4">#REF!</definedName>
    <definedName name="__________HMP2" localSheetId="2">#REF!</definedName>
    <definedName name="__________HMP2">#REF!</definedName>
    <definedName name="__________HMP3" localSheetId="4">#REF!</definedName>
    <definedName name="__________HMP3" localSheetId="2">#REF!</definedName>
    <definedName name="__________HMP3">#REF!</definedName>
    <definedName name="__________HMP4" localSheetId="4">#REF!</definedName>
    <definedName name="__________HMP4" localSheetId="2">#REF!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 localSheetId="4">#REF!</definedName>
    <definedName name="__________lb1" localSheetId="2">#REF!</definedName>
    <definedName name="__________lb1">#REF!</definedName>
    <definedName name="__________lb2" localSheetId="4">#REF!</definedName>
    <definedName name="__________lb2" localSheetId="2">#REF!</definedName>
    <definedName name="__________lb2">#REF!</definedName>
    <definedName name="__________mac2">200</definedName>
    <definedName name="__________MAN1">#REF!</definedName>
    <definedName name="__________MIX10" localSheetId="4">#REF!</definedName>
    <definedName name="__________MIX10" localSheetId="2">#REF!</definedName>
    <definedName name="__________MIX10">#REF!</definedName>
    <definedName name="__________MIX15" localSheetId="4">#REF!</definedName>
    <definedName name="__________MIX15" localSheetId="2">#REF!</definedName>
    <definedName name="__________MIX15">#REF!</definedName>
    <definedName name="__________MIX15150" localSheetId="4">'[4]Mix Design'!#REF!</definedName>
    <definedName name="__________MIX15150" localSheetId="2">'[4]Mix Design'!#REF!</definedName>
    <definedName name="__________MIX15150">'[4]Mix Design'!#REF!</definedName>
    <definedName name="__________MIX1540">'[4]Mix Design'!$P$11</definedName>
    <definedName name="__________MIX1580" localSheetId="4">'[4]Mix Design'!#REF!</definedName>
    <definedName name="__________MIX1580" localSheetId="2">'[4]Mix Design'!#REF!</definedName>
    <definedName name="__________MIX1580">'[4]Mix Design'!#REF!</definedName>
    <definedName name="__________MIX2">'[5]Mix Design'!$P$12</definedName>
    <definedName name="__________MIX20" localSheetId="4">#REF!</definedName>
    <definedName name="__________MIX20" localSheetId="2">#REF!</definedName>
    <definedName name="__________MIX20">#REF!</definedName>
    <definedName name="__________MIX2020">'[4]Mix Design'!$P$12</definedName>
    <definedName name="__________MIX2040">'[4]Mix Design'!$P$13</definedName>
    <definedName name="__________MIX25" localSheetId="4">#REF!</definedName>
    <definedName name="__________MIX25" localSheetId="2">#REF!</definedName>
    <definedName name="__________MIX25">#REF!</definedName>
    <definedName name="__________MIX2540">'[4]Mix Design'!$P$15</definedName>
    <definedName name="__________Mix255">'[6]Mix Design'!$P$13</definedName>
    <definedName name="__________MIX30" localSheetId="4">#REF!</definedName>
    <definedName name="__________MIX30" localSheetId="2">#REF!</definedName>
    <definedName name="__________MIX30">#REF!</definedName>
    <definedName name="__________MIX35" localSheetId="4">#REF!</definedName>
    <definedName name="__________MIX35" localSheetId="2">#REF!</definedName>
    <definedName name="__________MIX35">#REF!</definedName>
    <definedName name="__________MIX40" localSheetId="4">#REF!</definedName>
    <definedName name="__________MIX40" localSheetId="2">#REF!</definedName>
    <definedName name="__________MIX40">#REF!</definedName>
    <definedName name="__________MIX45" localSheetId="4">'[4]Mix Design'!#REF!</definedName>
    <definedName name="__________MIX45" localSheetId="2">'[4]Mix Design'!#REF!</definedName>
    <definedName name="__________MIX45">'[4]Mix Design'!#REF!</definedName>
    <definedName name="__________mm1" localSheetId="4">#REF!</definedName>
    <definedName name="__________mm1" localSheetId="2">#REF!</definedName>
    <definedName name="__________mm1">#REF!</definedName>
    <definedName name="__________mm2" localSheetId="4">#REF!</definedName>
    <definedName name="__________mm2" localSheetId="2">#REF!</definedName>
    <definedName name="__________mm2">#REF!</definedName>
    <definedName name="__________mm3" localSheetId="4">#REF!</definedName>
    <definedName name="__________mm3" localSheetId="2">#REF!</definedName>
    <definedName name="__________mm3">#REF!</definedName>
    <definedName name="__________MUR5" localSheetId="4">#REF!</definedName>
    <definedName name="__________MUR5" localSheetId="2">#REF!</definedName>
    <definedName name="__________MUR5">#REF!</definedName>
    <definedName name="__________MUR8" localSheetId="4">#REF!</definedName>
    <definedName name="__________MUR8" localSheetId="2">#REF!</definedName>
    <definedName name="__________MUR8">#REF!</definedName>
    <definedName name="__________OPC43" localSheetId="4">#REF!</definedName>
    <definedName name="__________OPC43" localSheetId="2">#REF!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 localSheetId="4">#REF!</definedName>
    <definedName name="__________tab1" localSheetId="2">#REF!</definedName>
    <definedName name="__________tab1">#REF!</definedName>
    <definedName name="__________tab2" localSheetId="4">#REF!</definedName>
    <definedName name="__________tab2" localSheetId="2">#REF!</definedName>
    <definedName name="__________tab2">#REF!</definedName>
    <definedName name="__________TB2">#REF!</definedName>
    <definedName name="__________TIP1" localSheetId="4">#REF!</definedName>
    <definedName name="__________TIP1" localSheetId="2">#REF!</definedName>
    <definedName name="__________TIP1">#REF!</definedName>
    <definedName name="__________TIP2" localSheetId="4">#REF!</definedName>
    <definedName name="__________TIP2" localSheetId="2">#REF!</definedName>
    <definedName name="__________TIP2">#REF!</definedName>
    <definedName name="__________TIP3" localSheetId="4">#REF!</definedName>
    <definedName name="__________TIP3" localSheetId="2">#REF!</definedName>
    <definedName name="__________TIP3">#REF!</definedName>
    <definedName name="_________A65537" localSheetId="4">#REF!</definedName>
    <definedName name="_________A65537" localSheetId="2">#REF!</definedName>
    <definedName name="_________A65537">#REF!</definedName>
    <definedName name="_________ABM10" localSheetId="4">#REF!</definedName>
    <definedName name="_________ABM10" localSheetId="2">#REF!</definedName>
    <definedName name="_________ABM10">#REF!</definedName>
    <definedName name="_________ABM40" localSheetId="4">#REF!</definedName>
    <definedName name="_________ABM40" localSheetId="2">#REF!</definedName>
    <definedName name="_________ABM40">#REF!</definedName>
    <definedName name="_________ABM6" localSheetId="4">#REF!</definedName>
    <definedName name="_________ABM6" localSheetId="2">#REF!</definedName>
    <definedName name="_________ABM6">#REF!</definedName>
    <definedName name="_________ACB10" localSheetId="4">#REF!</definedName>
    <definedName name="_________ACB10" localSheetId="2">#REF!</definedName>
    <definedName name="_________ACB10">#REF!</definedName>
    <definedName name="_________ACB20" localSheetId="4">#REF!</definedName>
    <definedName name="_________ACB20" localSheetId="2">#REF!</definedName>
    <definedName name="_________ACB20">#REF!</definedName>
    <definedName name="_________ACR10" localSheetId="4">#REF!</definedName>
    <definedName name="_________ACR10" localSheetId="2">#REF!</definedName>
    <definedName name="_________ACR10">#REF!</definedName>
    <definedName name="_________ACR20" localSheetId="4">#REF!</definedName>
    <definedName name="_________ACR20" localSheetId="2">#REF!</definedName>
    <definedName name="_________ACR20">#REF!</definedName>
    <definedName name="_________AGG10">'[23]21-Rate Analysis-1'!$E$22</definedName>
    <definedName name="_________AGG40" localSheetId="4">#REF!</definedName>
    <definedName name="_________AGG40" localSheetId="2">#REF!</definedName>
    <definedName name="_________AGG40">#REF!</definedName>
    <definedName name="_________AGG6" localSheetId="4">#REF!</definedName>
    <definedName name="_________AGG6" localSheetId="2">#REF!</definedName>
    <definedName name="_________AGG6">#REF!</definedName>
    <definedName name="_________ARV8040">'[20]ANAL-PUMP HOUSE'!$I$55</definedName>
    <definedName name="_________ash1" localSheetId="4">[21]ANAL!#REF!</definedName>
    <definedName name="_________ash1" localSheetId="2">[21]ANAL!#REF!</definedName>
    <definedName name="_________ash1">[21]ANAL!#REF!</definedName>
    <definedName name="_________AWM10" localSheetId="4">#REF!</definedName>
    <definedName name="_________AWM10" localSheetId="2">#REF!</definedName>
    <definedName name="_________AWM10">#REF!</definedName>
    <definedName name="_________AWM40" localSheetId="4">#REF!</definedName>
    <definedName name="_________AWM40" localSheetId="2">#REF!</definedName>
    <definedName name="_________AWM40">#REF!</definedName>
    <definedName name="_________AWM6" localSheetId="4">#REF!</definedName>
    <definedName name="_________AWM6" localSheetId="2">#REF!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4">[19]PROCTOR!#REF!</definedName>
    <definedName name="_________CAN458" localSheetId="2">[19]PROCTOR!#REF!</definedName>
    <definedName name="_________CAN458">[19]PROCTOR!#REF!</definedName>
    <definedName name="_________CAN486" localSheetId="4">[19]PROCTOR!#REF!</definedName>
    <definedName name="_________CAN486" localSheetId="2">[19]PROCTOR!#REF!</definedName>
    <definedName name="_________CAN486">[19]PROCTOR!#REF!</definedName>
    <definedName name="_________CAN487" localSheetId="4">[19]PROCTOR!#REF!</definedName>
    <definedName name="_________CAN487" localSheetId="2">[19]PROCTOR!#REF!</definedName>
    <definedName name="_________CAN487">[19]PROCTOR!#REF!</definedName>
    <definedName name="_________CAN488" localSheetId="4">[19]PROCTOR!#REF!</definedName>
    <definedName name="_________CAN488" localSheetId="2">[19]PROCTOR!#REF!</definedName>
    <definedName name="_________CAN488">[19]PROCTOR!#REF!</definedName>
    <definedName name="_________CAN489" localSheetId="4">[19]PROCTOR!#REF!</definedName>
    <definedName name="_________CAN489" localSheetId="2">[19]PROCTOR!#REF!</definedName>
    <definedName name="_________CAN489">[19]PROCTOR!#REF!</definedName>
    <definedName name="_________CAN490" localSheetId="4">[19]PROCTOR!#REF!</definedName>
    <definedName name="_________CAN490" localSheetId="2">[19]PROCTOR!#REF!</definedName>
    <definedName name="_________CAN490">[19]PROCTOR!#REF!</definedName>
    <definedName name="_________CAN491" localSheetId="4">[19]PROCTOR!#REF!</definedName>
    <definedName name="_________CAN491" localSheetId="2">[19]PROCTOR!#REF!</definedName>
    <definedName name="_________CAN491">[19]PROCTOR!#REF!</definedName>
    <definedName name="_________CAN492" localSheetId="4">[19]PROCTOR!#REF!</definedName>
    <definedName name="_________CAN492" localSheetId="2">[19]PROCTOR!#REF!</definedName>
    <definedName name="_________CAN492">[19]PROCTOR!#REF!</definedName>
    <definedName name="_________CAN493" localSheetId="4">[19]PROCTOR!#REF!</definedName>
    <definedName name="_________CAN493" localSheetId="2">[19]PROCTOR!#REF!</definedName>
    <definedName name="_________CAN493">[19]PROCTOR!#REF!</definedName>
    <definedName name="_________CAN494" localSheetId="4">[19]PROCTOR!#REF!</definedName>
    <definedName name="_________CAN494" localSheetId="2">[19]PROCTOR!#REF!</definedName>
    <definedName name="_________CAN494">[19]PROCTOR!#REF!</definedName>
    <definedName name="_________CAN495" localSheetId="4">[19]PROCTOR!#REF!</definedName>
    <definedName name="_________CAN495" localSheetId="2">[19]PROCTOR!#REF!</definedName>
    <definedName name="_________CAN495">[19]PROCTOR!#REF!</definedName>
    <definedName name="_________CAN496" localSheetId="4">[19]PROCTOR!#REF!</definedName>
    <definedName name="_________CAN496" localSheetId="2">[19]PROCTOR!#REF!</definedName>
    <definedName name="_________CAN496">[19]PROCTOR!#REF!</definedName>
    <definedName name="_________CAN497" localSheetId="4">[19]PROCTOR!#REF!</definedName>
    <definedName name="_________CAN497" localSheetId="2">[19]PROCTOR!#REF!</definedName>
    <definedName name="_________CAN497">[19]PROCTOR!#REF!</definedName>
    <definedName name="_________CAN498" localSheetId="4">[19]PROCTOR!#REF!</definedName>
    <definedName name="_________CAN498" localSheetId="2">[19]PROCTOR!#REF!</definedName>
    <definedName name="_________CAN498">[19]PROCTOR!#REF!</definedName>
    <definedName name="_________CAN499" localSheetId="4">[19]PROCTOR!#REF!</definedName>
    <definedName name="_________CAN499" localSheetId="2">[19]PROCTOR!#REF!</definedName>
    <definedName name="_________CAN499">[19]PROCTOR!#REF!</definedName>
    <definedName name="_________CAN500" localSheetId="4">[19]PROCTOR!#REF!</definedName>
    <definedName name="_________CAN500" localSheetId="2">[19]PROCTOR!#REF!</definedName>
    <definedName name="_________CAN500">[19]PROCTOR!#REF!</definedName>
    <definedName name="_________CDG100" localSheetId="4">#REF!</definedName>
    <definedName name="_________CDG100" localSheetId="2">#REF!</definedName>
    <definedName name="_________CDG100">#REF!</definedName>
    <definedName name="_________CDG250" localSheetId="4">#REF!</definedName>
    <definedName name="_________CDG250" localSheetId="2">#REF!</definedName>
    <definedName name="_________CDG250">#REF!</definedName>
    <definedName name="_________CDG50" localSheetId="4">#REF!</definedName>
    <definedName name="_________CDG50" localSheetId="2">#REF!</definedName>
    <definedName name="_________CDG50">#REF!</definedName>
    <definedName name="_________CDG500" localSheetId="4">#REF!</definedName>
    <definedName name="_________CDG500" localSheetId="2">#REF!</definedName>
    <definedName name="_________CDG500">#REF!</definedName>
    <definedName name="_________CEM53" localSheetId="4">#REF!</definedName>
    <definedName name="_________CEM53" localSheetId="2">#REF!</definedName>
    <definedName name="_________CEM53">#REF!</definedName>
    <definedName name="_________CRN3" localSheetId="4">#REF!</definedName>
    <definedName name="_________CRN3" localSheetId="2">#REF!</definedName>
    <definedName name="_________CRN3">#REF!</definedName>
    <definedName name="_________CRN35" localSheetId="4">#REF!</definedName>
    <definedName name="_________CRN35" localSheetId="2">#REF!</definedName>
    <definedName name="_________CRN35">#REF!</definedName>
    <definedName name="_________CRN80" localSheetId="4">#REF!</definedName>
    <definedName name="_________CRN80" localSheetId="2">#REF!</definedName>
    <definedName name="_________CRN80">#REF!</definedName>
    <definedName name="_________dec05" localSheetId="2" hidden="1">{"'Sheet1'!$A$4386:$N$4591"}</definedName>
    <definedName name="_________dec05" localSheetId="6" hidden="1">{"'Sheet1'!$A$4386:$N$4591"}</definedName>
    <definedName name="_________dec05" hidden="1">{"'Sheet1'!$A$4386:$N$4591"}</definedName>
    <definedName name="_________DOZ50" localSheetId="4">#REF!</definedName>
    <definedName name="_________DOZ50" localSheetId="2">#REF!</definedName>
    <definedName name="_________DOZ50">#REF!</definedName>
    <definedName name="_________DOZ80" localSheetId="4">#REF!</definedName>
    <definedName name="_________DOZ80" localSheetId="2">#REF!</definedName>
    <definedName name="_________DOZ80">#REF!</definedName>
    <definedName name="_________ExV200" localSheetId="4">#REF!</definedName>
    <definedName name="_________ExV200" localSheetId="2">#REF!</definedName>
    <definedName name="_________ExV200">#REF!</definedName>
    <definedName name="_________GEN100" localSheetId="4">#REF!</definedName>
    <definedName name="_________GEN100" localSheetId="2">#REF!</definedName>
    <definedName name="_________GEN100">#REF!</definedName>
    <definedName name="_________GEN250" localSheetId="4">#REF!</definedName>
    <definedName name="_________GEN250" localSheetId="2">#REF!</definedName>
    <definedName name="_________GEN250">#REF!</definedName>
    <definedName name="_________GEN325" localSheetId="4">#REF!</definedName>
    <definedName name="_________GEN325" localSheetId="2">#REF!</definedName>
    <definedName name="_________GEN325">#REF!</definedName>
    <definedName name="_________GEN380" localSheetId="4">#REF!</definedName>
    <definedName name="_________GEN380" localSheetId="2">#REF!</definedName>
    <definedName name="_________GEN380">#REF!</definedName>
    <definedName name="_________GSB1" localSheetId="4">#REF!</definedName>
    <definedName name="_________GSB1" localSheetId="2">#REF!</definedName>
    <definedName name="_________GSB1">#REF!</definedName>
    <definedName name="_________GSB2" localSheetId="4">#REF!</definedName>
    <definedName name="_________GSB2" localSheetId="2">#REF!</definedName>
    <definedName name="_________GSB2">#REF!</definedName>
    <definedName name="_________GSB3" localSheetId="4">#REF!</definedName>
    <definedName name="_________GSB3" localSheetId="2">#REF!</definedName>
    <definedName name="_________GSB3">#REF!</definedName>
    <definedName name="_________HMP1" localSheetId="4">#REF!</definedName>
    <definedName name="_________HMP1" localSheetId="2">#REF!</definedName>
    <definedName name="_________HMP1">#REF!</definedName>
    <definedName name="_________HMP2" localSheetId="4">#REF!</definedName>
    <definedName name="_________HMP2" localSheetId="2">#REF!</definedName>
    <definedName name="_________HMP2">#REF!</definedName>
    <definedName name="_________HMP3" localSheetId="4">#REF!</definedName>
    <definedName name="_________HMP3" localSheetId="2">#REF!</definedName>
    <definedName name="_________HMP3">#REF!</definedName>
    <definedName name="_________HMP4" localSheetId="4">#REF!</definedName>
    <definedName name="_________HMP4" localSheetId="2">#REF!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 localSheetId="4">#REF!</definedName>
    <definedName name="_________lb1" localSheetId="2">#REF!</definedName>
    <definedName name="_________lb1">#REF!</definedName>
    <definedName name="_________lb2" localSheetId="4">#REF!</definedName>
    <definedName name="_________lb2" localSheetId="2">#REF!</definedName>
    <definedName name="_________lb2">#REF!</definedName>
    <definedName name="_________mac2">200</definedName>
    <definedName name="_________MAN1">#REF!</definedName>
    <definedName name="_________MIX10" localSheetId="4">#REF!</definedName>
    <definedName name="_________MIX10" localSheetId="2">#REF!</definedName>
    <definedName name="_________MIX10">#REF!</definedName>
    <definedName name="_________MIX15" localSheetId="4">#REF!</definedName>
    <definedName name="_________MIX15" localSheetId="2">#REF!</definedName>
    <definedName name="_________MIX15">#REF!</definedName>
    <definedName name="_________MIX15150" localSheetId="4">'[4]Mix Design'!#REF!</definedName>
    <definedName name="_________MIX15150" localSheetId="2">'[4]Mix Design'!#REF!</definedName>
    <definedName name="_________MIX15150">'[4]Mix Design'!#REF!</definedName>
    <definedName name="_________MIX1540">'[4]Mix Design'!$P$11</definedName>
    <definedName name="_________MIX1580" localSheetId="4">'[4]Mix Design'!#REF!</definedName>
    <definedName name="_________MIX1580" localSheetId="2">'[4]Mix Design'!#REF!</definedName>
    <definedName name="_________MIX1580">'[4]Mix Design'!#REF!</definedName>
    <definedName name="_________MIX2">'[5]Mix Design'!$P$12</definedName>
    <definedName name="_________MIX20" localSheetId="4">#REF!</definedName>
    <definedName name="_________MIX20" localSheetId="2">#REF!</definedName>
    <definedName name="_________MIX20">#REF!</definedName>
    <definedName name="_________MIX2020">'[4]Mix Design'!$P$12</definedName>
    <definedName name="_________MIX2040">'[4]Mix Design'!$P$13</definedName>
    <definedName name="_________MIX25" localSheetId="4">#REF!</definedName>
    <definedName name="_________MIX25" localSheetId="2">#REF!</definedName>
    <definedName name="_________MIX25">#REF!</definedName>
    <definedName name="_________MIX2540">'[4]Mix Design'!$P$15</definedName>
    <definedName name="_________Mix255">'[6]Mix Design'!$P$13</definedName>
    <definedName name="_________MIX30" localSheetId="4">#REF!</definedName>
    <definedName name="_________MIX30" localSheetId="2">#REF!</definedName>
    <definedName name="_________MIX30">#REF!</definedName>
    <definedName name="_________MIX35" localSheetId="4">#REF!</definedName>
    <definedName name="_________MIX35" localSheetId="2">#REF!</definedName>
    <definedName name="_________MIX35">#REF!</definedName>
    <definedName name="_________MIX40" localSheetId="4">#REF!</definedName>
    <definedName name="_________MIX40" localSheetId="2">#REF!</definedName>
    <definedName name="_________MIX40">#REF!</definedName>
    <definedName name="_________MIX45" localSheetId="4">'[4]Mix Design'!#REF!</definedName>
    <definedName name="_________MIX45" localSheetId="2">'[4]Mix Design'!#REF!</definedName>
    <definedName name="_________MIX45">'[4]Mix Design'!#REF!</definedName>
    <definedName name="_________mm1" localSheetId="4">#REF!</definedName>
    <definedName name="_________mm1" localSheetId="2">#REF!</definedName>
    <definedName name="_________mm1">#REF!</definedName>
    <definedName name="_________mm2" localSheetId="4">#REF!</definedName>
    <definedName name="_________mm2" localSheetId="2">#REF!</definedName>
    <definedName name="_________mm2">#REF!</definedName>
    <definedName name="_________mm3" localSheetId="4">#REF!</definedName>
    <definedName name="_________mm3" localSheetId="2">#REF!</definedName>
    <definedName name="_________mm3">#REF!</definedName>
    <definedName name="_________MUR5" localSheetId="4">#REF!</definedName>
    <definedName name="_________MUR5" localSheetId="2">#REF!</definedName>
    <definedName name="_________MUR5">#REF!</definedName>
    <definedName name="_________MUR8" localSheetId="4">#REF!</definedName>
    <definedName name="_________MUR8" localSheetId="2">#REF!</definedName>
    <definedName name="_________MUR8">#REF!</definedName>
    <definedName name="_________OPC43" localSheetId="4">#REF!</definedName>
    <definedName name="_________OPC43" localSheetId="2">#REF!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 localSheetId="4">'[24]ANAL-PIPE LINE'!#REF!</definedName>
    <definedName name="_________SLV10025" localSheetId="2">'[24]ANAL-PIPE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4">#REF!</definedName>
    <definedName name="_________tab1" localSheetId="2">#REF!</definedName>
    <definedName name="_________tab1">#REF!</definedName>
    <definedName name="_________tab2" localSheetId="4">#REF!</definedName>
    <definedName name="_________tab2" localSheetId="2">#REF!</definedName>
    <definedName name="_________tab2">#REF!</definedName>
    <definedName name="_________TB2">#REF!</definedName>
    <definedName name="_________TIP1" localSheetId="4">#REF!</definedName>
    <definedName name="_________TIP1" localSheetId="2">#REF!</definedName>
    <definedName name="_________TIP1">#REF!</definedName>
    <definedName name="_________TIP2" localSheetId="4">#REF!</definedName>
    <definedName name="_________TIP2" localSheetId="2">#REF!</definedName>
    <definedName name="_________TIP2">#REF!</definedName>
    <definedName name="_________TIP3" localSheetId="4">#REF!</definedName>
    <definedName name="_________TIP3" localSheetId="2">#REF!</definedName>
    <definedName name="_________TIP3">#REF!</definedName>
    <definedName name="________A65537" localSheetId="4">#REF!</definedName>
    <definedName name="________A65537" localSheetId="2">#REF!</definedName>
    <definedName name="________A65537">#REF!</definedName>
    <definedName name="________ABM10" localSheetId="4">#REF!</definedName>
    <definedName name="________ABM10" localSheetId="2">#REF!</definedName>
    <definedName name="________ABM10">#REF!</definedName>
    <definedName name="________ABM40" localSheetId="4">#REF!</definedName>
    <definedName name="________ABM40" localSheetId="2">#REF!</definedName>
    <definedName name="________ABM40">#REF!</definedName>
    <definedName name="________ABM6" localSheetId="4">#REF!</definedName>
    <definedName name="________ABM6" localSheetId="2">#REF!</definedName>
    <definedName name="________ABM6">#REF!</definedName>
    <definedName name="________ACB10" localSheetId="4">#REF!</definedName>
    <definedName name="________ACB10" localSheetId="2">#REF!</definedName>
    <definedName name="________ACB10">#REF!</definedName>
    <definedName name="________ACB20" localSheetId="4">#REF!</definedName>
    <definedName name="________ACB20" localSheetId="2">#REF!</definedName>
    <definedName name="________ACB20">#REF!</definedName>
    <definedName name="________ACR10" localSheetId="4">#REF!</definedName>
    <definedName name="________ACR10" localSheetId="2">#REF!</definedName>
    <definedName name="________ACR10">#REF!</definedName>
    <definedName name="________ACR20" localSheetId="4">#REF!</definedName>
    <definedName name="________ACR20" localSheetId="2">#REF!</definedName>
    <definedName name="________ACR20">#REF!</definedName>
    <definedName name="________AGG10">'[23]21-Rate Analysis-1'!$E$22</definedName>
    <definedName name="________AGG40" localSheetId="4">#REF!</definedName>
    <definedName name="________AGG40" localSheetId="2">#REF!</definedName>
    <definedName name="________AGG40">#REF!</definedName>
    <definedName name="________AGG6" localSheetId="4">#REF!</definedName>
    <definedName name="________AGG6" localSheetId="2">#REF!</definedName>
    <definedName name="________AGG6">#REF!</definedName>
    <definedName name="________ARV8040">'[20]ANAL-PUMP HOUSE'!$I$55</definedName>
    <definedName name="________ash1" localSheetId="4">[21]ANAL!#REF!</definedName>
    <definedName name="________ash1" localSheetId="2">[21]ANAL!#REF!</definedName>
    <definedName name="________ash1">[21]ANAL!#REF!</definedName>
    <definedName name="________AWM10" localSheetId="4">#REF!</definedName>
    <definedName name="________AWM10" localSheetId="2">#REF!</definedName>
    <definedName name="________AWM10">#REF!</definedName>
    <definedName name="________AWM40" localSheetId="4">#REF!</definedName>
    <definedName name="________AWM40" localSheetId="2">#REF!</definedName>
    <definedName name="________AWM40">#REF!</definedName>
    <definedName name="________AWM6" localSheetId="4">#REF!</definedName>
    <definedName name="________AWM6" localSheetId="2">#REF!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4">[14]PROCTOR!#REF!</definedName>
    <definedName name="________CAN458" localSheetId="2">[14]PROCTOR!#REF!</definedName>
    <definedName name="________CAN458">[14]PROCTOR!#REF!</definedName>
    <definedName name="________CAN486" localSheetId="4">[14]PROCTOR!#REF!</definedName>
    <definedName name="________CAN486" localSheetId="2">[14]PROCTOR!#REF!</definedName>
    <definedName name="________CAN486">[14]PROCTOR!#REF!</definedName>
    <definedName name="________CAN487" localSheetId="4">[14]PROCTOR!#REF!</definedName>
    <definedName name="________CAN487" localSheetId="2">[14]PROCTOR!#REF!</definedName>
    <definedName name="________CAN487">[14]PROCTOR!#REF!</definedName>
    <definedName name="________CAN488" localSheetId="4">[14]PROCTOR!#REF!</definedName>
    <definedName name="________CAN488" localSheetId="2">[14]PROCTOR!#REF!</definedName>
    <definedName name="________CAN488">[14]PROCTOR!#REF!</definedName>
    <definedName name="________CAN489" localSheetId="4">[14]PROCTOR!#REF!</definedName>
    <definedName name="________CAN489" localSheetId="2">[14]PROCTOR!#REF!</definedName>
    <definedName name="________CAN489">[14]PROCTOR!#REF!</definedName>
    <definedName name="________CAN490" localSheetId="4">[14]PROCTOR!#REF!</definedName>
    <definedName name="________CAN490" localSheetId="2">[14]PROCTOR!#REF!</definedName>
    <definedName name="________CAN490">[14]PROCTOR!#REF!</definedName>
    <definedName name="________CAN491" localSheetId="4">[14]PROCTOR!#REF!</definedName>
    <definedName name="________CAN491" localSheetId="2">[14]PROCTOR!#REF!</definedName>
    <definedName name="________CAN491">[14]PROCTOR!#REF!</definedName>
    <definedName name="________CAN492" localSheetId="4">[14]PROCTOR!#REF!</definedName>
    <definedName name="________CAN492" localSheetId="2">[14]PROCTOR!#REF!</definedName>
    <definedName name="________CAN492">[14]PROCTOR!#REF!</definedName>
    <definedName name="________CAN493" localSheetId="4">[14]PROCTOR!#REF!</definedName>
    <definedName name="________CAN493" localSheetId="2">[14]PROCTOR!#REF!</definedName>
    <definedName name="________CAN493">[14]PROCTOR!#REF!</definedName>
    <definedName name="________CAN494" localSheetId="4">[14]PROCTOR!#REF!</definedName>
    <definedName name="________CAN494" localSheetId="2">[14]PROCTOR!#REF!</definedName>
    <definedName name="________CAN494">[14]PROCTOR!#REF!</definedName>
    <definedName name="________CAN495" localSheetId="4">[14]PROCTOR!#REF!</definedName>
    <definedName name="________CAN495" localSheetId="2">[14]PROCTOR!#REF!</definedName>
    <definedName name="________CAN495">[14]PROCTOR!#REF!</definedName>
    <definedName name="________CAN496" localSheetId="4">[14]PROCTOR!#REF!</definedName>
    <definedName name="________CAN496" localSheetId="2">[14]PROCTOR!#REF!</definedName>
    <definedName name="________CAN496">[14]PROCTOR!#REF!</definedName>
    <definedName name="________CAN497" localSheetId="4">[14]PROCTOR!#REF!</definedName>
    <definedName name="________CAN497" localSheetId="2">[14]PROCTOR!#REF!</definedName>
    <definedName name="________CAN497">[14]PROCTOR!#REF!</definedName>
    <definedName name="________CAN498" localSheetId="4">[14]PROCTOR!#REF!</definedName>
    <definedName name="________CAN498" localSheetId="2">[14]PROCTOR!#REF!</definedName>
    <definedName name="________CAN498">[14]PROCTOR!#REF!</definedName>
    <definedName name="________CAN499" localSheetId="4">[14]PROCTOR!#REF!</definedName>
    <definedName name="________CAN499" localSheetId="2">[14]PROCTOR!#REF!</definedName>
    <definedName name="________CAN499">[14]PROCTOR!#REF!</definedName>
    <definedName name="________CAN500" localSheetId="4">[14]PROCTOR!#REF!</definedName>
    <definedName name="________CAN500" localSheetId="2">[14]PROCTOR!#REF!</definedName>
    <definedName name="________CAN500">[14]PROCTOR!#REF!</definedName>
    <definedName name="________CDG100" localSheetId="4">#REF!</definedName>
    <definedName name="________CDG100" localSheetId="2">#REF!</definedName>
    <definedName name="________CDG100">#REF!</definedName>
    <definedName name="________CDG250" localSheetId="4">#REF!</definedName>
    <definedName name="________CDG250" localSheetId="2">#REF!</definedName>
    <definedName name="________CDG250">#REF!</definedName>
    <definedName name="________CDG50" localSheetId="4">#REF!</definedName>
    <definedName name="________CDG50" localSheetId="2">#REF!</definedName>
    <definedName name="________CDG50">#REF!</definedName>
    <definedName name="________CDG500" localSheetId="4">#REF!</definedName>
    <definedName name="________CDG500" localSheetId="2">#REF!</definedName>
    <definedName name="________CDG500">#REF!</definedName>
    <definedName name="________CEM53" localSheetId="4">#REF!</definedName>
    <definedName name="________CEM53" localSheetId="2">#REF!</definedName>
    <definedName name="________CEM53">#REF!</definedName>
    <definedName name="________CRN3" localSheetId="4">#REF!</definedName>
    <definedName name="________CRN3" localSheetId="2">#REF!</definedName>
    <definedName name="________CRN3">#REF!</definedName>
    <definedName name="________CRN35" localSheetId="4">#REF!</definedName>
    <definedName name="________CRN35" localSheetId="2">#REF!</definedName>
    <definedName name="________CRN35">#REF!</definedName>
    <definedName name="________CRN80" localSheetId="4">#REF!</definedName>
    <definedName name="________CRN80" localSheetId="2">#REF!</definedName>
    <definedName name="________CRN80">#REF!</definedName>
    <definedName name="________dec05" localSheetId="2" hidden="1">{"'Sheet1'!$A$4386:$N$4591"}</definedName>
    <definedName name="________dec05" localSheetId="6" hidden="1">{"'Sheet1'!$A$4386:$N$4591"}</definedName>
    <definedName name="________dec05" hidden="1">{"'Sheet1'!$A$4386:$N$4591"}</definedName>
    <definedName name="________DOZ50" localSheetId="4">#REF!</definedName>
    <definedName name="________DOZ50" localSheetId="2">#REF!</definedName>
    <definedName name="________DOZ50">#REF!</definedName>
    <definedName name="________DOZ80" localSheetId="4">#REF!</definedName>
    <definedName name="________DOZ80" localSheetId="2">#REF!</definedName>
    <definedName name="________DOZ80">#REF!</definedName>
    <definedName name="________ExV200" localSheetId="4">#REF!</definedName>
    <definedName name="________ExV200" localSheetId="2">#REF!</definedName>
    <definedName name="________ExV200">#REF!</definedName>
    <definedName name="________GEN100" localSheetId="4">#REF!</definedName>
    <definedName name="________GEN100" localSheetId="2">#REF!</definedName>
    <definedName name="________GEN100">#REF!</definedName>
    <definedName name="________GEN250" localSheetId="4">#REF!</definedName>
    <definedName name="________GEN250" localSheetId="2">#REF!</definedName>
    <definedName name="________GEN250">#REF!</definedName>
    <definedName name="________GEN325" localSheetId="4">#REF!</definedName>
    <definedName name="________GEN325" localSheetId="2">#REF!</definedName>
    <definedName name="________GEN325">#REF!</definedName>
    <definedName name="________GEN380" localSheetId="4">#REF!</definedName>
    <definedName name="________GEN380" localSheetId="2">#REF!</definedName>
    <definedName name="________GEN380">#REF!</definedName>
    <definedName name="________GSB1" localSheetId="4">#REF!</definedName>
    <definedName name="________GSB1" localSheetId="2">#REF!</definedName>
    <definedName name="________GSB1">#REF!</definedName>
    <definedName name="________GSB2" localSheetId="4">#REF!</definedName>
    <definedName name="________GSB2" localSheetId="2">#REF!</definedName>
    <definedName name="________GSB2">#REF!</definedName>
    <definedName name="________GSB3" localSheetId="4">#REF!</definedName>
    <definedName name="________GSB3" localSheetId="2">#REF!</definedName>
    <definedName name="________GSB3">#REF!</definedName>
    <definedName name="________HMP1" localSheetId="4">#REF!</definedName>
    <definedName name="________HMP1" localSheetId="2">#REF!</definedName>
    <definedName name="________HMP1">#REF!</definedName>
    <definedName name="________HMP2" localSheetId="4">#REF!</definedName>
    <definedName name="________HMP2" localSheetId="2">#REF!</definedName>
    <definedName name="________HMP2">#REF!</definedName>
    <definedName name="________HMP3" localSheetId="4">#REF!</definedName>
    <definedName name="________HMP3" localSheetId="2">#REF!</definedName>
    <definedName name="________HMP3">#REF!</definedName>
    <definedName name="________HMP4" localSheetId="4">#REF!</definedName>
    <definedName name="________HMP4" localSheetId="2">#REF!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 localSheetId="4">#REF!</definedName>
    <definedName name="________lb1" localSheetId="2">#REF!</definedName>
    <definedName name="________lb1">#REF!</definedName>
    <definedName name="________lb2" localSheetId="4">#REF!</definedName>
    <definedName name="________lb2" localSheetId="2">#REF!</definedName>
    <definedName name="________lb2">#REF!</definedName>
    <definedName name="________mac2">200</definedName>
    <definedName name="________MAN1">#REF!</definedName>
    <definedName name="________MIX10" localSheetId="4">#REF!</definedName>
    <definedName name="________MIX10" localSheetId="2">#REF!</definedName>
    <definedName name="________MIX10">#REF!</definedName>
    <definedName name="________MIX15" localSheetId="4">#REF!</definedName>
    <definedName name="________MIX15" localSheetId="2">#REF!</definedName>
    <definedName name="________MIX15">#REF!</definedName>
    <definedName name="________MIX15150" localSheetId="4">'[4]Mix Design'!#REF!</definedName>
    <definedName name="________MIX15150" localSheetId="2">'[4]Mix Design'!#REF!</definedName>
    <definedName name="________MIX15150">'[4]Mix Design'!#REF!</definedName>
    <definedName name="________MIX1540">'[4]Mix Design'!$P$11</definedName>
    <definedName name="________MIX1580" localSheetId="4">'[4]Mix Design'!#REF!</definedName>
    <definedName name="________MIX1580" localSheetId="2">'[4]Mix Design'!#REF!</definedName>
    <definedName name="________MIX1580">'[4]Mix Design'!#REF!</definedName>
    <definedName name="________MIX2">'[5]Mix Design'!$P$12</definedName>
    <definedName name="________MIX20" localSheetId="4">#REF!</definedName>
    <definedName name="________MIX20" localSheetId="2">#REF!</definedName>
    <definedName name="________MIX20">#REF!</definedName>
    <definedName name="________MIX2020">'[4]Mix Design'!$P$12</definedName>
    <definedName name="________MIX2040">'[4]Mix Design'!$P$13</definedName>
    <definedName name="________MIX25" localSheetId="4">#REF!</definedName>
    <definedName name="________MIX25" localSheetId="2">#REF!</definedName>
    <definedName name="________MIX25">#REF!</definedName>
    <definedName name="________MIX2540">'[4]Mix Design'!$P$15</definedName>
    <definedName name="________Mix255">'[6]Mix Design'!$P$13</definedName>
    <definedName name="________MIX30" localSheetId="4">#REF!</definedName>
    <definedName name="________MIX30" localSheetId="2">#REF!</definedName>
    <definedName name="________MIX30">#REF!</definedName>
    <definedName name="________MIX35" localSheetId="4">#REF!</definedName>
    <definedName name="________MIX35" localSheetId="2">#REF!</definedName>
    <definedName name="________MIX35">#REF!</definedName>
    <definedName name="________MIX40" localSheetId="4">#REF!</definedName>
    <definedName name="________MIX40" localSheetId="2">#REF!</definedName>
    <definedName name="________MIX40">#REF!</definedName>
    <definedName name="________MIX45" localSheetId="4">'[4]Mix Design'!#REF!</definedName>
    <definedName name="________MIX45" localSheetId="2">'[4]Mix Design'!#REF!</definedName>
    <definedName name="________MIX45">'[4]Mix Design'!#REF!</definedName>
    <definedName name="________mm1" localSheetId="4">#REF!</definedName>
    <definedName name="________mm1" localSheetId="2">#REF!</definedName>
    <definedName name="________mm1">#REF!</definedName>
    <definedName name="________mm2" localSheetId="4">#REF!</definedName>
    <definedName name="________mm2" localSheetId="2">#REF!</definedName>
    <definedName name="________mm2">#REF!</definedName>
    <definedName name="________mm3" localSheetId="4">#REF!</definedName>
    <definedName name="________mm3" localSheetId="2">#REF!</definedName>
    <definedName name="________mm3">#REF!</definedName>
    <definedName name="________MUR5" localSheetId="4">#REF!</definedName>
    <definedName name="________MUR5" localSheetId="2">#REF!</definedName>
    <definedName name="________MUR5">#REF!</definedName>
    <definedName name="________MUR8" localSheetId="4">#REF!</definedName>
    <definedName name="________MUR8" localSheetId="2">#REF!</definedName>
    <definedName name="________MUR8">#REF!</definedName>
    <definedName name="________OPC43" localSheetId="4">#REF!</definedName>
    <definedName name="________OPC43" localSheetId="2">#REF!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 localSheetId="4">'[25]ANAL-PIPE LINE'!#REF!</definedName>
    <definedName name="________SLV10025" localSheetId="2">'[25]ANAL-PIPE LINE'!#REF!</definedName>
    <definedName name="________SLV10025">'[25]ANAL-PIPE LINE'!#REF!</definedName>
    <definedName name="________SLV20025">'[20]ANAL-PUMP HOUSE'!$I$58</definedName>
    <definedName name="________SLV80010">'[20]ANAL-PUMP HOUSE'!$I$60</definedName>
    <definedName name="________tab1" localSheetId="4">#REF!</definedName>
    <definedName name="________tab1" localSheetId="2">#REF!</definedName>
    <definedName name="________tab1">#REF!</definedName>
    <definedName name="________tab2" localSheetId="4">#REF!</definedName>
    <definedName name="________tab2" localSheetId="2">#REF!</definedName>
    <definedName name="________tab2">#REF!</definedName>
    <definedName name="________TB2">#REF!</definedName>
    <definedName name="________TIP1" localSheetId="4">#REF!</definedName>
    <definedName name="________TIP1" localSheetId="2">#REF!</definedName>
    <definedName name="________TIP1">#REF!</definedName>
    <definedName name="________TIP2" localSheetId="4">#REF!</definedName>
    <definedName name="________TIP2" localSheetId="2">#REF!</definedName>
    <definedName name="________TIP2">#REF!</definedName>
    <definedName name="________TIP3" localSheetId="4">#REF!</definedName>
    <definedName name="________TIP3" localSheetId="2">#REF!</definedName>
    <definedName name="________TIP3">#REF!</definedName>
    <definedName name="_______A65537" localSheetId="4">#REF!</definedName>
    <definedName name="_______A65537" localSheetId="2">#REF!</definedName>
    <definedName name="_______A65537">#REF!</definedName>
    <definedName name="_______ABM10" localSheetId="4">#REF!</definedName>
    <definedName name="_______ABM10" localSheetId="2">#REF!</definedName>
    <definedName name="_______ABM10">#REF!</definedName>
    <definedName name="_______ABM40" localSheetId="4">#REF!</definedName>
    <definedName name="_______ABM40" localSheetId="2">#REF!</definedName>
    <definedName name="_______ABM40">#REF!</definedName>
    <definedName name="_______ABM6" localSheetId="4">#REF!</definedName>
    <definedName name="_______ABM6" localSheetId="2">#REF!</definedName>
    <definedName name="_______ABM6">#REF!</definedName>
    <definedName name="_______ACB10" localSheetId="4">#REF!</definedName>
    <definedName name="_______ACB10" localSheetId="2">#REF!</definedName>
    <definedName name="_______ACB10">#REF!</definedName>
    <definedName name="_______ACB20" localSheetId="4">#REF!</definedName>
    <definedName name="_______ACB20" localSheetId="2">#REF!</definedName>
    <definedName name="_______ACB20">#REF!</definedName>
    <definedName name="_______ACR10" localSheetId="4">#REF!</definedName>
    <definedName name="_______ACR10" localSheetId="2">#REF!</definedName>
    <definedName name="_______ACR10">#REF!</definedName>
    <definedName name="_______ACR20" localSheetId="4">#REF!</definedName>
    <definedName name="_______ACR20" localSheetId="2">#REF!</definedName>
    <definedName name="_______ACR20">#REF!</definedName>
    <definedName name="_______AGG10">'[23]21-Rate Analysis-1'!$E$22</definedName>
    <definedName name="_______AGG40" localSheetId="4">#REF!</definedName>
    <definedName name="_______AGG40" localSheetId="2">#REF!</definedName>
    <definedName name="_______AGG40">#REF!</definedName>
    <definedName name="_______AGG6" localSheetId="4">#REF!</definedName>
    <definedName name="_______AGG6" localSheetId="2">#REF!</definedName>
    <definedName name="_______AGG6">#REF!</definedName>
    <definedName name="_______ash1" localSheetId="4">[13]ANAL!#REF!</definedName>
    <definedName name="_______ash1" localSheetId="2">[13]ANAL!#REF!</definedName>
    <definedName name="_______ash1">[13]ANAL!#REF!</definedName>
    <definedName name="_______AWM10" localSheetId="4">#REF!</definedName>
    <definedName name="_______AWM10" localSheetId="2">#REF!</definedName>
    <definedName name="_______AWM10">#REF!</definedName>
    <definedName name="_______AWM40" localSheetId="4">#REF!</definedName>
    <definedName name="_______AWM40" localSheetId="2">#REF!</definedName>
    <definedName name="_______AWM40">#REF!</definedName>
    <definedName name="_______AWM6" localSheetId="4">#REF!</definedName>
    <definedName name="_______AWM6" localSheetId="2">#REF!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4">[14]PROCTOR!#REF!</definedName>
    <definedName name="_______CAN458" localSheetId="2">[14]PROCTOR!#REF!</definedName>
    <definedName name="_______CAN458">[14]PROCTOR!#REF!</definedName>
    <definedName name="_______CAN486" localSheetId="4">[14]PROCTOR!#REF!</definedName>
    <definedName name="_______CAN486" localSheetId="2">[14]PROCTOR!#REF!</definedName>
    <definedName name="_______CAN486">[14]PROCTOR!#REF!</definedName>
    <definedName name="_______CAN487" localSheetId="4">[14]PROCTOR!#REF!</definedName>
    <definedName name="_______CAN487" localSheetId="2">[14]PROCTOR!#REF!</definedName>
    <definedName name="_______CAN487">[14]PROCTOR!#REF!</definedName>
    <definedName name="_______CAN488" localSheetId="4">[14]PROCTOR!#REF!</definedName>
    <definedName name="_______CAN488" localSheetId="2">[14]PROCTOR!#REF!</definedName>
    <definedName name="_______CAN488">[14]PROCTOR!#REF!</definedName>
    <definedName name="_______CAN489" localSheetId="4">[14]PROCTOR!#REF!</definedName>
    <definedName name="_______CAN489" localSheetId="2">[14]PROCTOR!#REF!</definedName>
    <definedName name="_______CAN489">[14]PROCTOR!#REF!</definedName>
    <definedName name="_______CAN490" localSheetId="4">[14]PROCTOR!#REF!</definedName>
    <definedName name="_______CAN490" localSheetId="2">[14]PROCTOR!#REF!</definedName>
    <definedName name="_______CAN490">[14]PROCTOR!#REF!</definedName>
    <definedName name="_______CAN491" localSheetId="4">[14]PROCTOR!#REF!</definedName>
    <definedName name="_______CAN491" localSheetId="2">[14]PROCTOR!#REF!</definedName>
    <definedName name="_______CAN491">[14]PROCTOR!#REF!</definedName>
    <definedName name="_______CAN492" localSheetId="4">[14]PROCTOR!#REF!</definedName>
    <definedName name="_______CAN492" localSheetId="2">[14]PROCTOR!#REF!</definedName>
    <definedName name="_______CAN492">[14]PROCTOR!#REF!</definedName>
    <definedName name="_______CAN493" localSheetId="4">[14]PROCTOR!#REF!</definedName>
    <definedName name="_______CAN493" localSheetId="2">[14]PROCTOR!#REF!</definedName>
    <definedName name="_______CAN493">[14]PROCTOR!#REF!</definedName>
    <definedName name="_______CAN494" localSheetId="4">[14]PROCTOR!#REF!</definedName>
    <definedName name="_______CAN494" localSheetId="2">[14]PROCTOR!#REF!</definedName>
    <definedName name="_______CAN494">[14]PROCTOR!#REF!</definedName>
    <definedName name="_______CAN495" localSheetId="4">[14]PROCTOR!#REF!</definedName>
    <definedName name="_______CAN495" localSheetId="2">[14]PROCTOR!#REF!</definedName>
    <definedName name="_______CAN495">[14]PROCTOR!#REF!</definedName>
    <definedName name="_______CAN496" localSheetId="4">[14]PROCTOR!#REF!</definedName>
    <definedName name="_______CAN496" localSheetId="2">[14]PROCTOR!#REF!</definedName>
    <definedName name="_______CAN496">[14]PROCTOR!#REF!</definedName>
    <definedName name="_______CAN497" localSheetId="4">[14]PROCTOR!#REF!</definedName>
    <definedName name="_______CAN497" localSheetId="2">[14]PROCTOR!#REF!</definedName>
    <definedName name="_______CAN497">[14]PROCTOR!#REF!</definedName>
    <definedName name="_______CAN498" localSheetId="4">[14]PROCTOR!#REF!</definedName>
    <definedName name="_______CAN498" localSheetId="2">[14]PROCTOR!#REF!</definedName>
    <definedName name="_______CAN498">[14]PROCTOR!#REF!</definedName>
    <definedName name="_______CAN499" localSheetId="4">[14]PROCTOR!#REF!</definedName>
    <definedName name="_______CAN499" localSheetId="2">[14]PROCTOR!#REF!</definedName>
    <definedName name="_______CAN499">[14]PROCTOR!#REF!</definedName>
    <definedName name="_______CAN500" localSheetId="4">[14]PROCTOR!#REF!</definedName>
    <definedName name="_______CAN500" localSheetId="2">[14]PROCTOR!#REF!</definedName>
    <definedName name="_______CAN500">[14]PROCTOR!#REF!</definedName>
    <definedName name="_______CDG100" localSheetId="4">#REF!</definedName>
    <definedName name="_______CDG100" localSheetId="2">#REF!</definedName>
    <definedName name="_______CDG100">#REF!</definedName>
    <definedName name="_______CDG250" localSheetId="4">#REF!</definedName>
    <definedName name="_______CDG250" localSheetId="2">#REF!</definedName>
    <definedName name="_______CDG250">#REF!</definedName>
    <definedName name="_______CDG50" localSheetId="4">#REF!</definedName>
    <definedName name="_______CDG50" localSheetId="2">#REF!</definedName>
    <definedName name="_______CDG50">#REF!</definedName>
    <definedName name="_______CDG500" localSheetId="4">#REF!</definedName>
    <definedName name="_______CDG500" localSheetId="2">#REF!</definedName>
    <definedName name="_______CDG500">#REF!</definedName>
    <definedName name="_______CEM53" localSheetId="4">#REF!</definedName>
    <definedName name="_______CEM53" localSheetId="2">#REF!</definedName>
    <definedName name="_______CEM53">#REF!</definedName>
    <definedName name="_______CRN3" localSheetId="4">#REF!</definedName>
    <definedName name="_______CRN3" localSheetId="2">#REF!</definedName>
    <definedName name="_______CRN3">#REF!</definedName>
    <definedName name="_______CRN35" localSheetId="4">#REF!</definedName>
    <definedName name="_______CRN35" localSheetId="2">#REF!</definedName>
    <definedName name="_______CRN35">#REF!</definedName>
    <definedName name="_______CRN80" localSheetId="4">#REF!</definedName>
    <definedName name="_______CRN80" localSheetId="2">#REF!</definedName>
    <definedName name="_______CRN80">#REF!</definedName>
    <definedName name="_______dec05" localSheetId="2" hidden="1">{"'Sheet1'!$A$4386:$N$4591"}</definedName>
    <definedName name="_______dec05" localSheetId="6" hidden="1">{"'Sheet1'!$A$4386:$N$4591"}</definedName>
    <definedName name="_______dec05" hidden="1">{"'Sheet1'!$A$4386:$N$4591"}</definedName>
    <definedName name="_______DOZ50" localSheetId="4">#REF!</definedName>
    <definedName name="_______DOZ50" localSheetId="2">#REF!</definedName>
    <definedName name="_______DOZ50">#REF!</definedName>
    <definedName name="_______DOZ80" localSheetId="4">#REF!</definedName>
    <definedName name="_______DOZ80" localSheetId="2">#REF!</definedName>
    <definedName name="_______DOZ80">#REF!</definedName>
    <definedName name="_______EXC20">'[26]21-Rate Analysis '!$E$50</definedName>
    <definedName name="_______ExV200" localSheetId="4">#REF!</definedName>
    <definedName name="_______ExV200" localSheetId="2">#REF!</definedName>
    <definedName name="_______ExV200">#REF!</definedName>
    <definedName name="_______GEN100" localSheetId="4">#REF!</definedName>
    <definedName name="_______GEN100" localSheetId="2">#REF!</definedName>
    <definedName name="_______GEN100">#REF!</definedName>
    <definedName name="_______GEN250" localSheetId="4">#REF!</definedName>
    <definedName name="_______GEN250" localSheetId="2">#REF!</definedName>
    <definedName name="_______GEN250">#REF!</definedName>
    <definedName name="_______GEN325" localSheetId="4">#REF!</definedName>
    <definedName name="_______GEN325" localSheetId="2">#REF!</definedName>
    <definedName name="_______GEN325">#REF!</definedName>
    <definedName name="_______GEN380" localSheetId="4">#REF!</definedName>
    <definedName name="_______GEN380" localSheetId="2">#REF!</definedName>
    <definedName name="_______GEN380">#REF!</definedName>
    <definedName name="_______GSB1" localSheetId="4">#REF!</definedName>
    <definedName name="_______GSB1" localSheetId="2">#REF!</definedName>
    <definedName name="_______GSB1">#REF!</definedName>
    <definedName name="_______GSB2" localSheetId="4">#REF!</definedName>
    <definedName name="_______GSB2" localSheetId="2">#REF!</definedName>
    <definedName name="_______GSB2">#REF!</definedName>
    <definedName name="_______GSB3" localSheetId="4">#REF!</definedName>
    <definedName name="_______GSB3" localSheetId="2">#REF!</definedName>
    <definedName name="_______GSB3">#REF!</definedName>
    <definedName name="_______HMP1" localSheetId="4">#REF!</definedName>
    <definedName name="_______HMP1" localSheetId="2">#REF!</definedName>
    <definedName name="_______HMP1">#REF!</definedName>
    <definedName name="_______HMP2" localSheetId="4">#REF!</definedName>
    <definedName name="_______HMP2" localSheetId="2">#REF!</definedName>
    <definedName name="_______HMP2">#REF!</definedName>
    <definedName name="_______HMP3" localSheetId="4">#REF!</definedName>
    <definedName name="_______HMP3" localSheetId="2">#REF!</definedName>
    <definedName name="_______HMP3">#REF!</definedName>
    <definedName name="_______HMP4" localSheetId="4">#REF!</definedName>
    <definedName name="_______HMP4" localSheetId="2">#REF!</definedName>
    <definedName name="_______HMP4">#REF!</definedName>
    <definedName name="_______Ki1">#REF!</definedName>
    <definedName name="_______Ki2">#REF!</definedName>
    <definedName name="_______lb1" localSheetId="4">#REF!</definedName>
    <definedName name="_______lb1" localSheetId="2">#REF!</definedName>
    <definedName name="_______lb1">#REF!</definedName>
    <definedName name="_______lb2" localSheetId="4">#REF!</definedName>
    <definedName name="_______lb2" localSheetId="2">#REF!</definedName>
    <definedName name="_______lb2">#REF!</definedName>
    <definedName name="_______mac2">200</definedName>
    <definedName name="_______MAN1">#REF!</definedName>
    <definedName name="_______MIX10" localSheetId="4">#REF!</definedName>
    <definedName name="_______MIX10" localSheetId="2">#REF!</definedName>
    <definedName name="_______MIX10">#REF!</definedName>
    <definedName name="_______MIX15" localSheetId="4">#REF!</definedName>
    <definedName name="_______MIX15" localSheetId="2">#REF!</definedName>
    <definedName name="_______MIX15">#REF!</definedName>
    <definedName name="_______MIX15150" localSheetId="4">'[4]Mix Design'!#REF!</definedName>
    <definedName name="_______MIX15150" localSheetId="2">'[4]Mix Design'!#REF!</definedName>
    <definedName name="_______MIX15150">'[4]Mix Design'!#REF!</definedName>
    <definedName name="_______MIX1540">'[4]Mix Design'!$P$11</definedName>
    <definedName name="_______MIX1580" localSheetId="4">'[4]Mix Design'!#REF!</definedName>
    <definedName name="_______MIX1580" localSheetId="2">'[4]Mix Design'!#REF!</definedName>
    <definedName name="_______MIX1580">'[4]Mix Design'!#REF!</definedName>
    <definedName name="_______MIX2">'[5]Mix Design'!$P$12</definedName>
    <definedName name="_______MIX20" localSheetId="4">#REF!</definedName>
    <definedName name="_______MIX20" localSheetId="2">#REF!</definedName>
    <definedName name="_______MIX20">#REF!</definedName>
    <definedName name="_______MIX2020">'[4]Mix Design'!$P$12</definedName>
    <definedName name="_______MIX2040">'[4]Mix Design'!$P$13</definedName>
    <definedName name="_______MIX25" localSheetId="4">#REF!</definedName>
    <definedName name="_______MIX25" localSheetId="2">#REF!</definedName>
    <definedName name="_______MIX25">#REF!</definedName>
    <definedName name="_______MIX2540">'[4]Mix Design'!$P$15</definedName>
    <definedName name="_______Mix255">'[6]Mix Design'!$P$13</definedName>
    <definedName name="_______MIX30" localSheetId="4">#REF!</definedName>
    <definedName name="_______MIX30" localSheetId="2">#REF!</definedName>
    <definedName name="_______MIX30">#REF!</definedName>
    <definedName name="_______MIX35" localSheetId="4">#REF!</definedName>
    <definedName name="_______MIX35" localSheetId="2">#REF!</definedName>
    <definedName name="_______MIX35">#REF!</definedName>
    <definedName name="_______MIX40" localSheetId="4">#REF!</definedName>
    <definedName name="_______MIX40" localSheetId="2">#REF!</definedName>
    <definedName name="_______MIX40">#REF!</definedName>
    <definedName name="_______MIX45" localSheetId="4">'[4]Mix Design'!#REF!</definedName>
    <definedName name="_______MIX45" localSheetId="2">'[4]Mix Design'!#REF!</definedName>
    <definedName name="_______MIX45">'[4]Mix Design'!#REF!</definedName>
    <definedName name="_______mm1" localSheetId="4">#REF!</definedName>
    <definedName name="_______mm1" localSheetId="2">#REF!</definedName>
    <definedName name="_______mm1">#REF!</definedName>
    <definedName name="_______mm2" localSheetId="4">#REF!</definedName>
    <definedName name="_______mm2" localSheetId="2">#REF!</definedName>
    <definedName name="_______mm2">#REF!</definedName>
    <definedName name="_______mm3" localSheetId="4">#REF!</definedName>
    <definedName name="_______mm3" localSheetId="2">#REF!</definedName>
    <definedName name="_______mm3">#REF!</definedName>
    <definedName name="_______MUR5" localSheetId="4">#REF!</definedName>
    <definedName name="_______MUR5" localSheetId="2">#REF!</definedName>
    <definedName name="_______MUR5">#REF!</definedName>
    <definedName name="_______MUR8" localSheetId="4">#REF!</definedName>
    <definedName name="_______MUR8" localSheetId="2">#REF!</definedName>
    <definedName name="_______MUR8">#REF!</definedName>
    <definedName name="_______OPC43" localSheetId="4">#REF!</definedName>
    <definedName name="_______OPC43" localSheetId="2">#REF!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 localSheetId="4">'[25]ANAL-PIPE LINE'!#REF!</definedName>
    <definedName name="_______SLV10025" localSheetId="2">'[25]ANAL-PIPE LINE'!#REF!</definedName>
    <definedName name="_______SLV10025">'[25]ANAL-PIPE LINE'!#REF!</definedName>
    <definedName name="_______SMG1">#N/A</definedName>
    <definedName name="_______SMG2">#N/A</definedName>
    <definedName name="_______tab1" localSheetId="4">#REF!</definedName>
    <definedName name="_______tab1" localSheetId="2">#REF!</definedName>
    <definedName name="_______tab1">#REF!</definedName>
    <definedName name="_______tab2" localSheetId="4">#REF!</definedName>
    <definedName name="_______tab2" localSheetId="2">#REF!</definedName>
    <definedName name="_______tab2">#REF!</definedName>
    <definedName name="_______TB2">#REF!</definedName>
    <definedName name="_______TIP1" localSheetId="4">#REF!</definedName>
    <definedName name="_______TIP1" localSheetId="2">#REF!</definedName>
    <definedName name="_______TIP1">#REF!</definedName>
    <definedName name="_______TIP2" localSheetId="4">#REF!</definedName>
    <definedName name="_______TIP2" localSheetId="2">#REF!</definedName>
    <definedName name="_______TIP2">#REF!</definedName>
    <definedName name="_______TIP3" localSheetId="4">#REF!</definedName>
    <definedName name="_______TIP3" localSheetId="2">#REF!</definedName>
    <definedName name="_______TIP3">#REF!</definedName>
    <definedName name="______A65537" localSheetId="4">#REF!</definedName>
    <definedName name="______A65537" localSheetId="2">#REF!</definedName>
    <definedName name="______A65537">#REF!</definedName>
    <definedName name="______ABM10" localSheetId="4">#REF!</definedName>
    <definedName name="______ABM10" localSheetId="2">#REF!</definedName>
    <definedName name="______ABM10">#REF!</definedName>
    <definedName name="______ABM40" localSheetId="4">#REF!</definedName>
    <definedName name="______ABM40" localSheetId="2">#REF!</definedName>
    <definedName name="______ABM40">#REF!</definedName>
    <definedName name="______ABM6" localSheetId="4">#REF!</definedName>
    <definedName name="______ABM6" localSheetId="2">#REF!</definedName>
    <definedName name="______ABM6">#REF!</definedName>
    <definedName name="______ACB10" localSheetId="4">#REF!</definedName>
    <definedName name="______ACB10" localSheetId="2">#REF!</definedName>
    <definedName name="______ACB10">#REF!</definedName>
    <definedName name="______ACB20" localSheetId="4">#REF!</definedName>
    <definedName name="______ACB20" localSheetId="2">#REF!</definedName>
    <definedName name="______ACB20">#REF!</definedName>
    <definedName name="______ACR10" localSheetId="4">#REF!</definedName>
    <definedName name="______ACR10" localSheetId="2">#REF!</definedName>
    <definedName name="______ACR10">#REF!</definedName>
    <definedName name="______ACR20" localSheetId="4">#REF!</definedName>
    <definedName name="______ACR20" localSheetId="2">#REF!</definedName>
    <definedName name="______ACR20">#REF!</definedName>
    <definedName name="______AGG10">'[23]21-Rate Analysis-1'!$E$22</definedName>
    <definedName name="______AGG40" localSheetId="4">#REF!</definedName>
    <definedName name="______AGG40" localSheetId="2">#REF!</definedName>
    <definedName name="______AGG40">#REF!</definedName>
    <definedName name="______AGG6" localSheetId="4">#REF!</definedName>
    <definedName name="______AGG6" localSheetId="2">#REF!</definedName>
    <definedName name="______AGG6">#REF!</definedName>
    <definedName name="______ash1" localSheetId="4">[13]ANAL!#REF!</definedName>
    <definedName name="______ash1" localSheetId="2">[13]ANAL!#REF!</definedName>
    <definedName name="______ash1">[13]ANAL!#REF!</definedName>
    <definedName name="______AWM10" localSheetId="4">#REF!</definedName>
    <definedName name="______AWM10" localSheetId="2">#REF!</definedName>
    <definedName name="______AWM10">#REF!</definedName>
    <definedName name="______AWM40" localSheetId="4">#REF!</definedName>
    <definedName name="______AWM40" localSheetId="2">#REF!</definedName>
    <definedName name="______AWM40">#REF!</definedName>
    <definedName name="______AWM6" localSheetId="4">#REF!</definedName>
    <definedName name="______AWM6" localSheetId="2">#REF!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4">[14]PROCTOR!#REF!</definedName>
    <definedName name="______CAN458" localSheetId="2">[14]PROCTOR!#REF!</definedName>
    <definedName name="______CAN458">[14]PROCTOR!#REF!</definedName>
    <definedName name="______CAN486" localSheetId="4">[14]PROCTOR!#REF!</definedName>
    <definedName name="______CAN486" localSheetId="2">[14]PROCTOR!#REF!</definedName>
    <definedName name="______CAN486">[14]PROCTOR!#REF!</definedName>
    <definedName name="______CAN487" localSheetId="4">[14]PROCTOR!#REF!</definedName>
    <definedName name="______CAN487" localSheetId="2">[14]PROCTOR!#REF!</definedName>
    <definedName name="______CAN487">[14]PROCTOR!#REF!</definedName>
    <definedName name="______CAN488" localSheetId="4">[14]PROCTOR!#REF!</definedName>
    <definedName name="______CAN488" localSheetId="2">[14]PROCTOR!#REF!</definedName>
    <definedName name="______CAN488">[14]PROCTOR!#REF!</definedName>
    <definedName name="______CAN489" localSheetId="4">[14]PROCTOR!#REF!</definedName>
    <definedName name="______CAN489" localSheetId="2">[14]PROCTOR!#REF!</definedName>
    <definedName name="______CAN489">[14]PROCTOR!#REF!</definedName>
    <definedName name="______CAN490" localSheetId="4">[14]PROCTOR!#REF!</definedName>
    <definedName name="______CAN490" localSheetId="2">[14]PROCTOR!#REF!</definedName>
    <definedName name="______CAN490">[14]PROCTOR!#REF!</definedName>
    <definedName name="______CAN491" localSheetId="4">[14]PROCTOR!#REF!</definedName>
    <definedName name="______CAN491" localSheetId="2">[14]PROCTOR!#REF!</definedName>
    <definedName name="______CAN491">[14]PROCTOR!#REF!</definedName>
    <definedName name="______CAN492" localSheetId="4">[14]PROCTOR!#REF!</definedName>
    <definedName name="______CAN492" localSheetId="2">[14]PROCTOR!#REF!</definedName>
    <definedName name="______CAN492">[14]PROCTOR!#REF!</definedName>
    <definedName name="______CAN493" localSheetId="4">[14]PROCTOR!#REF!</definedName>
    <definedName name="______CAN493" localSheetId="2">[14]PROCTOR!#REF!</definedName>
    <definedName name="______CAN493">[14]PROCTOR!#REF!</definedName>
    <definedName name="______CAN494" localSheetId="4">[14]PROCTOR!#REF!</definedName>
    <definedName name="______CAN494" localSheetId="2">[14]PROCTOR!#REF!</definedName>
    <definedName name="______CAN494">[14]PROCTOR!#REF!</definedName>
    <definedName name="______CAN495" localSheetId="4">[14]PROCTOR!#REF!</definedName>
    <definedName name="______CAN495" localSheetId="2">[14]PROCTOR!#REF!</definedName>
    <definedName name="______CAN495">[14]PROCTOR!#REF!</definedName>
    <definedName name="______CAN496" localSheetId="4">[14]PROCTOR!#REF!</definedName>
    <definedName name="______CAN496" localSheetId="2">[14]PROCTOR!#REF!</definedName>
    <definedName name="______CAN496">[14]PROCTOR!#REF!</definedName>
    <definedName name="______CAN497" localSheetId="4">[14]PROCTOR!#REF!</definedName>
    <definedName name="______CAN497" localSheetId="2">[14]PROCTOR!#REF!</definedName>
    <definedName name="______CAN497">[14]PROCTOR!#REF!</definedName>
    <definedName name="______CAN498" localSheetId="4">[14]PROCTOR!#REF!</definedName>
    <definedName name="______CAN498" localSheetId="2">[14]PROCTOR!#REF!</definedName>
    <definedName name="______CAN498">[14]PROCTOR!#REF!</definedName>
    <definedName name="______CAN499" localSheetId="4">[14]PROCTOR!#REF!</definedName>
    <definedName name="______CAN499" localSheetId="2">[14]PROCTOR!#REF!</definedName>
    <definedName name="______CAN499">[14]PROCTOR!#REF!</definedName>
    <definedName name="______CAN500" localSheetId="4">[14]PROCTOR!#REF!</definedName>
    <definedName name="______CAN500" localSheetId="2">[14]PROCTOR!#REF!</definedName>
    <definedName name="______CAN500">[14]PROCTOR!#REF!</definedName>
    <definedName name="______CDG100" localSheetId="4">#REF!</definedName>
    <definedName name="______CDG100" localSheetId="2">#REF!</definedName>
    <definedName name="______CDG100">#REF!</definedName>
    <definedName name="______CDG250" localSheetId="4">#REF!</definedName>
    <definedName name="______CDG250" localSheetId="2">#REF!</definedName>
    <definedName name="______CDG250">#REF!</definedName>
    <definedName name="______CDG50" localSheetId="4">#REF!</definedName>
    <definedName name="______CDG50" localSheetId="2">#REF!</definedName>
    <definedName name="______CDG50">#REF!</definedName>
    <definedName name="______CDG500" localSheetId="4">#REF!</definedName>
    <definedName name="______CDG500" localSheetId="2">#REF!</definedName>
    <definedName name="______CDG500">#REF!</definedName>
    <definedName name="______CEM53" localSheetId="4">#REF!</definedName>
    <definedName name="______CEM53" localSheetId="2">#REF!</definedName>
    <definedName name="______CEM53">#REF!</definedName>
    <definedName name="______CRN3" localSheetId="4">#REF!</definedName>
    <definedName name="______CRN3" localSheetId="2">#REF!</definedName>
    <definedName name="______CRN3">#REF!</definedName>
    <definedName name="______CRN35" localSheetId="4">#REF!</definedName>
    <definedName name="______CRN35" localSheetId="2">#REF!</definedName>
    <definedName name="______CRN35">#REF!</definedName>
    <definedName name="______CRN80" localSheetId="4">#REF!</definedName>
    <definedName name="______CRN80" localSheetId="2">#REF!</definedName>
    <definedName name="______CRN80">#REF!</definedName>
    <definedName name="______dec05" localSheetId="2" hidden="1">{"'Sheet1'!$A$4386:$N$4591"}</definedName>
    <definedName name="______dec05" localSheetId="6" hidden="1">{"'Sheet1'!$A$4386:$N$4591"}</definedName>
    <definedName name="______dec05" hidden="1">{"'Sheet1'!$A$4386:$N$4591"}</definedName>
    <definedName name="______DOZ50" localSheetId="4">#REF!</definedName>
    <definedName name="______DOZ50" localSheetId="2">#REF!</definedName>
    <definedName name="______DOZ50">#REF!</definedName>
    <definedName name="______DOZ80" localSheetId="4">#REF!</definedName>
    <definedName name="______DOZ80" localSheetId="2">#REF!</definedName>
    <definedName name="______DOZ80">#REF!</definedName>
    <definedName name="______EXC10">'[23]21-Rate Analysis-1'!$E$53</definedName>
    <definedName name="______EXC20">'[27]21-Rate Analysis '!$E$50</definedName>
    <definedName name="______EXC7">'[23]21-Rate Analysis-1'!$E$54</definedName>
    <definedName name="______ExV200" localSheetId="4">#REF!</definedName>
    <definedName name="______ExV200" localSheetId="2">#REF!</definedName>
    <definedName name="______ExV200">#REF!</definedName>
    <definedName name="______GEN100" localSheetId="4">#REF!</definedName>
    <definedName name="______GEN100" localSheetId="2">#REF!</definedName>
    <definedName name="______GEN100">#REF!</definedName>
    <definedName name="______GEN250" localSheetId="4">#REF!</definedName>
    <definedName name="______GEN250" localSheetId="2">#REF!</definedName>
    <definedName name="______GEN250">#REF!</definedName>
    <definedName name="______GEN325" localSheetId="4">#REF!</definedName>
    <definedName name="______GEN325" localSheetId="2">#REF!</definedName>
    <definedName name="______GEN325">#REF!</definedName>
    <definedName name="______GEN380" localSheetId="4">#REF!</definedName>
    <definedName name="______GEN380" localSheetId="2">#REF!</definedName>
    <definedName name="______GEN380">#REF!</definedName>
    <definedName name="______GSB1" localSheetId="4">#REF!</definedName>
    <definedName name="______GSB1" localSheetId="2">#REF!</definedName>
    <definedName name="______GSB1">#REF!</definedName>
    <definedName name="______GSB2" localSheetId="4">#REF!</definedName>
    <definedName name="______GSB2" localSheetId="2">#REF!</definedName>
    <definedName name="______GSB2">#REF!</definedName>
    <definedName name="______GSB3" localSheetId="4">#REF!</definedName>
    <definedName name="______GSB3" localSheetId="2">#REF!</definedName>
    <definedName name="______GSB3">#REF!</definedName>
    <definedName name="______HMP1" localSheetId="4">#REF!</definedName>
    <definedName name="______HMP1" localSheetId="2">#REF!</definedName>
    <definedName name="______HMP1">#REF!</definedName>
    <definedName name="______HMP2" localSheetId="4">#REF!</definedName>
    <definedName name="______HMP2" localSheetId="2">#REF!</definedName>
    <definedName name="______HMP2">#REF!</definedName>
    <definedName name="______HMP3" localSheetId="4">#REF!</definedName>
    <definedName name="______HMP3" localSheetId="2">#REF!</definedName>
    <definedName name="______HMP3">#REF!</definedName>
    <definedName name="______HMP4" localSheetId="4">#REF!</definedName>
    <definedName name="______HMP4" localSheetId="2">#REF!</definedName>
    <definedName name="______HMP4">#REF!</definedName>
    <definedName name="______Ki1">#REF!</definedName>
    <definedName name="______Ki2">#REF!</definedName>
    <definedName name="______lb1" localSheetId="4">#REF!</definedName>
    <definedName name="______lb1" localSheetId="2">#REF!</definedName>
    <definedName name="______lb1">#REF!</definedName>
    <definedName name="______lb2" localSheetId="4">#REF!</definedName>
    <definedName name="______lb2" localSheetId="2">#REF!</definedName>
    <definedName name="______lb2">#REF!</definedName>
    <definedName name="______mac2">200</definedName>
    <definedName name="______MAN1">#REF!</definedName>
    <definedName name="______MIX10" localSheetId="4">#REF!</definedName>
    <definedName name="______MIX10" localSheetId="2">#REF!</definedName>
    <definedName name="______MIX10">#REF!</definedName>
    <definedName name="______MIX15" localSheetId="4">#REF!</definedName>
    <definedName name="______MIX15" localSheetId="2">#REF!</definedName>
    <definedName name="______MIX15">#REF!</definedName>
    <definedName name="______MIX15150" localSheetId="4">'[4]Mix Design'!#REF!</definedName>
    <definedName name="______MIX15150" localSheetId="2">'[4]Mix Design'!#REF!</definedName>
    <definedName name="______MIX15150">'[4]Mix Design'!#REF!</definedName>
    <definedName name="______MIX1540">'[4]Mix Design'!$P$11</definedName>
    <definedName name="______MIX1580" localSheetId="4">'[4]Mix Design'!#REF!</definedName>
    <definedName name="______MIX1580" localSheetId="2">'[4]Mix Design'!#REF!</definedName>
    <definedName name="______MIX1580">'[4]Mix Design'!#REF!</definedName>
    <definedName name="______MIX2">'[5]Mix Design'!$P$12</definedName>
    <definedName name="______MIX20" localSheetId="4">#REF!</definedName>
    <definedName name="______MIX20" localSheetId="2">#REF!</definedName>
    <definedName name="______MIX20">#REF!</definedName>
    <definedName name="______MIX2020">'[4]Mix Design'!$P$12</definedName>
    <definedName name="______MIX2040">'[4]Mix Design'!$P$13</definedName>
    <definedName name="______MIX25" localSheetId="4">#REF!</definedName>
    <definedName name="______MIX25" localSheetId="2">#REF!</definedName>
    <definedName name="______MIX25">#REF!</definedName>
    <definedName name="______MIX2540">'[4]Mix Design'!$P$15</definedName>
    <definedName name="______Mix255">'[6]Mix Design'!$P$13</definedName>
    <definedName name="______MIX30" localSheetId="4">#REF!</definedName>
    <definedName name="______MIX30" localSheetId="2">#REF!</definedName>
    <definedName name="______MIX30">#REF!</definedName>
    <definedName name="______MIX35" localSheetId="4">#REF!</definedName>
    <definedName name="______MIX35" localSheetId="2">#REF!</definedName>
    <definedName name="______MIX35">#REF!</definedName>
    <definedName name="______MIX40" localSheetId="4">#REF!</definedName>
    <definedName name="______MIX40" localSheetId="2">#REF!</definedName>
    <definedName name="______MIX40">#REF!</definedName>
    <definedName name="______MIX45" localSheetId="4">'[4]Mix Design'!#REF!</definedName>
    <definedName name="______MIX45" localSheetId="2">'[4]Mix Design'!#REF!</definedName>
    <definedName name="______MIX45">'[4]Mix Design'!#REF!</definedName>
    <definedName name="______mm1" localSheetId="4">#REF!</definedName>
    <definedName name="______mm1" localSheetId="2">#REF!</definedName>
    <definedName name="______mm1">#REF!</definedName>
    <definedName name="______mm2" localSheetId="4">#REF!</definedName>
    <definedName name="______mm2" localSheetId="2">#REF!</definedName>
    <definedName name="______mm2">#REF!</definedName>
    <definedName name="______mm3" localSheetId="4">#REF!</definedName>
    <definedName name="______mm3" localSheetId="2">#REF!</definedName>
    <definedName name="______mm3">#REF!</definedName>
    <definedName name="______MUR5" localSheetId="4">#REF!</definedName>
    <definedName name="______MUR5" localSheetId="2">#REF!</definedName>
    <definedName name="______MUR5">#REF!</definedName>
    <definedName name="______MUR8" localSheetId="4">#REF!</definedName>
    <definedName name="______MUR8" localSheetId="2">#REF!</definedName>
    <definedName name="______MUR8">#REF!</definedName>
    <definedName name="______OPC43" localSheetId="4">#REF!</definedName>
    <definedName name="______OPC43" localSheetId="2">#REF!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 localSheetId="4">'[28]ANAL-PIPE LINE'!#REF!</definedName>
    <definedName name="______SLV10025" localSheetId="2">'[28]ANAL-PIPE LINE'!#REF!</definedName>
    <definedName name="______SLV10025">'[28]ANAL-PIPE LINE'!#REF!</definedName>
    <definedName name="______tab1" localSheetId="4">#REF!</definedName>
    <definedName name="______tab1" localSheetId="2">#REF!</definedName>
    <definedName name="______tab1">#REF!</definedName>
    <definedName name="______tab2" localSheetId="4">#REF!</definedName>
    <definedName name="______tab2" localSheetId="2">#REF!</definedName>
    <definedName name="______tab2">#REF!</definedName>
    <definedName name="______TB2">#REF!</definedName>
    <definedName name="______TIP1" localSheetId="4">#REF!</definedName>
    <definedName name="______TIP1" localSheetId="2">#REF!</definedName>
    <definedName name="______TIP1">#REF!</definedName>
    <definedName name="______TIP2" localSheetId="4">#REF!</definedName>
    <definedName name="______TIP2" localSheetId="2">#REF!</definedName>
    <definedName name="______TIP2">#REF!</definedName>
    <definedName name="______TIP3" localSheetId="4">#REF!</definedName>
    <definedName name="______TIP3" localSheetId="2">#REF!</definedName>
    <definedName name="______TIP3">#REF!</definedName>
    <definedName name="_____A65537" localSheetId="4">#REF!</definedName>
    <definedName name="_____A65537" localSheetId="2">#REF!</definedName>
    <definedName name="_____A65537">#REF!</definedName>
    <definedName name="_____ABM10" localSheetId="4">#REF!</definedName>
    <definedName name="_____ABM10" localSheetId="2">#REF!</definedName>
    <definedName name="_____ABM10">#REF!</definedName>
    <definedName name="_____ABM40" localSheetId="4">#REF!</definedName>
    <definedName name="_____ABM40" localSheetId="2">#REF!</definedName>
    <definedName name="_____ABM40">#REF!</definedName>
    <definedName name="_____ABM6" localSheetId="4">#REF!</definedName>
    <definedName name="_____ABM6" localSheetId="2">#REF!</definedName>
    <definedName name="_____ABM6">#REF!</definedName>
    <definedName name="_____ACB10" localSheetId="4">#REF!</definedName>
    <definedName name="_____ACB10" localSheetId="2">#REF!</definedName>
    <definedName name="_____ACB10">#REF!</definedName>
    <definedName name="_____ACB20" localSheetId="4">#REF!</definedName>
    <definedName name="_____ACB20" localSheetId="2">#REF!</definedName>
    <definedName name="_____ACB20">#REF!</definedName>
    <definedName name="_____ACR10" localSheetId="4">#REF!</definedName>
    <definedName name="_____ACR10" localSheetId="2">#REF!</definedName>
    <definedName name="_____ACR10">#REF!</definedName>
    <definedName name="_____ACR20" localSheetId="4">#REF!</definedName>
    <definedName name="_____ACR20" localSheetId="2">#REF!</definedName>
    <definedName name="_____ACR20">#REF!</definedName>
    <definedName name="_____AGG10" localSheetId="4">#REF!</definedName>
    <definedName name="_____AGG10" localSheetId="2">#REF!</definedName>
    <definedName name="_____AGG10">#REF!</definedName>
    <definedName name="_____AGG40" localSheetId="4">#REF!</definedName>
    <definedName name="_____AGG40" localSheetId="2">#REF!</definedName>
    <definedName name="_____AGG40">#REF!</definedName>
    <definedName name="_____AGG6" localSheetId="4">#REF!</definedName>
    <definedName name="_____AGG6" localSheetId="2">#REF!</definedName>
    <definedName name="_____AGG6">#REF!</definedName>
    <definedName name="_____ash1" localSheetId="4">[13]ANAL!#REF!</definedName>
    <definedName name="_____ash1" localSheetId="2">[13]ANAL!#REF!</definedName>
    <definedName name="_____ash1">[13]ANAL!#REF!</definedName>
    <definedName name="_____AWM10" localSheetId="4">#REF!</definedName>
    <definedName name="_____AWM10" localSheetId="2">#REF!</definedName>
    <definedName name="_____AWM10">#REF!</definedName>
    <definedName name="_____AWM40" localSheetId="4">#REF!</definedName>
    <definedName name="_____AWM40" localSheetId="2">#REF!</definedName>
    <definedName name="_____AWM40">#REF!</definedName>
    <definedName name="_____AWM6" localSheetId="4">#REF!</definedName>
    <definedName name="_____AWM6" localSheetId="2">#REF!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4">[14]PROCTOR!#REF!</definedName>
    <definedName name="_____CAN458" localSheetId="2">[14]PROCTOR!#REF!</definedName>
    <definedName name="_____CAN458">[14]PROCTOR!#REF!</definedName>
    <definedName name="_____CAN486" localSheetId="4">[14]PROCTOR!#REF!</definedName>
    <definedName name="_____CAN486" localSheetId="2">[14]PROCTOR!#REF!</definedName>
    <definedName name="_____CAN486">[14]PROCTOR!#REF!</definedName>
    <definedName name="_____CAN487" localSheetId="4">[14]PROCTOR!#REF!</definedName>
    <definedName name="_____CAN487" localSheetId="2">[14]PROCTOR!#REF!</definedName>
    <definedName name="_____CAN487">[14]PROCTOR!#REF!</definedName>
    <definedName name="_____CAN488" localSheetId="4">[14]PROCTOR!#REF!</definedName>
    <definedName name="_____CAN488" localSheetId="2">[14]PROCTOR!#REF!</definedName>
    <definedName name="_____CAN488">[14]PROCTOR!#REF!</definedName>
    <definedName name="_____CAN489" localSheetId="4">[14]PROCTOR!#REF!</definedName>
    <definedName name="_____CAN489" localSheetId="2">[14]PROCTOR!#REF!</definedName>
    <definedName name="_____CAN489">[14]PROCTOR!#REF!</definedName>
    <definedName name="_____CAN490" localSheetId="4">[14]PROCTOR!#REF!</definedName>
    <definedName name="_____CAN490" localSheetId="2">[14]PROCTOR!#REF!</definedName>
    <definedName name="_____CAN490">[14]PROCTOR!#REF!</definedName>
    <definedName name="_____CAN491" localSheetId="4">[14]PROCTOR!#REF!</definedName>
    <definedName name="_____CAN491" localSheetId="2">[14]PROCTOR!#REF!</definedName>
    <definedName name="_____CAN491">[14]PROCTOR!#REF!</definedName>
    <definedName name="_____CAN492" localSheetId="4">[14]PROCTOR!#REF!</definedName>
    <definedName name="_____CAN492" localSheetId="2">[14]PROCTOR!#REF!</definedName>
    <definedName name="_____CAN492">[14]PROCTOR!#REF!</definedName>
    <definedName name="_____CAN493" localSheetId="4">[14]PROCTOR!#REF!</definedName>
    <definedName name="_____CAN493" localSheetId="2">[14]PROCTOR!#REF!</definedName>
    <definedName name="_____CAN493">[14]PROCTOR!#REF!</definedName>
    <definedName name="_____CAN494" localSheetId="4">[14]PROCTOR!#REF!</definedName>
    <definedName name="_____CAN494" localSheetId="2">[14]PROCTOR!#REF!</definedName>
    <definedName name="_____CAN494">[14]PROCTOR!#REF!</definedName>
    <definedName name="_____CAN495" localSheetId="4">[14]PROCTOR!#REF!</definedName>
    <definedName name="_____CAN495" localSheetId="2">[14]PROCTOR!#REF!</definedName>
    <definedName name="_____CAN495">[14]PROCTOR!#REF!</definedName>
    <definedName name="_____CAN496" localSheetId="4">[14]PROCTOR!#REF!</definedName>
    <definedName name="_____CAN496" localSheetId="2">[14]PROCTOR!#REF!</definedName>
    <definedName name="_____CAN496">[14]PROCTOR!#REF!</definedName>
    <definedName name="_____CAN497" localSheetId="4">[14]PROCTOR!#REF!</definedName>
    <definedName name="_____CAN497" localSheetId="2">[14]PROCTOR!#REF!</definedName>
    <definedName name="_____CAN497">[14]PROCTOR!#REF!</definedName>
    <definedName name="_____CAN498" localSheetId="4">[14]PROCTOR!#REF!</definedName>
    <definedName name="_____CAN498" localSheetId="2">[14]PROCTOR!#REF!</definedName>
    <definedName name="_____CAN498">[14]PROCTOR!#REF!</definedName>
    <definedName name="_____CAN499" localSheetId="4">[14]PROCTOR!#REF!</definedName>
    <definedName name="_____CAN499" localSheetId="2">[14]PROCTOR!#REF!</definedName>
    <definedName name="_____CAN499">[14]PROCTOR!#REF!</definedName>
    <definedName name="_____CAN500" localSheetId="4">[14]PROCTOR!#REF!</definedName>
    <definedName name="_____CAN500" localSheetId="2">[14]PROCTOR!#REF!</definedName>
    <definedName name="_____CAN500">[14]PROCTOR!#REF!</definedName>
    <definedName name="_____CDG100" localSheetId="4">#REF!</definedName>
    <definedName name="_____CDG100" localSheetId="2">#REF!</definedName>
    <definedName name="_____CDG100">#REF!</definedName>
    <definedName name="_____CDG250" localSheetId="4">#REF!</definedName>
    <definedName name="_____CDG250" localSheetId="2">#REF!</definedName>
    <definedName name="_____CDG250">#REF!</definedName>
    <definedName name="_____CDG50" localSheetId="4">#REF!</definedName>
    <definedName name="_____CDG50" localSheetId="2">#REF!</definedName>
    <definedName name="_____CDG50">#REF!</definedName>
    <definedName name="_____CDG500" localSheetId="4">#REF!</definedName>
    <definedName name="_____CDG500" localSheetId="2">#REF!</definedName>
    <definedName name="_____CDG500">#REF!</definedName>
    <definedName name="_____CEM53" localSheetId="4">#REF!</definedName>
    <definedName name="_____CEM53" localSheetId="2">#REF!</definedName>
    <definedName name="_____CEM53">#REF!</definedName>
    <definedName name="_____CRN3" localSheetId="4">#REF!</definedName>
    <definedName name="_____CRN3" localSheetId="2">#REF!</definedName>
    <definedName name="_____CRN3">#REF!</definedName>
    <definedName name="_____CRN35" localSheetId="4">#REF!</definedName>
    <definedName name="_____CRN35" localSheetId="2">#REF!</definedName>
    <definedName name="_____CRN35">#REF!</definedName>
    <definedName name="_____CRN80" localSheetId="4">#REF!</definedName>
    <definedName name="_____CRN80" localSheetId="2">#REF!</definedName>
    <definedName name="_____CRN80">#REF!</definedName>
    <definedName name="_____dec05" localSheetId="2" hidden="1">{"'Sheet1'!$A$4386:$N$4591"}</definedName>
    <definedName name="_____dec05" localSheetId="6" hidden="1">{"'Sheet1'!$A$4386:$N$4591"}</definedName>
    <definedName name="_____dec05" hidden="1">{"'Sheet1'!$A$4386:$N$4591"}</definedName>
    <definedName name="_____DOZ50" localSheetId="4">#REF!</definedName>
    <definedName name="_____DOZ50" localSheetId="2">#REF!</definedName>
    <definedName name="_____DOZ50">#REF!</definedName>
    <definedName name="_____DOZ80" localSheetId="4">#REF!</definedName>
    <definedName name="_____DOZ80" localSheetId="2">#REF!</definedName>
    <definedName name="_____DOZ80">#REF!</definedName>
    <definedName name="_____EXC10">'[23]21-Rate Analysis-1'!$E$53</definedName>
    <definedName name="_____EXC20">'[27]21-Rate Analysis '!$E$50</definedName>
    <definedName name="_____EXC7">'[23]21-Rate Analysis-1'!$E$54</definedName>
    <definedName name="_____ExV200" localSheetId="4">#REF!</definedName>
    <definedName name="_____ExV200" localSheetId="2">#REF!</definedName>
    <definedName name="_____ExV200">#REF!</definedName>
    <definedName name="_____GEN100" localSheetId="4">#REF!</definedName>
    <definedName name="_____GEN100" localSheetId="2">#REF!</definedName>
    <definedName name="_____GEN100">#REF!</definedName>
    <definedName name="_____GEN250" localSheetId="4">#REF!</definedName>
    <definedName name="_____GEN250" localSheetId="2">#REF!</definedName>
    <definedName name="_____GEN250">#REF!</definedName>
    <definedName name="_____GEN325" localSheetId="4">#REF!</definedName>
    <definedName name="_____GEN325" localSheetId="2">#REF!</definedName>
    <definedName name="_____GEN325">#REF!</definedName>
    <definedName name="_____GEN380" localSheetId="4">#REF!</definedName>
    <definedName name="_____GEN380" localSheetId="2">#REF!</definedName>
    <definedName name="_____GEN380">#REF!</definedName>
    <definedName name="_____GSB1" localSheetId="4">#REF!</definedName>
    <definedName name="_____GSB1" localSheetId="2">#REF!</definedName>
    <definedName name="_____GSB1">#REF!</definedName>
    <definedName name="_____GSB2" localSheetId="4">#REF!</definedName>
    <definedName name="_____GSB2" localSheetId="2">#REF!</definedName>
    <definedName name="_____GSB2">#REF!</definedName>
    <definedName name="_____GSB3" localSheetId="4">#REF!</definedName>
    <definedName name="_____GSB3" localSheetId="2">#REF!</definedName>
    <definedName name="_____GSB3">#REF!</definedName>
    <definedName name="_____HMP1" localSheetId="4">#REF!</definedName>
    <definedName name="_____HMP1" localSheetId="2">#REF!</definedName>
    <definedName name="_____HMP1">#REF!</definedName>
    <definedName name="_____HMP2" localSheetId="4">#REF!</definedName>
    <definedName name="_____HMP2" localSheetId="2">#REF!</definedName>
    <definedName name="_____HMP2">#REF!</definedName>
    <definedName name="_____HMP3" localSheetId="4">#REF!</definedName>
    <definedName name="_____HMP3" localSheetId="2">#REF!</definedName>
    <definedName name="_____HMP3">#REF!</definedName>
    <definedName name="_____HMP4" localSheetId="4">#REF!</definedName>
    <definedName name="_____HMP4" localSheetId="2">#REF!</definedName>
    <definedName name="_____HMP4">#REF!</definedName>
    <definedName name="_____Ki1">#REF!</definedName>
    <definedName name="_____Ki2">#REF!</definedName>
    <definedName name="_____lb1" localSheetId="4">#REF!</definedName>
    <definedName name="_____lb1" localSheetId="2">#REF!</definedName>
    <definedName name="_____lb1">#REF!</definedName>
    <definedName name="_____lb2" localSheetId="4">#REF!</definedName>
    <definedName name="_____lb2" localSheetId="2">#REF!</definedName>
    <definedName name="_____lb2">#REF!</definedName>
    <definedName name="_____mac2">200</definedName>
    <definedName name="_____MAN1">#REF!</definedName>
    <definedName name="_____MIX10" localSheetId="4">#REF!</definedName>
    <definedName name="_____MIX10" localSheetId="2">#REF!</definedName>
    <definedName name="_____MIX10">#REF!</definedName>
    <definedName name="_____MIX15" localSheetId="4">#REF!</definedName>
    <definedName name="_____MIX15" localSheetId="2">#REF!</definedName>
    <definedName name="_____MIX15">#REF!</definedName>
    <definedName name="_____MIX15150" localSheetId="4">'[4]Mix Design'!#REF!</definedName>
    <definedName name="_____MIX15150" localSheetId="2">'[4]Mix Design'!#REF!</definedName>
    <definedName name="_____MIX15150">'[4]Mix Design'!#REF!</definedName>
    <definedName name="_____MIX1540">'[4]Mix Design'!$P$11</definedName>
    <definedName name="_____MIX1580" localSheetId="4">'[4]Mix Design'!#REF!</definedName>
    <definedName name="_____MIX1580" localSheetId="2">'[4]Mix Design'!#REF!</definedName>
    <definedName name="_____MIX1580">'[4]Mix Design'!#REF!</definedName>
    <definedName name="_____MIX2">'[5]Mix Design'!$P$12</definedName>
    <definedName name="_____MIX20" localSheetId="4">#REF!</definedName>
    <definedName name="_____MIX20" localSheetId="2">#REF!</definedName>
    <definedName name="_____MIX20">#REF!</definedName>
    <definedName name="_____MIX2020">'[4]Mix Design'!$P$12</definedName>
    <definedName name="_____MIX2040">'[4]Mix Design'!$P$13</definedName>
    <definedName name="_____MIX25" localSheetId="4">#REF!</definedName>
    <definedName name="_____MIX25" localSheetId="2">#REF!</definedName>
    <definedName name="_____MIX25">#REF!</definedName>
    <definedName name="_____MIX2540">'[4]Mix Design'!$P$15</definedName>
    <definedName name="_____Mix255">'[6]Mix Design'!$P$13</definedName>
    <definedName name="_____MIX30" localSheetId="4">#REF!</definedName>
    <definedName name="_____MIX30" localSheetId="2">#REF!</definedName>
    <definedName name="_____MIX30">#REF!</definedName>
    <definedName name="_____MIX35" localSheetId="4">#REF!</definedName>
    <definedName name="_____MIX35" localSheetId="2">#REF!</definedName>
    <definedName name="_____MIX35">#REF!</definedName>
    <definedName name="_____MIX40" localSheetId="4">#REF!</definedName>
    <definedName name="_____MIX40" localSheetId="2">#REF!</definedName>
    <definedName name="_____MIX40">#REF!</definedName>
    <definedName name="_____MIX45" localSheetId="4">'[4]Mix Design'!#REF!</definedName>
    <definedName name="_____MIX45" localSheetId="2">'[4]Mix Design'!#REF!</definedName>
    <definedName name="_____MIX45">'[4]Mix Design'!#REF!</definedName>
    <definedName name="_____mm1" localSheetId="4">#REF!</definedName>
    <definedName name="_____mm1" localSheetId="2">#REF!</definedName>
    <definedName name="_____mm1">#REF!</definedName>
    <definedName name="_____mm2" localSheetId="4">#REF!</definedName>
    <definedName name="_____mm2" localSheetId="2">#REF!</definedName>
    <definedName name="_____mm2">#REF!</definedName>
    <definedName name="_____mm3" localSheetId="4">#REF!</definedName>
    <definedName name="_____mm3" localSheetId="2">#REF!</definedName>
    <definedName name="_____mm3">#REF!</definedName>
    <definedName name="_____MUR5" localSheetId="4">#REF!</definedName>
    <definedName name="_____MUR5" localSheetId="2">#REF!</definedName>
    <definedName name="_____MUR5">#REF!</definedName>
    <definedName name="_____MUR8" localSheetId="4">#REF!</definedName>
    <definedName name="_____MUR8" localSheetId="2">#REF!</definedName>
    <definedName name="_____MUR8">#REF!</definedName>
    <definedName name="_____OPC43" localSheetId="4">#REF!</definedName>
    <definedName name="_____OPC43" localSheetId="2">#REF!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 localSheetId="4">#REF!</definedName>
    <definedName name="_____tab1" localSheetId="2">#REF!</definedName>
    <definedName name="_____tab1">#REF!</definedName>
    <definedName name="_____tab2" localSheetId="4">#REF!</definedName>
    <definedName name="_____tab2" localSheetId="2">#REF!</definedName>
    <definedName name="_____tab2">#REF!</definedName>
    <definedName name="_____TB2">#REF!</definedName>
    <definedName name="_____TIP1" localSheetId="4">#REF!</definedName>
    <definedName name="_____TIP1" localSheetId="2">#REF!</definedName>
    <definedName name="_____TIP1">#REF!</definedName>
    <definedName name="_____TIP2" localSheetId="4">#REF!</definedName>
    <definedName name="_____TIP2" localSheetId="2">#REF!</definedName>
    <definedName name="_____TIP2">#REF!</definedName>
    <definedName name="_____TIP3" localSheetId="4">#REF!</definedName>
    <definedName name="_____TIP3" localSheetId="2">#REF!</definedName>
    <definedName name="_____TIP3">#REF!</definedName>
    <definedName name="____A65537" localSheetId="4">#REF!</definedName>
    <definedName name="____A65537" localSheetId="2">#REF!</definedName>
    <definedName name="____A65537">#REF!</definedName>
    <definedName name="____ABM10" localSheetId="4">#REF!</definedName>
    <definedName name="____ABM10" localSheetId="2">#REF!</definedName>
    <definedName name="____ABM10">#REF!</definedName>
    <definedName name="____ABM40" localSheetId="4">#REF!</definedName>
    <definedName name="____ABM40" localSheetId="2">#REF!</definedName>
    <definedName name="____ABM40">#REF!</definedName>
    <definedName name="____ABM6" localSheetId="4">#REF!</definedName>
    <definedName name="____ABM6" localSheetId="2">#REF!</definedName>
    <definedName name="____ABM6">#REF!</definedName>
    <definedName name="____ACB10" localSheetId="4">#REF!</definedName>
    <definedName name="____ACB10" localSheetId="2">#REF!</definedName>
    <definedName name="____ACB10">#REF!</definedName>
    <definedName name="____ACB20" localSheetId="4">#REF!</definedName>
    <definedName name="____ACB20" localSheetId="2">#REF!</definedName>
    <definedName name="____ACB20">#REF!</definedName>
    <definedName name="____ACR10" localSheetId="4">#REF!</definedName>
    <definedName name="____ACR10" localSheetId="2">#REF!</definedName>
    <definedName name="____ACR10">#REF!</definedName>
    <definedName name="____ACR20" localSheetId="4">#REF!</definedName>
    <definedName name="____ACR20" localSheetId="2">#REF!</definedName>
    <definedName name="____ACR20">#REF!</definedName>
    <definedName name="____AGG10" localSheetId="4">#REF!</definedName>
    <definedName name="____AGG10" localSheetId="2">#REF!</definedName>
    <definedName name="____AGG10">#REF!</definedName>
    <definedName name="____AGG40" localSheetId="4">#REF!</definedName>
    <definedName name="____AGG40" localSheetId="2">#REF!</definedName>
    <definedName name="____AGG40">#REF!</definedName>
    <definedName name="____AGG6" localSheetId="4">#REF!</definedName>
    <definedName name="____AGG6" localSheetId="2">#REF!</definedName>
    <definedName name="____AGG6">#REF!</definedName>
    <definedName name="____ash1" localSheetId="4">[13]ANAL!#REF!</definedName>
    <definedName name="____ash1" localSheetId="2">[13]ANAL!#REF!</definedName>
    <definedName name="____ash1">[13]ANAL!#REF!</definedName>
    <definedName name="____AWM10" localSheetId="4">#REF!</definedName>
    <definedName name="____AWM10" localSheetId="2">#REF!</definedName>
    <definedName name="____AWM10">#REF!</definedName>
    <definedName name="____AWM40" localSheetId="4">#REF!</definedName>
    <definedName name="____AWM40" localSheetId="2">#REF!</definedName>
    <definedName name="____AWM40">#REF!</definedName>
    <definedName name="____AWM6" localSheetId="4">#REF!</definedName>
    <definedName name="____AWM6" localSheetId="2">#REF!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4">[14]PROCTOR!#REF!</definedName>
    <definedName name="____CAN458" localSheetId="2">[14]PROCTOR!#REF!</definedName>
    <definedName name="____CAN458">[14]PROCTOR!#REF!</definedName>
    <definedName name="____CAN486" localSheetId="4">[14]PROCTOR!#REF!</definedName>
    <definedName name="____CAN486" localSheetId="2">[14]PROCTOR!#REF!</definedName>
    <definedName name="____CAN486">[14]PROCTOR!#REF!</definedName>
    <definedName name="____CAN487" localSheetId="4">[14]PROCTOR!#REF!</definedName>
    <definedName name="____CAN487" localSheetId="2">[14]PROCTOR!#REF!</definedName>
    <definedName name="____CAN487">[14]PROCTOR!#REF!</definedName>
    <definedName name="____CAN488" localSheetId="4">[14]PROCTOR!#REF!</definedName>
    <definedName name="____CAN488" localSheetId="2">[14]PROCTOR!#REF!</definedName>
    <definedName name="____CAN488">[14]PROCTOR!#REF!</definedName>
    <definedName name="____CAN489" localSheetId="4">[14]PROCTOR!#REF!</definedName>
    <definedName name="____CAN489" localSheetId="2">[14]PROCTOR!#REF!</definedName>
    <definedName name="____CAN489">[14]PROCTOR!#REF!</definedName>
    <definedName name="____CAN490" localSheetId="4">[14]PROCTOR!#REF!</definedName>
    <definedName name="____CAN490" localSheetId="2">[14]PROCTOR!#REF!</definedName>
    <definedName name="____CAN490">[14]PROCTOR!#REF!</definedName>
    <definedName name="____CAN491" localSheetId="4">[14]PROCTOR!#REF!</definedName>
    <definedName name="____CAN491" localSheetId="2">[14]PROCTOR!#REF!</definedName>
    <definedName name="____CAN491">[14]PROCTOR!#REF!</definedName>
    <definedName name="____CAN492" localSheetId="4">[14]PROCTOR!#REF!</definedName>
    <definedName name="____CAN492" localSheetId="2">[14]PROCTOR!#REF!</definedName>
    <definedName name="____CAN492">[14]PROCTOR!#REF!</definedName>
    <definedName name="____CAN493" localSheetId="4">[14]PROCTOR!#REF!</definedName>
    <definedName name="____CAN493" localSheetId="2">[14]PROCTOR!#REF!</definedName>
    <definedName name="____CAN493">[14]PROCTOR!#REF!</definedName>
    <definedName name="____CAN494" localSheetId="4">[14]PROCTOR!#REF!</definedName>
    <definedName name="____CAN494" localSheetId="2">[14]PROCTOR!#REF!</definedName>
    <definedName name="____CAN494">[14]PROCTOR!#REF!</definedName>
    <definedName name="____CAN495" localSheetId="4">[14]PROCTOR!#REF!</definedName>
    <definedName name="____CAN495" localSheetId="2">[14]PROCTOR!#REF!</definedName>
    <definedName name="____CAN495">[14]PROCTOR!#REF!</definedName>
    <definedName name="____CAN496" localSheetId="4">[14]PROCTOR!#REF!</definedName>
    <definedName name="____CAN496" localSheetId="2">[14]PROCTOR!#REF!</definedName>
    <definedName name="____CAN496">[14]PROCTOR!#REF!</definedName>
    <definedName name="____CAN497" localSheetId="4">[14]PROCTOR!#REF!</definedName>
    <definedName name="____CAN497" localSheetId="2">[14]PROCTOR!#REF!</definedName>
    <definedName name="____CAN497">[14]PROCTOR!#REF!</definedName>
    <definedName name="____CAN498" localSheetId="4">[14]PROCTOR!#REF!</definedName>
    <definedName name="____CAN498" localSheetId="2">[14]PROCTOR!#REF!</definedName>
    <definedName name="____CAN498">[14]PROCTOR!#REF!</definedName>
    <definedName name="____CAN499" localSheetId="4">[14]PROCTOR!#REF!</definedName>
    <definedName name="____CAN499" localSheetId="2">[14]PROCTOR!#REF!</definedName>
    <definedName name="____CAN499">[14]PROCTOR!#REF!</definedName>
    <definedName name="____CAN500" localSheetId="4">[14]PROCTOR!#REF!</definedName>
    <definedName name="____CAN500" localSheetId="2">[14]PROCTOR!#REF!</definedName>
    <definedName name="____CAN500">[14]PROCTOR!#REF!</definedName>
    <definedName name="____CDG100" localSheetId="4">#REF!</definedName>
    <definedName name="____CDG100" localSheetId="2">#REF!</definedName>
    <definedName name="____CDG100">#REF!</definedName>
    <definedName name="____CDG250" localSheetId="4">#REF!</definedName>
    <definedName name="____CDG250" localSheetId="2">#REF!</definedName>
    <definedName name="____CDG250">#REF!</definedName>
    <definedName name="____CDG50" localSheetId="4">#REF!</definedName>
    <definedName name="____CDG50" localSheetId="2">#REF!</definedName>
    <definedName name="____CDG50">#REF!</definedName>
    <definedName name="____CDG500" localSheetId="4">#REF!</definedName>
    <definedName name="____CDG500" localSheetId="2">#REF!</definedName>
    <definedName name="____CDG500">#REF!</definedName>
    <definedName name="____CEM53" localSheetId="4">#REF!</definedName>
    <definedName name="____CEM53" localSheetId="2">#REF!</definedName>
    <definedName name="____CEM53">#REF!</definedName>
    <definedName name="____CRN3" localSheetId="4">#REF!</definedName>
    <definedName name="____CRN3" localSheetId="2">#REF!</definedName>
    <definedName name="____CRN3">#REF!</definedName>
    <definedName name="____CRN35" localSheetId="4">#REF!</definedName>
    <definedName name="____CRN35" localSheetId="2">#REF!</definedName>
    <definedName name="____CRN35">#REF!</definedName>
    <definedName name="____CRN80" localSheetId="4">#REF!</definedName>
    <definedName name="____CRN80" localSheetId="2">#REF!</definedName>
    <definedName name="____CRN80">#REF!</definedName>
    <definedName name="____dec05" localSheetId="2" hidden="1">{"'Sheet1'!$A$4386:$N$4591"}</definedName>
    <definedName name="____dec05" localSheetId="6" hidden="1">{"'Sheet1'!$A$4386:$N$4591"}</definedName>
    <definedName name="____dec05" hidden="1">{"'Sheet1'!$A$4386:$N$4591"}</definedName>
    <definedName name="____doc1">#REF!</definedName>
    <definedName name="____DOZ50" localSheetId="4">#REF!</definedName>
    <definedName name="____DOZ50" localSheetId="2">#REF!</definedName>
    <definedName name="____DOZ50">#REF!</definedName>
    <definedName name="____DOZ80" localSheetId="4">#REF!</definedName>
    <definedName name="____DOZ80" localSheetId="2">#REF!</definedName>
    <definedName name="____DOZ80">#REF!</definedName>
    <definedName name="____EXC10">'[23]21-Rate Analysis-1'!$E$53</definedName>
    <definedName name="____EXC20">'[29]21-Rate Analysis-1'!$E$50</definedName>
    <definedName name="____EXC7">'[23]21-Rate Analysis-1'!$E$54</definedName>
    <definedName name="____ExV200" localSheetId="4">#REF!</definedName>
    <definedName name="____ExV200" localSheetId="2">#REF!</definedName>
    <definedName name="____ExV200">#REF!</definedName>
    <definedName name="____GEN100" localSheetId="4">#REF!</definedName>
    <definedName name="____GEN100" localSheetId="2">#REF!</definedName>
    <definedName name="____GEN100">#REF!</definedName>
    <definedName name="____GEN250" localSheetId="4">#REF!</definedName>
    <definedName name="____GEN250" localSheetId="2">#REF!</definedName>
    <definedName name="____GEN250">#REF!</definedName>
    <definedName name="____GEN325" localSheetId="4">#REF!</definedName>
    <definedName name="____GEN325" localSheetId="2">#REF!</definedName>
    <definedName name="____GEN325">#REF!</definedName>
    <definedName name="____GEN380" localSheetId="4">#REF!</definedName>
    <definedName name="____GEN380" localSheetId="2">#REF!</definedName>
    <definedName name="____GEN380">#REF!</definedName>
    <definedName name="____GSB1" localSheetId="4">#REF!</definedName>
    <definedName name="____GSB1" localSheetId="2">#REF!</definedName>
    <definedName name="____GSB1">#REF!</definedName>
    <definedName name="____GSB2" localSheetId="4">#REF!</definedName>
    <definedName name="____GSB2" localSheetId="2">#REF!</definedName>
    <definedName name="____GSB2">#REF!</definedName>
    <definedName name="____GSB3" localSheetId="4">#REF!</definedName>
    <definedName name="____GSB3" localSheetId="2">#REF!</definedName>
    <definedName name="____GSB3">#REF!</definedName>
    <definedName name="____HMP1" localSheetId="4">#REF!</definedName>
    <definedName name="____HMP1" localSheetId="2">#REF!</definedName>
    <definedName name="____HMP1">#REF!</definedName>
    <definedName name="____HMP2" localSheetId="4">#REF!</definedName>
    <definedName name="____HMP2" localSheetId="2">#REF!</definedName>
    <definedName name="____HMP2">#REF!</definedName>
    <definedName name="____HMP3" localSheetId="4">#REF!</definedName>
    <definedName name="____HMP3" localSheetId="2">#REF!</definedName>
    <definedName name="____HMP3">#REF!</definedName>
    <definedName name="____HMP4" localSheetId="4">#REF!</definedName>
    <definedName name="____HMP4" localSheetId="2">#REF!</definedName>
    <definedName name="____HMP4">#REF!</definedName>
    <definedName name="____Ki1">#REF!</definedName>
    <definedName name="____Ki2">#REF!</definedName>
    <definedName name="____lb1" localSheetId="4">#REF!</definedName>
    <definedName name="____lb1" localSheetId="2">#REF!</definedName>
    <definedName name="____lb1">#REF!</definedName>
    <definedName name="____lb2" localSheetId="4">#REF!</definedName>
    <definedName name="____lb2" localSheetId="2">#REF!</definedName>
    <definedName name="____lb2">#REF!</definedName>
    <definedName name="____mac2">200</definedName>
    <definedName name="____MAN1">#REF!</definedName>
    <definedName name="____MIX10" localSheetId="4">#REF!</definedName>
    <definedName name="____MIX10" localSheetId="2">#REF!</definedName>
    <definedName name="____MIX10">#REF!</definedName>
    <definedName name="____MIX15" localSheetId="4">#REF!</definedName>
    <definedName name="____MIX15" localSheetId="2">#REF!</definedName>
    <definedName name="____MIX15">#REF!</definedName>
    <definedName name="____MIX15150" localSheetId="4">'[4]Mix Design'!#REF!</definedName>
    <definedName name="____MIX15150" localSheetId="2">'[4]Mix Design'!#REF!</definedName>
    <definedName name="____MIX15150">'[4]Mix Design'!#REF!</definedName>
    <definedName name="____MIX1540">'[4]Mix Design'!$P$11</definedName>
    <definedName name="____MIX1580" localSheetId="4">'[4]Mix Design'!#REF!</definedName>
    <definedName name="____MIX1580" localSheetId="2">'[4]Mix Design'!#REF!</definedName>
    <definedName name="____MIX1580">'[4]Mix Design'!#REF!</definedName>
    <definedName name="____MIX2">'[5]Mix Design'!$P$12</definedName>
    <definedName name="____MIX20" localSheetId="4">#REF!</definedName>
    <definedName name="____MIX20" localSheetId="2">#REF!</definedName>
    <definedName name="____MIX20">#REF!</definedName>
    <definedName name="____MIX2020">'[4]Mix Design'!$P$12</definedName>
    <definedName name="____MIX2040">'[4]Mix Design'!$P$13</definedName>
    <definedName name="____MIX25" localSheetId="4">#REF!</definedName>
    <definedName name="____MIX25" localSheetId="2">#REF!</definedName>
    <definedName name="____MIX25">#REF!</definedName>
    <definedName name="____MIX2540">'[4]Mix Design'!$P$15</definedName>
    <definedName name="____Mix255">'[6]Mix Design'!$P$13</definedName>
    <definedName name="____MIX30" localSheetId="4">#REF!</definedName>
    <definedName name="____MIX30" localSheetId="2">#REF!</definedName>
    <definedName name="____MIX30">#REF!</definedName>
    <definedName name="____MIX35" localSheetId="4">#REF!</definedName>
    <definedName name="____MIX35" localSheetId="2">#REF!</definedName>
    <definedName name="____MIX35">#REF!</definedName>
    <definedName name="____MIX40" localSheetId="4">#REF!</definedName>
    <definedName name="____MIX40" localSheetId="2">#REF!</definedName>
    <definedName name="____MIX40">#REF!</definedName>
    <definedName name="____MIX45" localSheetId="4">'[4]Mix Design'!#REF!</definedName>
    <definedName name="____MIX45" localSheetId="2">'[4]Mix Design'!#REF!</definedName>
    <definedName name="____MIX45">'[4]Mix Design'!#REF!</definedName>
    <definedName name="____mm1" localSheetId="4">#REF!</definedName>
    <definedName name="____mm1" localSheetId="2">#REF!</definedName>
    <definedName name="____mm1">#REF!</definedName>
    <definedName name="____mm2" localSheetId="4">#REF!</definedName>
    <definedName name="____mm2" localSheetId="2">#REF!</definedName>
    <definedName name="____mm2">#REF!</definedName>
    <definedName name="____mm3" localSheetId="4">#REF!</definedName>
    <definedName name="____mm3" localSheetId="2">#REF!</definedName>
    <definedName name="____mm3">#REF!</definedName>
    <definedName name="____MUR5" localSheetId="4">#REF!</definedName>
    <definedName name="____MUR5" localSheetId="2">#REF!</definedName>
    <definedName name="____MUR5">#REF!</definedName>
    <definedName name="____MUR8" localSheetId="4">#REF!</definedName>
    <definedName name="____MUR8" localSheetId="2">#REF!</definedName>
    <definedName name="____MUR8">#REF!</definedName>
    <definedName name="____OPC43" localSheetId="4">#REF!</definedName>
    <definedName name="____OPC43" localSheetId="2">#REF!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 localSheetId="4">#REF!</definedName>
    <definedName name="____tab1" localSheetId="2">#REF!</definedName>
    <definedName name="____tab1">#REF!</definedName>
    <definedName name="____tab2" localSheetId="4">#REF!</definedName>
    <definedName name="____tab2" localSheetId="2">#REF!</definedName>
    <definedName name="____tab2">#REF!</definedName>
    <definedName name="____TB2">#REF!</definedName>
    <definedName name="____TIP1" localSheetId="4">#REF!</definedName>
    <definedName name="____TIP1" localSheetId="2">#REF!</definedName>
    <definedName name="____TIP1">#REF!</definedName>
    <definedName name="____TIP2" localSheetId="4">#REF!</definedName>
    <definedName name="____TIP2" localSheetId="2">#REF!</definedName>
    <definedName name="____TIP2">#REF!</definedName>
    <definedName name="____TIP3" localSheetId="4">#REF!</definedName>
    <definedName name="____TIP3" localSheetId="2">#REF!</definedName>
    <definedName name="____TIP3">#REF!</definedName>
    <definedName name="___A1" localSheetId="4">#REF!</definedName>
    <definedName name="___A1" localSheetId="2">#REF!</definedName>
    <definedName name="___A1">#REF!</definedName>
    <definedName name="___A65537" localSheetId="4">#REF!</definedName>
    <definedName name="___A65537" localSheetId="2">#REF!</definedName>
    <definedName name="___A65537">#REF!</definedName>
    <definedName name="___A655600">#REF!</definedName>
    <definedName name="___A8" localSheetId="4">#REF!</definedName>
    <definedName name="___A8" localSheetId="2">#REF!</definedName>
    <definedName name="___A8">#REF!</definedName>
    <definedName name="___ABM10" localSheetId="4">#REF!</definedName>
    <definedName name="___ABM10" localSheetId="2">#REF!</definedName>
    <definedName name="___ABM10">#REF!</definedName>
    <definedName name="___ABM40" localSheetId="4">#REF!</definedName>
    <definedName name="___ABM40" localSheetId="2">#REF!</definedName>
    <definedName name="___ABM40">#REF!</definedName>
    <definedName name="___ABM6" localSheetId="4">#REF!</definedName>
    <definedName name="___ABM6" localSheetId="2">#REF!</definedName>
    <definedName name="___ABM6">#REF!</definedName>
    <definedName name="___ACB10" localSheetId="4">#REF!</definedName>
    <definedName name="___ACB10" localSheetId="2">#REF!</definedName>
    <definedName name="___ACB10">#REF!</definedName>
    <definedName name="___ACB20" localSheetId="4">#REF!</definedName>
    <definedName name="___ACB20" localSheetId="2">#REF!</definedName>
    <definedName name="___ACB20">#REF!</definedName>
    <definedName name="___ACR10" localSheetId="4">#REF!</definedName>
    <definedName name="___ACR10" localSheetId="2">#REF!</definedName>
    <definedName name="___ACR10">#REF!</definedName>
    <definedName name="___ACR20" localSheetId="4">#REF!</definedName>
    <definedName name="___ACR20" localSheetId="2">#REF!</definedName>
    <definedName name="___ACR20">#REF!</definedName>
    <definedName name="___AGG10" localSheetId="4">#REF!</definedName>
    <definedName name="___AGG10" localSheetId="2">#REF!</definedName>
    <definedName name="___AGG10">#REF!</definedName>
    <definedName name="___AGG40" localSheetId="4">#REF!</definedName>
    <definedName name="___AGG40" localSheetId="2">#REF!</definedName>
    <definedName name="___AGG40">#REF!</definedName>
    <definedName name="___AGG6" localSheetId="4">#REF!</definedName>
    <definedName name="___AGG6" localSheetId="2">#REF!</definedName>
    <definedName name="___AGG6">#REF!</definedName>
    <definedName name="___ash1" localSheetId="4">[13]ANAL!#REF!</definedName>
    <definedName name="___ash1" localSheetId="2">[13]ANAL!#REF!</definedName>
    <definedName name="___ash1">[13]ANAL!#REF!</definedName>
    <definedName name="___AWM10" localSheetId="4">#REF!</definedName>
    <definedName name="___AWM10" localSheetId="2">#REF!</definedName>
    <definedName name="___AWM10">#REF!</definedName>
    <definedName name="___AWM40" localSheetId="4">#REF!</definedName>
    <definedName name="___AWM40" localSheetId="2">#REF!</definedName>
    <definedName name="___AWM40">#REF!</definedName>
    <definedName name="___AWM6" localSheetId="4">#REF!</definedName>
    <definedName name="___AWM6" localSheetId="2">#REF!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4">[14]PROCTOR!#REF!</definedName>
    <definedName name="___CAN458" localSheetId="2">[14]PROCTOR!#REF!</definedName>
    <definedName name="___CAN458">[14]PROCTOR!#REF!</definedName>
    <definedName name="___CAN486" localSheetId="4">[14]PROCTOR!#REF!</definedName>
    <definedName name="___CAN486" localSheetId="2">[14]PROCTOR!#REF!</definedName>
    <definedName name="___CAN486">[14]PROCTOR!#REF!</definedName>
    <definedName name="___CAN487" localSheetId="4">[14]PROCTOR!#REF!</definedName>
    <definedName name="___CAN487" localSheetId="2">[14]PROCTOR!#REF!</definedName>
    <definedName name="___CAN487">[14]PROCTOR!#REF!</definedName>
    <definedName name="___CAN488" localSheetId="4">[14]PROCTOR!#REF!</definedName>
    <definedName name="___CAN488" localSheetId="2">[14]PROCTOR!#REF!</definedName>
    <definedName name="___CAN488">[14]PROCTOR!#REF!</definedName>
    <definedName name="___CAN489" localSheetId="4">[14]PROCTOR!#REF!</definedName>
    <definedName name="___CAN489" localSheetId="2">[14]PROCTOR!#REF!</definedName>
    <definedName name="___CAN489">[14]PROCTOR!#REF!</definedName>
    <definedName name="___CAN490" localSheetId="4">[14]PROCTOR!#REF!</definedName>
    <definedName name="___CAN490" localSheetId="2">[14]PROCTOR!#REF!</definedName>
    <definedName name="___CAN490">[14]PROCTOR!#REF!</definedName>
    <definedName name="___CAN491" localSheetId="4">[14]PROCTOR!#REF!</definedName>
    <definedName name="___CAN491" localSheetId="2">[14]PROCTOR!#REF!</definedName>
    <definedName name="___CAN491">[14]PROCTOR!#REF!</definedName>
    <definedName name="___CAN492" localSheetId="4">[14]PROCTOR!#REF!</definedName>
    <definedName name="___CAN492" localSheetId="2">[14]PROCTOR!#REF!</definedName>
    <definedName name="___CAN492">[14]PROCTOR!#REF!</definedName>
    <definedName name="___CAN493" localSheetId="4">[14]PROCTOR!#REF!</definedName>
    <definedName name="___CAN493" localSheetId="2">[14]PROCTOR!#REF!</definedName>
    <definedName name="___CAN493">[14]PROCTOR!#REF!</definedName>
    <definedName name="___CAN494" localSheetId="4">[14]PROCTOR!#REF!</definedName>
    <definedName name="___CAN494" localSheetId="2">[14]PROCTOR!#REF!</definedName>
    <definedName name="___CAN494">[14]PROCTOR!#REF!</definedName>
    <definedName name="___CAN495" localSheetId="4">[14]PROCTOR!#REF!</definedName>
    <definedName name="___CAN495" localSheetId="2">[14]PROCTOR!#REF!</definedName>
    <definedName name="___CAN495">[14]PROCTOR!#REF!</definedName>
    <definedName name="___CAN496" localSheetId="4">[14]PROCTOR!#REF!</definedName>
    <definedName name="___CAN496" localSheetId="2">[14]PROCTOR!#REF!</definedName>
    <definedName name="___CAN496">[14]PROCTOR!#REF!</definedName>
    <definedName name="___CAN497" localSheetId="4">[14]PROCTOR!#REF!</definedName>
    <definedName name="___CAN497" localSheetId="2">[14]PROCTOR!#REF!</definedName>
    <definedName name="___CAN497">[14]PROCTOR!#REF!</definedName>
    <definedName name="___CAN498" localSheetId="4">[14]PROCTOR!#REF!</definedName>
    <definedName name="___CAN498" localSheetId="2">[14]PROCTOR!#REF!</definedName>
    <definedName name="___CAN498">[14]PROCTOR!#REF!</definedName>
    <definedName name="___CAN499" localSheetId="4">[14]PROCTOR!#REF!</definedName>
    <definedName name="___CAN499" localSheetId="2">[14]PROCTOR!#REF!</definedName>
    <definedName name="___CAN499">[14]PROCTOR!#REF!</definedName>
    <definedName name="___CAN500" localSheetId="4">[14]PROCTOR!#REF!</definedName>
    <definedName name="___CAN500" localSheetId="2">[14]PROCTOR!#REF!</definedName>
    <definedName name="___CAN500">[14]PROCTOR!#REF!</definedName>
    <definedName name="___CDG100" localSheetId="4">#REF!</definedName>
    <definedName name="___CDG100" localSheetId="2">#REF!</definedName>
    <definedName name="___CDG100">#REF!</definedName>
    <definedName name="___CDG250" localSheetId="4">#REF!</definedName>
    <definedName name="___CDG250" localSheetId="2">#REF!</definedName>
    <definedName name="___CDG250">#REF!</definedName>
    <definedName name="___CDG50" localSheetId="4">#REF!</definedName>
    <definedName name="___CDG50" localSheetId="2">#REF!</definedName>
    <definedName name="___CDG50">#REF!</definedName>
    <definedName name="___CDG500" localSheetId="4">#REF!</definedName>
    <definedName name="___CDG500" localSheetId="2">#REF!</definedName>
    <definedName name="___CDG500">#REF!</definedName>
    <definedName name="___CEM53" localSheetId="4">#REF!</definedName>
    <definedName name="___CEM53" localSheetId="2">#REF!</definedName>
    <definedName name="___CEM53">#REF!</definedName>
    <definedName name="___CRN3" localSheetId="4">#REF!</definedName>
    <definedName name="___CRN3" localSheetId="2">#REF!</definedName>
    <definedName name="___CRN3">#REF!</definedName>
    <definedName name="___CRN35" localSheetId="4">#REF!</definedName>
    <definedName name="___CRN35" localSheetId="2">#REF!</definedName>
    <definedName name="___CRN35">#REF!</definedName>
    <definedName name="___CRN80" localSheetId="4">#REF!</definedName>
    <definedName name="___CRN80" localSheetId="2">#REF!</definedName>
    <definedName name="___CRN80">#REF!</definedName>
    <definedName name="___dec05" localSheetId="2" hidden="1">{"'Sheet1'!$A$4386:$N$4591"}</definedName>
    <definedName name="___dec05" localSheetId="6" hidden="1">{"'Sheet1'!$A$4386:$N$4591"}</definedName>
    <definedName name="___dec05" hidden="1">{"'Sheet1'!$A$4386:$N$4591"}</definedName>
    <definedName name="___DIN217" localSheetId="4">#REF!</definedName>
    <definedName name="___DIN217" localSheetId="2">#REF!</definedName>
    <definedName name="___DIN217">#REF!</definedName>
    <definedName name="___DOZ50" localSheetId="4">#REF!</definedName>
    <definedName name="___DOZ50" localSheetId="2">#REF!</definedName>
    <definedName name="___DOZ50">#REF!</definedName>
    <definedName name="___DOZ80" localSheetId="4">#REF!</definedName>
    <definedName name="___DOZ80" localSheetId="2">#REF!</definedName>
    <definedName name="___DOZ80">#REF!</definedName>
    <definedName name="___EXC10">'[23]21-Rate Analysis-1'!$E$53</definedName>
    <definedName name="___EXC20">'[23]21-Rate Analysis-1'!$E$51</definedName>
    <definedName name="___EXC7">'[23]21-Rate Analysis-1'!$E$54</definedName>
    <definedName name="___ExV200" localSheetId="4">#REF!</definedName>
    <definedName name="___ExV200" localSheetId="2">#REF!</definedName>
    <definedName name="___ExV200">#REF!</definedName>
    <definedName name="___GEN100" localSheetId="4">#REF!</definedName>
    <definedName name="___GEN100" localSheetId="2">#REF!</definedName>
    <definedName name="___GEN100">#REF!</definedName>
    <definedName name="___GEN250" localSheetId="4">#REF!</definedName>
    <definedName name="___GEN250" localSheetId="2">#REF!</definedName>
    <definedName name="___GEN250">#REF!</definedName>
    <definedName name="___GEN325" localSheetId="4">#REF!</definedName>
    <definedName name="___GEN325" localSheetId="2">#REF!</definedName>
    <definedName name="___GEN325">#REF!</definedName>
    <definedName name="___GEN380" localSheetId="4">#REF!</definedName>
    <definedName name="___GEN380" localSheetId="2">#REF!</definedName>
    <definedName name="___GEN380">#REF!</definedName>
    <definedName name="___GSB1" localSheetId="4">#REF!</definedName>
    <definedName name="___GSB1" localSheetId="2">#REF!</definedName>
    <definedName name="___GSB1">#REF!</definedName>
    <definedName name="___GSB2" localSheetId="4">#REF!</definedName>
    <definedName name="___GSB2" localSheetId="2">#REF!</definedName>
    <definedName name="___GSB2">#REF!</definedName>
    <definedName name="___GSB3" localSheetId="4">#REF!</definedName>
    <definedName name="___GSB3" localSheetId="2">#REF!</definedName>
    <definedName name="___GSB3">#REF!</definedName>
    <definedName name="___HMP1" localSheetId="4">#REF!</definedName>
    <definedName name="___HMP1" localSheetId="2">#REF!</definedName>
    <definedName name="___HMP1">#REF!</definedName>
    <definedName name="___HMP2" localSheetId="4">#REF!</definedName>
    <definedName name="___HMP2" localSheetId="2">#REF!</definedName>
    <definedName name="___HMP2">#REF!</definedName>
    <definedName name="___HMP3" localSheetId="4">#REF!</definedName>
    <definedName name="___HMP3" localSheetId="2">#REF!</definedName>
    <definedName name="___HMP3">#REF!</definedName>
    <definedName name="___HMP4" localSheetId="4">#REF!</definedName>
    <definedName name="___HMP4" localSheetId="2">#REF!</definedName>
    <definedName name="___HMP4">#REF!</definedName>
    <definedName name="___Ki1">#REF!</definedName>
    <definedName name="___Ki2">#REF!</definedName>
    <definedName name="___lb1" localSheetId="4">#REF!</definedName>
    <definedName name="___lb1" localSheetId="2">#REF!</definedName>
    <definedName name="___lb1">#REF!</definedName>
    <definedName name="___lb2" localSheetId="4">#REF!</definedName>
    <definedName name="___lb2" localSheetId="2">#REF!</definedName>
    <definedName name="___lb2">#REF!</definedName>
    <definedName name="___mac2">200</definedName>
    <definedName name="___MAN1">#REF!</definedName>
    <definedName name="___MIX10" localSheetId="4">#REF!</definedName>
    <definedName name="___MIX10" localSheetId="2">#REF!</definedName>
    <definedName name="___MIX10">#REF!</definedName>
    <definedName name="___MIX15" localSheetId="4">#REF!</definedName>
    <definedName name="___MIX15" localSheetId="2">#REF!</definedName>
    <definedName name="___MIX15">#REF!</definedName>
    <definedName name="___MIX15150" localSheetId="4">'[4]Mix Design'!#REF!</definedName>
    <definedName name="___MIX15150" localSheetId="2">'[4]Mix Design'!#REF!</definedName>
    <definedName name="___MIX15150">'[4]Mix Design'!#REF!</definedName>
    <definedName name="___MIX1540">'[4]Mix Design'!$P$11</definedName>
    <definedName name="___MIX1580" localSheetId="4">'[4]Mix Design'!#REF!</definedName>
    <definedName name="___MIX1580" localSheetId="2">'[4]Mix Design'!#REF!</definedName>
    <definedName name="___MIX1580">'[4]Mix Design'!#REF!</definedName>
    <definedName name="___MIX2">'[5]Mix Design'!$P$12</definedName>
    <definedName name="___MIX20" localSheetId="4">#REF!</definedName>
    <definedName name="___MIX20" localSheetId="2">#REF!</definedName>
    <definedName name="___MIX20">#REF!</definedName>
    <definedName name="___MIX2020">'[4]Mix Design'!$P$12</definedName>
    <definedName name="___MIX2040">'[4]Mix Design'!$P$13</definedName>
    <definedName name="___MIX25" localSheetId="4">#REF!</definedName>
    <definedName name="___MIX25" localSheetId="2">#REF!</definedName>
    <definedName name="___MIX25">#REF!</definedName>
    <definedName name="___MIX2540">'[4]Mix Design'!$P$15</definedName>
    <definedName name="___Mix255">'[6]Mix Design'!$P$13</definedName>
    <definedName name="___MIX30" localSheetId="4">#REF!</definedName>
    <definedName name="___MIX30" localSheetId="2">#REF!</definedName>
    <definedName name="___MIX30">#REF!</definedName>
    <definedName name="___MIX35" localSheetId="4">#REF!</definedName>
    <definedName name="___MIX35" localSheetId="2">#REF!</definedName>
    <definedName name="___MIX35">#REF!</definedName>
    <definedName name="___MIX40" localSheetId="4">#REF!</definedName>
    <definedName name="___MIX40" localSheetId="2">#REF!</definedName>
    <definedName name="___MIX40">#REF!</definedName>
    <definedName name="___MIX45" localSheetId="4">'[4]Mix Design'!#REF!</definedName>
    <definedName name="___MIX45" localSheetId="2">'[4]Mix Design'!#REF!</definedName>
    <definedName name="___MIX45">'[4]Mix Design'!#REF!</definedName>
    <definedName name="___mm1" localSheetId="4">#REF!</definedName>
    <definedName name="___mm1" localSheetId="2">#REF!</definedName>
    <definedName name="___mm1">#REF!</definedName>
    <definedName name="___mm2" localSheetId="4">#REF!</definedName>
    <definedName name="___mm2" localSheetId="2">#REF!</definedName>
    <definedName name="___mm2">#REF!</definedName>
    <definedName name="___mm3" localSheetId="4">#REF!</definedName>
    <definedName name="___mm3" localSheetId="2">#REF!</definedName>
    <definedName name="___mm3">#REF!</definedName>
    <definedName name="___MUR5" localSheetId="4">#REF!</definedName>
    <definedName name="___MUR5" localSheetId="2">#REF!</definedName>
    <definedName name="___MUR5">#REF!</definedName>
    <definedName name="___MUR8" localSheetId="4">#REF!</definedName>
    <definedName name="___MUR8" localSheetId="2">#REF!</definedName>
    <definedName name="___MUR8">#REF!</definedName>
    <definedName name="___OPC43" localSheetId="4">#REF!</definedName>
    <definedName name="___OPC43" localSheetId="2">#REF!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 localSheetId="4">#REF!</definedName>
    <definedName name="___tab1" localSheetId="2">#REF!</definedName>
    <definedName name="___tab1">#REF!</definedName>
    <definedName name="___tab2" localSheetId="4">#REF!</definedName>
    <definedName name="___tab2" localSheetId="2">#REF!</definedName>
    <definedName name="___tab2">#REF!</definedName>
    <definedName name="___TB2">#REF!</definedName>
    <definedName name="___TIP1" localSheetId="4">#REF!</definedName>
    <definedName name="___TIP1" localSheetId="2">#REF!</definedName>
    <definedName name="___TIP1">#REF!</definedName>
    <definedName name="___TIP2" localSheetId="4">#REF!</definedName>
    <definedName name="___TIP2" localSheetId="2">#REF!</definedName>
    <definedName name="___TIP2">#REF!</definedName>
    <definedName name="___TIP3" localSheetId="4">#REF!</definedName>
    <definedName name="___TIP3" localSheetId="2">#REF!</definedName>
    <definedName name="___TIP3">#REF!</definedName>
    <definedName name="__12" localSheetId="4">#REF!</definedName>
    <definedName name="__12" localSheetId="2">#REF!</definedName>
    <definedName name="__12">#REF!</definedName>
    <definedName name="__123Graph_A" hidden="1">[30]TTL!$G$31:$AU$31</definedName>
    <definedName name="__123Graph_B" localSheetId="4" hidden="1">'[31]P-Ins &amp; Bonds'!#REF!</definedName>
    <definedName name="__123Graph_B" localSheetId="2" hidden="1">'[31]P-Ins &amp; Bonds'!#REF!</definedName>
    <definedName name="__123Graph_B" hidden="1">'[31]P-Ins &amp; Bonds'!#REF!</definedName>
    <definedName name="__123Graph_C" hidden="1">[30]TTL!$G$37:$AU$37</definedName>
    <definedName name="__123Graph_D" localSheetId="4" hidden="1">'[31]P-Ins &amp; Bonds'!#REF!</definedName>
    <definedName name="__123Graph_D" localSheetId="2" hidden="1">'[31]P-Ins &amp; Bonds'!#REF!</definedName>
    <definedName name="__123Graph_D" hidden="1">'[31]P-Ins &amp; Bonds'!#REF!</definedName>
    <definedName name="__123Graph_E" localSheetId="4" hidden="1">'[31]P-Ins &amp; Bonds'!#REF!</definedName>
    <definedName name="__123Graph_E" localSheetId="2" hidden="1">'[31]P-Ins &amp; Bonds'!#REF!</definedName>
    <definedName name="__123Graph_E" hidden="1">'[31]P-Ins &amp; Bonds'!#REF!</definedName>
    <definedName name="__123Graph_F" localSheetId="4" hidden="1">'[31]P-Ins &amp; Bonds'!#REF!</definedName>
    <definedName name="__123Graph_F" localSheetId="2" hidden="1">'[31]P-Ins &amp; Bonds'!#REF!</definedName>
    <definedName name="__123Graph_F" hidden="1">'[31]P-Ins &amp; Bonds'!#REF!</definedName>
    <definedName name="__123Graph_X" hidden="1">[30]TTL!$G$6:$AU$6</definedName>
    <definedName name="__A1" localSheetId="4">#REF!</definedName>
    <definedName name="__A1" localSheetId="2">#REF!</definedName>
    <definedName name="__A1">#REF!</definedName>
    <definedName name="__A65537" localSheetId="4">#REF!</definedName>
    <definedName name="__A65537" localSheetId="2">#REF!</definedName>
    <definedName name="__A65537">#REF!</definedName>
    <definedName name="__A655600">#REF!</definedName>
    <definedName name="__A8" localSheetId="4">#REF!</definedName>
    <definedName name="__A8" localSheetId="2">#REF!</definedName>
    <definedName name="__A8">#REF!</definedName>
    <definedName name="__ABM10" localSheetId="4">#REF!</definedName>
    <definedName name="__ABM10" localSheetId="2">#REF!</definedName>
    <definedName name="__ABM10">#REF!</definedName>
    <definedName name="__ABM40" localSheetId="4">#REF!</definedName>
    <definedName name="__ABM40" localSheetId="2">#REF!</definedName>
    <definedName name="__ABM40">#REF!</definedName>
    <definedName name="__ABM6" localSheetId="4">#REF!</definedName>
    <definedName name="__ABM6" localSheetId="2">#REF!</definedName>
    <definedName name="__ABM6">#REF!</definedName>
    <definedName name="__ACB10" localSheetId="4">#REF!</definedName>
    <definedName name="__ACB10" localSheetId="2">#REF!</definedName>
    <definedName name="__ACB10">#REF!</definedName>
    <definedName name="__ACB20" localSheetId="4">#REF!</definedName>
    <definedName name="__ACB20" localSheetId="2">#REF!</definedName>
    <definedName name="__ACB20">#REF!</definedName>
    <definedName name="__ACR10" localSheetId="4">#REF!</definedName>
    <definedName name="__ACR10" localSheetId="2">#REF!</definedName>
    <definedName name="__ACR10">#REF!</definedName>
    <definedName name="__ACR20" localSheetId="4">#REF!</definedName>
    <definedName name="__ACR20" localSheetId="2">#REF!</definedName>
    <definedName name="__ACR20">#REF!</definedName>
    <definedName name="__AGG10" localSheetId="4">#REF!</definedName>
    <definedName name="__AGG10" localSheetId="2">#REF!</definedName>
    <definedName name="__AGG10">#REF!</definedName>
    <definedName name="__AGG40" localSheetId="4">#REF!</definedName>
    <definedName name="__AGG40" localSheetId="2">#REF!</definedName>
    <definedName name="__AGG40">#REF!</definedName>
    <definedName name="__AGG6" localSheetId="4">#REF!</definedName>
    <definedName name="__AGG6" localSheetId="2">#REF!</definedName>
    <definedName name="__AGG6">#REF!</definedName>
    <definedName name="__ash1" localSheetId="4">[13]ANAL!#REF!</definedName>
    <definedName name="__ash1" localSheetId="2">[13]ANAL!#REF!</definedName>
    <definedName name="__ash1">[13]ANAL!#REF!</definedName>
    <definedName name="__AWM10" localSheetId="4">#REF!</definedName>
    <definedName name="__AWM10" localSheetId="2">#REF!</definedName>
    <definedName name="__AWM10">#REF!</definedName>
    <definedName name="__AWM40" localSheetId="4">#REF!</definedName>
    <definedName name="__AWM40" localSheetId="2">#REF!</definedName>
    <definedName name="__AWM40">#REF!</definedName>
    <definedName name="__AWM6" localSheetId="4">#REF!</definedName>
    <definedName name="__AWM6" localSheetId="2">#REF!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4">[14]PROCTOR!#REF!</definedName>
    <definedName name="__CAN458" localSheetId="2">[14]PROCTOR!#REF!</definedName>
    <definedName name="__CAN458">[14]PROCTOR!#REF!</definedName>
    <definedName name="__CAN486" localSheetId="4">[14]PROCTOR!#REF!</definedName>
    <definedName name="__CAN486" localSheetId="2">[14]PROCTOR!#REF!</definedName>
    <definedName name="__CAN486">[14]PROCTOR!#REF!</definedName>
    <definedName name="__CAN487" localSheetId="4">[14]PROCTOR!#REF!</definedName>
    <definedName name="__CAN487" localSheetId="2">[14]PROCTOR!#REF!</definedName>
    <definedName name="__CAN487">[14]PROCTOR!#REF!</definedName>
    <definedName name="__CAN488" localSheetId="4">[14]PROCTOR!#REF!</definedName>
    <definedName name="__CAN488" localSheetId="2">[14]PROCTOR!#REF!</definedName>
    <definedName name="__CAN488">[14]PROCTOR!#REF!</definedName>
    <definedName name="__CAN489" localSheetId="4">[14]PROCTOR!#REF!</definedName>
    <definedName name="__CAN489" localSheetId="2">[14]PROCTOR!#REF!</definedName>
    <definedName name="__CAN489">[14]PROCTOR!#REF!</definedName>
    <definedName name="__CAN490" localSheetId="4">[14]PROCTOR!#REF!</definedName>
    <definedName name="__CAN490" localSheetId="2">[14]PROCTOR!#REF!</definedName>
    <definedName name="__CAN490">[14]PROCTOR!#REF!</definedName>
    <definedName name="__CAN491" localSheetId="4">[14]PROCTOR!#REF!</definedName>
    <definedName name="__CAN491" localSheetId="2">[14]PROCTOR!#REF!</definedName>
    <definedName name="__CAN491">[14]PROCTOR!#REF!</definedName>
    <definedName name="__CAN492" localSheetId="4">[14]PROCTOR!#REF!</definedName>
    <definedName name="__CAN492" localSheetId="2">[14]PROCTOR!#REF!</definedName>
    <definedName name="__CAN492">[14]PROCTOR!#REF!</definedName>
    <definedName name="__CAN493" localSheetId="4">[14]PROCTOR!#REF!</definedName>
    <definedName name="__CAN493" localSheetId="2">[14]PROCTOR!#REF!</definedName>
    <definedName name="__CAN493">[14]PROCTOR!#REF!</definedName>
    <definedName name="__CAN494" localSheetId="4">[14]PROCTOR!#REF!</definedName>
    <definedName name="__CAN494" localSheetId="2">[14]PROCTOR!#REF!</definedName>
    <definedName name="__CAN494">[14]PROCTOR!#REF!</definedName>
    <definedName name="__CAN495" localSheetId="4">[14]PROCTOR!#REF!</definedName>
    <definedName name="__CAN495" localSheetId="2">[14]PROCTOR!#REF!</definedName>
    <definedName name="__CAN495">[14]PROCTOR!#REF!</definedName>
    <definedName name="__CAN496" localSheetId="4">[14]PROCTOR!#REF!</definedName>
    <definedName name="__CAN496" localSheetId="2">[14]PROCTOR!#REF!</definedName>
    <definedName name="__CAN496">[14]PROCTOR!#REF!</definedName>
    <definedName name="__CAN497" localSheetId="4">[14]PROCTOR!#REF!</definedName>
    <definedName name="__CAN497" localSheetId="2">[14]PROCTOR!#REF!</definedName>
    <definedName name="__CAN497">[14]PROCTOR!#REF!</definedName>
    <definedName name="__CAN498" localSheetId="4">[14]PROCTOR!#REF!</definedName>
    <definedName name="__CAN498" localSheetId="2">[14]PROCTOR!#REF!</definedName>
    <definedName name="__CAN498">[14]PROCTOR!#REF!</definedName>
    <definedName name="__CAN499" localSheetId="4">[14]PROCTOR!#REF!</definedName>
    <definedName name="__CAN499" localSheetId="2">[14]PROCTOR!#REF!</definedName>
    <definedName name="__CAN499">[14]PROCTOR!#REF!</definedName>
    <definedName name="__CAN500" localSheetId="4">[14]PROCTOR!#REF!</definedName>
    <definedName name="__CAN500" localSheetId="2">[14]PROCTOR!#REF!</definedName>
    <definedName name="__CAN500">[14]PROCTOR!#REF!</definedName>
    <definedName name="__CDG100" localSheetId="4">#REF!</definedName>
    <definedName name="__CDG100" localSheetId="2">#REF!</definedName>
    <definedName name="__CDG100">#REF!</definedName>
    <definedName name="__CDG250" localSheetId="4">#REF!</definedName>
    <definedName name="__CDG250" localSheetId="2">#REF!</definedName>
    <definedName name="__CDG250">#REF!</definedName>
    <definedName name="__CDG50" localSheetId="4">#REF!</definedName>
    <definedName name="__CDG50" localSheetId="2">#REF!</definedName>
    <definedName name="__CDG50">#REF!</definedName>
    <definedName name="__CDG500" localSheetId="4">#REF!</definedName>
    <definedName name="__CDG500" localSheetId="2">#REF!</definedName>
    <definedName name="__CDG500">#REF!</definedName>
    <definedName name="__CEM53" localSheetId="4">#REF!</definedName>
    <definedName name="__CEM53" localSheetId="2">#REF!</definedName>
    <definedName name="__CEM53">#REF!</definedName>
    <definedName name="__CRN3" localSheetId="4">#REF!</definedName>
    <definedName name="__CRN3" localSheetId="2">#REF!</definedName>
    <definedName name="__CRN3">#REF!</definedName>
    <definedName name="__CRN35" localSheetId="4">#REF!</definedName>
    <definedName name="__CRN35" localSheetId="2">#REF!</definedName>
    <definedName name="__CRN35">#REF!</definedName>
    <definedName name="__CRN80" localSheetId="4">#REF!</definedName>
    <definedName name="__CRN80" localSheetId="2">#REF!</definedName>
    <definedName name="__CRN80">#REF!</definedName>
    <definedName name="__dec05" localSheetId="2" hidden="1">{"'Sheet1'!$A$4386:$N$4591"}</definedName>
    <definedName name="__dec05" localSheetId="6" hidden="1">{"'Sheet1'!$A$4386:$N$4591"}</definedName>
    <definedName name="__dec05" hidden="1">{"'Sheet1'!$A$4386:$N$4591"}</definedName>
    <definedName name="__DIN217" localSheetId="4">#REF!</definedName>
    <definedName name="__DIN217" localSheetId="2">#REF!</definedName>
    <definedName name="__DIN217">#REF!</definedName>
    <definedName name="__doc1">#REF!</definedName>
    <definedName name="__DOZ50" localSheetId="4">#REF!</definedName>
    <definedName name="__DOZ50" localSheetId="2">#REF!</definedName>
    <definedName name="__DOZ50">#REF!</definedName>
    <definedName name="__DOZ80" localSheetId="4">#REF!</definedName>
    <definedName name="__DOZ80" localSheetId="2">#REF!</definedName>
    <definedName name="__DOZ80">#REF!</definedName>
    <definedName name="__EXC20">'[32]Rate Analysis '!$E$50</definedName>
    <definedName name="__ExV200" localSheetId="4">#REF!</definedName>
    <definedName name="__ExV200" localSheetId="2">#REF!</definedName>
    <definedName name="__ExV200">#REF!</definedName>
    <definedName name="__GEN100" localSheetId="4">#REF!</definedName>
    <definedName name="__GEN100" localSheetId="2">#REF!</definedName>
    <definedName name="__GEN100">#REF!</definedName>
    <definedName name="__GEN250" localSheetId="4">#REF!</definedName>
    <definedName name="__GEN250" localSheetId="2">#REF!</definedName>
    <definedName name="__GEN250">#REF!</definedName>
    <definedName name="__GEN325" localSheetId="4">#REF!</definedName>
    <definedName name="__GEN325" localSheetId="2">#REF!</definedName>
    <definedName name="__GEN325">#REF!</definedName>
    <definedName name="__GEN380" localSheetId="4">#REF!</definedName>
    <definedName name="__GEN380" localSheetId="2">#REF!</definedName>
    <definedName name="__GEN380">#REF!</definedName>
    <definedName name="__GSB1" localSheetId="4">#REF!</definedName>
    <definedName name="__GSB1" localSheetId="2">#REF!</definedName>
    <definedName name="__GSB1">#REF!</definedName>
    <definedName name="__GSB2" localSheetId="4">#REF!</definedName>
    <definedName name="__GSB2" localSheetId="2">#REF!</definedName>
    <definedName name="__GSB2">#REF!</definedName>
    <definedName name="__GSB3" localSheetId="4">#REF!</definedName>
    <definedName name="__GSB3" localSheetId="2">#REF!</definedName>
    <definedName name="__GSB3">#REF!</definedName>
    <definedName name="__HMP1" localSheetId="4">#REF!</definedName>
    <definedName name="__HMP1" localSheetId="2">#REF!</definedName>
    <definedName name="__HMP1">#REF!</definedName>
    <definedName name="__HMP2" localSheetId="4">#REF!</definedName>
    <definedName name="__HMP2" localSheetId="2">#REF!</definedName>
    <definedName name="__HMP2">#REF!</definedName>
    <definedName name="__HMP3" localSheetId="4">#REF!</definedName>
    <definedName name="__HMP3" localSheetId="2">#REF!</definedName>
    <definedName name="__HMP3">#REF!</definedName>
    <definedName name="__HMP4" localSheetId="4">#REF!</definedName>
    <definedName name="__HMP4" localSheetId="2">#REF!</definedName>
    <definedName name="__HMP4">#REF!</definedName>
    <definedName name="__IntlFixup">TRUE()</definedName>
    <definedName name="__Ki1">#REF!</definedName>
    <definedName name="__Ki2">#REF!</definedName>
    <definedName name="__lb1" localSheetId="4">#REF!</definedName>
    <definedName name="__lb1" localSheetId="2">#REF!</definedName>
    <definedName name="__lb1">#REF!</definedName>
    <definedName name="__lb2" localSheetId="4">#REF!</definedName>
    <definedName name="__lb2" localSheetId="2">#REF!</definedName>
    <definedName name="__lb2">#REF!</definedName>
    <definedName name="__mac2">200</definedName>
    <definedName name="__MAN1">#REF!</definedName>
    <definedName name="__MIX10" localSheetId="4">#REF!</definedName>
    <definedName name="__MIX10" localSheetId="2">#REF!</definedName>
    <definedName name="__MIX10">#REF!</definedName>
    <definedName name="__MIX15" localSheetId="4">#REF!</definedName>
    <definedName name="__MIX15" localSheetId="2">#REF!</definedName>
    <definedName name="__MIX15">#REF!</definedName>
    <definedName name="__MIX15150" localSheetId="4">'[4]Mix Design'!#REF!</definedName>
    <definedName name="__MIX15150" localSheetId="2">'[4]Mix Design'!#REF!</definedName>
    <definedName name="__MIX15150">'[4]Mix Design'!#REF!</definedName>
    <definedName name="__MIX1540">'[4]Mix Design'!$P$11</definedName>
    <definedName name="__MIX1580" localSheetId="4">'[4]Mix Design'!#REF!</definedName>
    <definedName name="__MIX1580" localSheetId="2">'[4]Mix Design'!#REF!</definedName>
    <definedName name="__MIX1580">'[4]Mix Design'!#REF!</definedName>
    <definedName name="__MIX2">'[5]Mix Design'!$P$12</definedName>
    <definedName name="__MIX20" localSheetId="4">#REF!</definedName>
    <definedName name="__MIX20" localSheetId="2">#REF!</definedName>
    <definedName name="__MIX20">#REF!</definedName>
    <definedName name="__MIX2020">'[4]Mix Design'!$P$12</definedName>
    <definedName name="__MIX2040">'[4]Mix Design'!$P$13</definedName>
    <definedName name="__MIX25" localSheetId="4">#REF!</definedName>
    <definedName name="__MIX25" localSheetId="2">#REF!</definedName>
    <definedName name="__MIX25">#REF!</definedName>
    <definedName name="__MIX2540">'[4]Mix Design'!$P$15</definedName>
    <definedName name="__Mix255">'[6]Mix Design'!$P$13</definedName>
    <definedName name="__MIX30" localSheetId="4">#REF!</definedName>
    <definedName name="__MIX30" localSheetId="2">#REF!</definedName>
    <definedName name="__MIX30">#REF!</definedName>
    <definedName name="__MIX35" localSheetId="4">#REF!</definedName>
    <definedName name="__MIX35" localSheetId="2">#REF!</definedName>
    <definedName name="__MIX35">#REF!</definedName>
    <definedName name="__MIX40" localSheetId="4">#REF!</definedName>
    <definedName name="__MIX40" localSheetId="2">#REF!</definedName>
    <definedName name="__MIX40">#REF!</definedName>
    <definedName name="__MIX45" localSheetId="4">'[4]Mix Design'!#REF!</definedName>
    <definedName name="__MIX45" localSheetId="2">'[4]Mix Design'!#REF!</definedName>
    <definedName name="__MIX45">'[4]Mix Design'!#REF!</definedName>
    <definedName name="__mm1" localSheetId="4">#REF!</definedName>
    <definedName name="__mm1" localSheetId="2">#REF!</definedName>
    <definedName name="__mm1">#REF!</definedName>
    <definedName name="__mm2" localSheetId="4">#REF!</definedName>
    <definedName name="__mm2" localSheetId="2">#REF!</definedName>
    <definedName name="__mm2">#REF!</definedName>
    <definedName name="__mm3" localSheetId="4">#REF!</definedName>
    <definedName name="__mm3" localSheetId="2">#REF!</definedName>
    <definedName name="__mm3">#REF!</definedName>
    <definedName name="__MUR5" localSheetId="4">#REF!</definedName>
    <definedName name="__MUR5" localSheetId="2">#REF!</definedName>
    <definedName name="__MUR5">#REF!</definedName>
    <definedName name="__MUR8" localSheetId="4">#REF!</definedName>
    <definedName name="__MUR8" localSheetId="2">#REF!</definedName>
    <definedName name="__MUR8">#REF!</definedName>
    <definedName name="__OPC43" localSheetId="4">#REF!</definedName>
    <definedName name="__OPC43" localSheetId="2">#REF!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 localSheetId="4">#REF!</definedName>
    <definedName name="__tab1" localSheetId="2">#REF!</definedName>
    <definedName name="__tab1">#REF!</definedName>
    <definedName name="__tab2" localSheetId="4">#REF!</definedName>
    <definedName name="__tab2" localSheetId="2">#REF!</definedName>
    <definedName name="__tab2">#REF!</definedName>
    <definedName name="__TB2">#REF!</definedName>
    <definedName name="__TIP1" localSheetId="4">#REF!</definedName>
    <definedName name="__TIP1" localSheetId="2">#REF!</definedName>
    <definedName name="__TIP1">#REF!</definedName>
    <definedName name="__TIP2" localSheetId="4">#REF!</definedName>
    <definedName name="__TIP2" localSheetId="2">#REF!</definedName>
    <definedName name="__TIP2">#REF!</definedName>
    <definedName name="__TIP3" localSheetId="4">#REF!</definedName>
    <definedName name="__TIP3" localSheetId="2">#REF!</definedName>
    <definedName name="__TIP3">#REF!</definedName>
    <definedName name="_0" localSheetId="4">#REF!</definedName>
    <definedName name="_0" localSheetId="2">#REF!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 localSheetId="4">'[31]P-Site fac'!#REF!</definedName>
    <definedName name="_2A1" localSheetId="2">'[31]P-Site fac'!#REF!</definedName>
    <definedName name="_2A1">'[31]P-Site fac'!#REF!</definedName>
    <definedName name="_2A3" localSheetId="4">'[31]P-Site fac'!#REF!</definedName>
    <definedName name="_2A3" localSheetId="2">'[31]P-Site fac'!#REF!</definedName>
    <definedName name="_2A3">'[31]P-Site fac'!#REF!</definedName>
    <definedName name="_2A4" localSheetId="4">'[31]P-Site fac'!#REF!</definedName>
    <definedName name="_2A4" localSheetId="2">'[31]P-Site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 localSheetId="4">'[31]P-Ins &amp; Bonds'!#REF!</definedName>
    <definedName name="_3B1" localSheetId="2">'[31]P-Ins &amp; Bonds'!#REF!</definedName>
    <definedName name="_3B1">'[31]P-Ins &amp; Bonds'!#REF!</definedName>
    <definedName name="_3B2" localSheetId="4">'[31]P-Ins &amp; Bonds'!#REF!</definedName>
    <definedName name="_3B2" localSheetId="2">'[31]P-Ins &amp; Bonds'!#REF!</definedName>
    <definedName name="_3B2">'[31]P-Ins &amp; Bonds'!#REF!</definedName>
    <definedName name="_3B3">[43]PRELIM5!$F$17</definedName>
    <definedName name="_4">#REF!</definedName>
    <definedName name="_4\SM">[40]공문!#REF!</definedName>
    <definedName name="_5.0_Hire_and_running_charges_of_winch___grab" localSheetId="4">[44]SOR!#REF!</definedName>
    <definedName name="_5.0_Hire_and_running_charges_of_winch___grab" localSheetId="2">[44]SOR!#REF!</definedName>
    <definedName name="_5.0_Hire_and_running_charges_of_winch___grab">[44]SOR!#REF!</definedName>
    <definedName name="_5_123Grap" hidden="1">[41]공문!#REF!</definedName>
    <definedName name="_5B5" localSheetId="4">'[31]P-Clients fac'!#REF!</definedName>
    <definedName name="_5B5" localSheetId="2">'[31]P-Clients fac'!#REF!</definedName>
    <definedName name="_5B5">'[31]P-Clients fac'!#REF!</definedName>
    <definedName name="_5B6" localSheetId="4">'[31]P-Clients fac'!#REF!</definedName>
    <definedName name="_5B6" localSheetId="2">'[31]P-Clients fac'!#REF!</definedName>
    <definedName name="_5B6">'[31]P-Clients fac'!#REF!</definedName>
    <definedName name="_5B7" localSheetId="4">'[31]P-Clients fac'!#REF!</definedName>
    <definedName name="_5B7" localSheetId="2">'[31]P-Clients fac'!#REF!</definedName>
    <definedName name="_5B7">'[31]P-Clients fac'!#REF!</definedName>
    <definedName name="_6__123Graph_ACHART_1" hidden="1">[38]Cash2!$G$16:$G$31</definedName>
    <definedName name="_6B8" localSheetId="4">#REF!</definedName>
    <definedName name="_6B8" localSheetId="2">#REF!</definedName>
    <definedName name="_6B8">#REF!</definedName>
    <definedName name="_6B9" localSheetId="4">#REF!</definedName>
    <definedName name="_6B9" localSheetId="2">#REF!</definedName>
    <definedName name="_6B9">#REF!</definedName>
    <definedName name="_7__123Graph_ACHART_2" hidden="1">[38]Z!$T$179:$AH$179</definedName>
    <definedName name="_7C1" localSheetId="4">#REF!</definedName>
    <definedName name="_7C1" localSheetId="2">#REF!</definedName>
    <definedName name="_7C1">#REF!</definedName>
    <definedName name="_7C2" localSheetId="4">#REF!</definedName>
    <definedName name="_7C2" localSheetId="2">#REF!</definedName>
    <definedName name="_7C2">#REF!</definedName>
    <definedName name="_7C3" localSheetId="4">#REF!</definedName>
    <definedName name="_7C3" localSheetId="2">#REF!</definedName>
    <definedName name="_7C3">#REF!</definedName>
    <definedName name="_7D1" localSheetId="4">#REF!</definedName>
    <definedName name="_7D1" localSheetId="2">#REF!</definedName>
    <definedName name="_7D1">#REF!</definedName>
    <definedName name="_7D2" localSheetId="4">#REF!</definedName>
    <definedName name="_7D2" localSheetId="2">#REF!</definedName>
    <definedName name="_7D2">#REF!</definedName>
    <definedName name="_7D3" localSheetId="4">#REF!</definedName>
    <definedName name="_7D3" localSheetId="2">#REF!</definedName>
    <definedName name="_7D3">#REF!</definedName>
    <definedName name="_7D4" localSheetId="4">#REF!</definedName>
    <definedName name="_7D4" localSheetId="2">#REF!</definedName>
    <definedName name="_7D4">#REF!</definedName>
    <definedName name="_7D5" localSheetId="4">#REF!</definedName>
    <definedName name="_7D5" localSheetId="2">#REF!</definedName>
    <definedName name="_7D5">#REF!</definedName>
    <definedName name="_8__123Graph_BCHART_2" hidden="1">[38]Z!$T$180:$AH$180</definedName>
    <definedName name="_9__123Graph_CCHART_1" hidden="1">[38]Cash2!$J$16:$J$36</definedName>
    <definedName name="_A1" localSheetId="4">#REF!</definedName>
    <definedName name="_A1" localSheetId="2">#REF!</definedName>
    <definedName name="_A1">#REF!</definedName>
    <definedName name="_a2">#REF!</definedName>
    <definedName name="_A20000">#REF!</definedName>
    <definedName name="_a3">#N/A</definedName>
    <definedName name="_A65537" localSheetId="4">#REF!</definedName>
    <definedName name="_A65537" localSheetId="2">#REF!</definedName>
    <definedName name="_A65537">#REF!</definedName>
    <definedName name="_A655600">#REF!</definedName>
    <definedName name="_A8" localSheetId="4">#REF!</definedName>
    <definedName name="_A8" localSheetId="2">#REF!</definedName>
    <definedName name="_A8">#REF!</definedName>
    <definedName name="_ABM10" localSheetId="4">#REF!</definedName>
    <definedName name="_ABM10" localSheetId="2">#REF!</definedName>
    <definedName name="_ABM10">#REF!</definedName>
    <definedName name="_ABM40" localSheetId="4">#REF!</definedName>
    <definedName name="_ABM40" localSheetId="2">#REF!</definedName>
    <definedName name="_ABM40">#REF!</definedName>
    <definedName name="_ABM6" localSheetId="4">#REF!</definedName>
    <definedName name="_ABM6" localSheetId="2">#REF!</definedName>
    <definedName name="_ABM6">#REF!</definedName>
    <definedName name="_ACB10" localSheetId="4">#REF!</definedName>
    <definedName name="_ACB10" localSheetId="2">#REF!</definedName>
    <definedName name="_ACB10">#REF!</definedName>
    <definedName name="_ACB20" localSheetId="4">#REF!</definedName>
    <definedName name="_ACB20" localSheetId="2">#REF!</definedName>
    <definedName name="_ACB20">#REF!</definedName>
    <definedName name="_ACR10" localSheetId="4">#REF!</definedName>
    <definedName name="_ACR10" localSheetId="2">#REF!</definedName>
    <definedName name="_ACR10">#REF!</definedName>
    <definedName name="_ACR20" localSheetId="4">#REF!</definedName>
    <definedName name="_ACR20" localSheetId="2">#REF!</definedName>
    <definedName name="_ACR20">#REF!</definedName>
    <definedName name="_AGG6" localSheetId="4">#REF!</definedName>
    <definedName name="_AGG6" localSheetId="2">#REF!</definedName>
    <definedName name="_AGG6">#REF!</definedName>
    <definedName name="_AOC2">#REF!</definedName>
    <definedName name="_ash1" localSheetId="4">[13]ANAL!#REF!</definedName>
    <definedName name="_ash1" localSheetId="2">[13]ANAL!#REF!</definedName>
    <definedName name="_ash1">[13]ANAL!#REF!</definedName>
    <definedName name="_att2">#N/A</definedName>
    <definedName name="_AWM10" localSheetId="4">#REF!</definedName>
    <definedName name="_AWM10" localSheetId="2">#REF!</definedName>
    <definedName name="_AWM10">#REF!</definedName>
    <definedName name="_AWM40" localSheetId="4">#REF!</definedName>
    <definedName name="_AWM40" localSheetId="2">#REF!</definedName>
    <definedName name="_AWM40">#REF!</definedName>
    <definedName name="_AWM6" localSheetId="4">#REF!</definedName>
    <definedName name="_AWM6" localSheetId="2">#REF!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4">[14]PROCTOR!#REF!</definedName>
    <definedName name="_CAN458" localSheetId="2">[14]PROCTOR!#REF!</definedName>
    <definedName name="_CAN458">[14]PROCTOR!#REF!</definedName>
    <definedName name="_CAN486" localSheetId="4">[14]PROCTOR!#REF!</definedName>
    <definedName name="_CAN486" localSheetId="2">[14]PROCTOR!#REF!</definedName>
    <definedName name="_CAN486">[14]PROCTOR!#REF!</definedName>
    <definedName name="_CAN487" localSheetId="4">[14]PROCTOR!#REF!</definedName>
    <definedName name="_CAN487" localSheetId="2">[14]PROCTOR!#REF!</definedName>
    <definedName name="_CAN487">[14]PROCTOR!#REF!</definedName>
    <definedName name="_CAN488" localSheetId="4">[14]PROCTOR!#REF!</definedName>
    <definedName name="_CAN488" localSheetId="2">[14]PROCTOR!#REF!</definedName>
    <definedName name="_CAN488">[14]PROCTOR!#REF!</definedName>
    <definedName name="_CAN489" localSheetId="4">[14]PROCTOR!#REF!</definedName>
    <definedName name="_CAN489" localSheetId="2">[14]PROCTOR!#REF!</definedName>
    <definedName name="_CAN489">[14]PROCTOR!#REF!</definedName>
    <definedName name="_CAN490" localSheetId="4">[14]PROCTOR!#REF!</definedName>
    <definedName name="_CAN490" localSheetId="2">[14]PROCTOR!#REF!</definedName>
    <definedName name="_CAN490">[14]PROCTOR!#REF!</definedName>
    <definedName name="_CAN491" localSheetId="4">[14]PROCTOR!#REF!</definedName>
    <definedName name="_CAN491" localSheetId="2">[14]PROCTOR!#REF!</definedName>
    <definedName name="_CAN491">[14]PROCTOR!#REF!</definedName>
    <definedName name="_CAN492" localSheetId="4">[14]PROCTOR!#REF!</definedName>
    <definedName name="_CAN492" localSheetId="2">[14]PROCTOR!#REF!</definedName>
    <definedName name="_CAN492">[14]PROCTOR!#REF!</definedName>
    <definedName name="_CAN493" localSheetId="4">[14]PROCTOR!#REF!</definedName>
    <definedName name="_CAN493" localSheetId="2">[14]PROCTOR!#REF!</definedName>
    <definedName name="_CAN493">[14]PROCTOR!#REF!</definedName>
    <definedName name="_CAN494" localSheetId="4">[14]PROCTOR!#REF!</definedName>
    <definedName name="_CAN494" localSheetId="2">[14]PROCTOR!#REF!</definedName>
    <definedName name="_CAN494">[14]PROCTOR!#REF!</definedName>
    <definedName name="_CAN495" localSheetId="4">[14]PROCTOR!#REF!</definedName>
    <definedName name="_CAN495" localSheetId="2">[14]PROCTOR!#REF!</definedName>
    <definedName name="_CAN495">[14]PROCTOR!#REF!</definedName>
    <definedName name="_CAN496" localSheetId="4">[14]PROCTOR!#REF!</definedName>
    <definedName name="_CAN496" localSheetId="2">[14]PROCTOR!#REF!</definedName>
    <definedName name="_CAN496">[14]PROCTOR!#REF!</definedName>
    <definedName name="_CAN497" localSheetId="4">[14]PROCTOR!#REF!</definedName>
    <definedName name="_CAN497" localSheetId="2">[14]PROCTOR!#REF!</definedName>
    <definedName name="_CAN497">[14]PROCTOR!#REF!</definedName>
    <definedName name="_CAN498" localSheetId="4">[14]PROCTOR!#REF!</definedName>
    <definedName name="_CAN498" localSheetId="2">[14]PROCTOR!#REF!</definedName>
    <definedName name="_CAN498">[14]PROCTOR!#REF!</definedName>
    <definedName name="_CAN499" localSheetId="4">[14]PROCTOR!#REF!</definedName>
    <definedName name="_CAN499" localSheetId="2">[14]PROCTOR!#REF!</definedName>
    <definedName name="_CAN499">[14]PROCTOR!#REF!</definedName>
    <definedName name="_CAN500" localSheetId="4">[14]PROCTOR!#REF!</definedName>
    <definedName name="_CAN500" localSheetId="2">[14]PROCTOR!#REF!</definedName>
    <definedName name="_CAN500">[14]PROCTOR!#REF!</definedName>
    <definedName name="_CDG100" localSheetId="4">#REF!</definedName>
    <definedName name="_CDG100" localSheetId="2">#REF!</definedName>
    <definedName name="_CDG100">#REF!</definedName>
    <definedName name="_CDG250" localSheetId="4">#REF!</definedName>
    <definedName name="_CDG250" localSheetId="2">#REF!</definedName>
    <definedName name="_CDG250">#REF!</definedName>
    <definedName name="_CDG50" localSheetId="4">#REF!</definedName>
    <definedName name="_CDG50" localSheetId="2">#REF!</definedName>
    <definedName name="_CDG50">#REF!</definedName>
    <definedName name="_CDG500" localSheetId="4">#REF!</definedName>
    <definedName name="_CDG500" localSheetId="2">#REF!</definedName>
    <definedName name="_CDG500">#REF!</definedName>
    <definedName name="_CDT1">#REF!</definedName>
    <definedName name="_CEM53" localSheetId="4">#REF!</definedName>
    <definedName name="_CEM53" localSheetId="2">#REF!</definedName>
    <definedName name="_CEM53">#REF!</definedName>
    <definedName name="_CRN3" localSheetId="4">#REF!</definedName>
    <definedName name="_CRN3" localSheetId="2">#REF!</definedName>
    <definedName name="_CRN3">#REF!</definedName>
    <definedName name="_CRN35" localSheetId="4">#REF!</definedName>
    <definedName name="_CRN35" localSheetId="2">#REF!</definedName>
    <definedName name="_CRN35">#REF!</definedName>
    <definedName name="_CRN80" localSheetId="4">#REF!</definedName>
    <definedName name="_CRN80" localSheetId="2">#REF!</definedName>
    <definedName name="_CRN80">#REF!</definedName>
    <definedName name="_CT250">'[45]dongia (2)'!#REF!</definedName>
    <definedName name="_dec05" localSheetId="2" hidden="1">{"'Sheet1'!$A$4386:$N$4591"}</definedName>
    <definedName name="_dec05" localSheetId="6" hidden="1">{"'Sheet1'!$A$4386:$N$4591"}</definedName>
    <definedName name="_dec05" hidden="1">{"'Sheet1'!$A$4386:$N$4591"}</definedName>
    <definedName name="_DIN217" localSheetId="4">#REF!</definedName>
    <definedName name="_DIN217" localSheetId="2">#REF!</definedName>
    <definedName name="_DIN217">#REF!</definedName>
    <definedName name="_doc1">#REF!</definedName>
    <definedName name="_DOZ50" localSheetId="4">#REF!</definedName>
    <definedName name="_DOZ50" localSheetId="2">#REF!</definedName>
    <definedName name="_DOZ50">#REF!</definedName>
    <definedName name="_DOZ80" localSheetId="4">#REF!</definedName>
    <definedName name="_DOZ80" localSheetId="2">#REF!</definedName>
    <definedName name="_DOZ80">#REF!</definedName>
    <definedName name="_ELL45">#REF!</definedName>
    <definedName name="_ELL90">#REF!</definedName>
    <definedName name="_EXC20">'[46]RA Civil'!$E$50</definedName>
    <definedName name="_ExV200" localSheetId="4">#REF!</definedName>
    <definedName name="_ExV200" localSheetId="2">#REF!</definedName>
    <definedName name="_ExV200">#REF!</definedName>
    <definedName name="_f2">#REF!</definedName>
    <definedName name="_F3">#REF!</definedName>
    <definedName name="_FF3">#REF!</definedName>
    <definedName name="_Fill" localSheetId="4" hidden="1">[47]BHANDUP!#REF!</definedName>
    <definedName name="_Fill" localSheetId="2" hidden="1">[47]BHANDUP!#REF!</definedName>
    <definedName name="_Fill" hidden="1">[47]BHANDUP!#REF!</definedName>
    <definedName name="_Fill1" localSheetId="4" hidden="1">[47]BHANDUP!#REF!</definedName>
    <definedName name="_Fill1" localSheetId="2" hidden="1">[47]BHANDUP!#REF!</definedName>
    <definedName name="_Fill1" hidden="1">[47]BHANDUP!#REF!</definedName>
    <definedName name="_xlnm._FilterDatabase" localSheetId="4" hidden="1">'Attarsand &amp; Parsupur P-3'!$C$11:$W$147</definedName>
    <definedName name="_xlnm._FilterDatabase" localSheetId="2" hidden="1">'HT_Attarsand Pars'!$A$5:$Q$125</definedName>
    <definedName name="_xlnm._FilterDatabase" localSheetId="8" hidden="1">'HT_Saray Jammuvaril '!$A$5:$R$69</definedName>
    <definedName name="_xlnm._FilterDatabase" localSheetId="0" hidden="1">SARSIDIH!$C$6:$D$138</definedName>
    <definedName name="_xlnm._FilterDatabase" hidden="1">#REF!</definedName>
    <definedName name="_FLK1">#REF!</definedName>
    <definedName name="_GEN1">#REF!</definedName>
    <definedName name="_GEN100" localSheetId="4">#REF!</definedName>
    <definedName name="_GEN100" localSheetId="2">#REF!</definedName>
    <definedName name="_GEN100">#REF!</definedName>
    <definedName name="_GEN250" localSheetId="4">#REF!</definedName>
    <definedName name="_GEN250" localSheetId="2">#REF!</definedName>
    <definedName name="_GEN250">#REF!</definedName>
    <definedName name="_GEN325" localSheetId="4">#REF!</definedName>
    <definedName name="_GEN325" localSheetId="2">#REF!</definedName>
    <definedName name="_GEN325">#REF!</definedName>
    <definedName name="_GEN380" localSheetId="4">#REF!</definedName>
    <definedName name="_GEN380" localSheetId="2">#REF!</definedName>
    <definedName name="_GEN380">#REF!</definedName>
    <definedName name="_GSB1" localSheetId="4">#REF!</definedName>
    <definedName name="_GSB1" localSheetId="2">#REF!</definedName>
    <definedName name="_GSB1">#REF!</definedName>
    <definedName name="_GSB2" localSheetId="4">#REF!</definedName>
    <definedName name="_GSB2" localSheetId="2">#REF!</definedName>
    <definedName name="_GSB2">#REF!</definedName>
    <definedName name="_GSB3" localSheetId="4">#REF!</definedName>
    <definedName name="_GSB3" localSheetId="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 localSheetId="4">#REF!</definedName>
    <definedName name="_HED1" localSheetId="2">#REF!</definedName>
    <definedName name="_HED1">#REF!</definedName>
    <definedName name="_HED2" localSheetId="4">#REF!</definedName>
    <definedName name="_HED2" localSheetId="2">#REF!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 localSheetId="4">#REF!</definedName>
    <definedName name="_HMP1" localSheetId="2">#REF!</definedName>
    <definedName name="_HMP1">#REF!</definedName>
    <definedName name="_HMP2" localSheetId="4">#REF!</definedName>
    <definedName name="_HMP2" localSheetId="2">#REF!</definedName>
    <definedName name="_HMP2">#REF!</definedName>
    <definedName name="_HMP3" localSheetId="4">#REF!</definedName>
    <definedName name="_HMP3" localSheetId="2">#REF!</definedName>
    <definedName name="_HMP3">#REF!</definedName>
    <definedName name="_HMP4" localSheetId="4">#REF!</definedName>
    <definedName name="_HMP4" localSheetId="2">#REF!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 localSheetId="4">#REF!</definedName>
    <definedName name="_lb1" localSheetId="2">#REF!</definedName>
    <definedName name="_lb1">#REF!</definedName>
    <definedName name="_lb2" localSheetId="4">#REF!</definedName>
    <definedName name="_lb2" localSheetId="2">#REF!</definedName>
    <definedName name="_lb2">#REF!</definedName>
    <definedName name="_LV1">#REF!</definedName>
    <definedName name="_mac2">200</definedName>
    <definedName name="_MAN1">#REF!</definedName>
    <definedName name="_Mat1">[49]PIPING!$AJ$7:$AJ$221</definedName>
    <definedName name="_Mat2">[49]PIPING!$AK$7:$AK$221</definedName>
    <definedName name="_MIX10" localSheetId="4">#REF!</definedName>
    <definedName name="_MIX10" localSheetId="2">#REF!</definedName>
    <definedName name="_MIX10">#REF!</definedName>
    <definedName name="_MIX15" localSheetId="4">#REF!</definedName>
    <definedName name="_MIX15" localSheetId="2">#REF!</definedName>
    <definedName name="_MIX15">#REF!</definedName>
    <definedName name="_MIX15150" localSheetId="4">'[4]Mix Design'!#REF!</definedName>
    <definedName name="_MIX15150" localSheetId="2">'[4]Mix Design'!#REF!</definedName>
    <definedName name="_MIX15150">'[4]Mix Design'!#REF!</definedName>
    <definedName name="_MIX1540">'[4]Mix Design'!$P$11</definedName>
    <definedName name="_MIX1580" localSheetId="4">'[4]Mix Design'!#REF!</definedName>
    <definedName name="_MIX1580" localSheetId="2">'[4]Mix Design'!#REF!</definedName>
    <definedName name="_MIX1580">'[4]Mix Design'!#REF!</definedName>
    <definedName name="_MIX2">'[5]Mix Design'!$P$12</definedName>
    <definedName name="_MIX20" localSheetId="4">#REF!</definedName>
    <definedName name="_MIX20" localSheetId="2">#REF!</definedName>
    <definedName name="_MIX20">#REF!</definedName>
    <definedName name="_MIX2020">'[4]Mix Design'!$P$12</definedName>
    <definedName name="_MIX2040">'[4]Mix Design'!$P$13</definedName>
    <definedName name="_MIX25" localSheetId="4">#REF!</definedName>
    <definedName name="_MIX25" localSheetId="2">#REF!</definedName>
    <definedName name="_MIX25">#REF!</definedName>
    <definedName name="_MIX2540">'[4]Mix Design'!$P$15</definedName>
    <definedName name="_Mix255">'[6]Mix Design'!$P$13</definedName>
    <definedName name="_MIX30" localSheetId="4">#REF!</definedName>
    <definedName name="_MIX30" localSheetId="2">#REF!</definedName>
    <definedName name="_MIX30">#REF!</definedName>
    <definedName name="_MIX35" localSheetId="4">#REF!</definedName>
    <definedName name="_MIX35" localSheetId="2">#REF!</definedName>
    <definedName name="_MIX35">#REF!</definedName>
    <definedName name="_MIX40" localSheetId="4">#REF!</definedName>
    <definedName name="_MIX40" localSheetId="2">#REF!</definedName>
    <definedName name="_MIX40">#REF!</definedName>
    <definedName name="_MIX45" localSheetId="4">'[4]Mix Design'!#REF!</definedName>
    <definedName name="_MIX45" localSheetId="2">'[4]Mix Design'!#REF!</definedName>
    <definedName name="_MIX45">'[4]Mix Design'!#REF!</definedName>
    <definedName name="_mm1" localSheetId="4">#REF!</definedName>
    <definedName name="_mm1" localSheetId="2">#REF!</definedName>
    <definedName name="_mm1">#REF!</definedName>
    <definedName name="_mm2" localSheetId="4">#REF!</definedName>
    <definedName name="_mm2" localSheetId="2">#REF!</definedName>
    <definedName name="_mm2">#REF!</definedName>
    <definedName name="_mm3" localSheetId="4">#REF!</definedName>
    <definedName name="_mm3" localSheetId="2">#REF!</definedName>
    <definedName name="_mm3">#REF!</definedName>
    <definedName name="_MUR5" localSheetId="4">#REF!</definedName>
    <definedName name="_MUR5" localSheetId="2">#REF!</definedName>
    <definedName name="_MUR5">#REF!</definedName>
    <definedName name="_MUR8" localSheetId="4">#REF!</definedName>
    <definedName name="_MUR8" localSheetId="2">#REF!</definedName>
    <definedName name="_MUR8">#REF!</definedName>
    <definedName name="_new1">[50]Original!$V$8</definedName>
    <definedName name="_OPC43" localSheetId="4">#REF!</definedName>
    <definedName name="_OPC43" localSheetId="2">#REF!</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4">'[52]ANAL-PIPE LINE'!#REF!</definedName>
    <definedName name="_SLV10025" localSheetId="2">'[52]ANAL-PIPE LINE'!#REF!</definedName>
    <definedName name="_SLV10025">'[52]ANAL-PIPE LINE'!#REF!</definedName>
    <definedName name="_SMG1">#N/A</definedName>
    <definedName name="_SMG2">#N/A</definedName>
    <definedName name="_Sort" hidden="1">#REF!</definedName>
    <definedName name="_ssr1" localSheetId="4">'[53]scour depth'!#REF!</definedName>
    <definedName name="_ssr1" localSheetId="2">'[53]scour depth'!#REF!</definedName>
    <definedName name="_ssr1">'[53]scour depth'!#REF!</definedName>
    <definedName name="_t1">#REF!</definedName>
    <definedName name="_tab1" localSheetId="4">#REF!</definedName>
    <definedName name="_tab1" localSheetId="2">#REF!</definedName>
    <definedName name="_tab1">#REF!</definedName>
    <definedName name="_tab2" localSheetId="4">#REF!</definedName>
    <definedName name="_tab2" localSheetId="2">#REF!</definedName>
    <definedName name="_tab2">#REF!</definedName>
    <definedName name="_TB2">#REF!</definedName>
    <definedName name="_tem1">#N/A</definedName>
    <definedName name="_TIP1" localSheetId="4">#REF!</definedName>
    <definedName name="_TIP1" localSheetId="2">#REF!</definedName>
    <definedName name="_TIP1">#REF!</definedName>
    <definedName name="_TIP2" localSheetId="4">#REF!</definedName>
    <definedName name="_TIP2" localSheetId="2">#REF!</definedName>
    <definedName name="_TIP2">#REF!</definedName>
    <definedName name="_TIP3" localSheetId="4">#REF!</definedName>
    <definedName name="_TIP3" localSheetId="2">#REF!</definedName>
    <definedName name="_TIP3">#REF!</definedName>
    <definedName name="_V1">[54]Voucher!$B$1</definedName>
    <definedName name="_V2">[54]Voucher!$R$1</definedName>
    <definedName name="√">"SQRT"</definedName>
    <definedName name="◈002MONO현황">#REF!</definedName>
    <definedName name="a">[55]Culvert!$H$112</definedName>
    <definedName name="a._Trimmer" localSheetId="4">[44]SOR!#REF!</definedName>
    <definedName name="a._Trimmer" localSheetId="2">[44]SOR!#REF!</definedName>
    <definedName name="a._Trimmer">[44]SOR!#REF!</definedName>
    <definedName name="a___0">#REF!</definedName>
    <definedName name="a___13">#REF!</definedName>
    <definedName name="a__Labour_charges_for_cutting_bending__welding_including_materials." localSheetId="4">[44]SOR!#REF!</definedName>
    <definedName name="a__Labour_charges_for_cutting_bending__welding_including_materials." localSheetId="2">[44]SOR!#REF!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 localSheetId="4">#REF!</definedName>
    <definedName name="a1o" localSheetId="2">#REF!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 localSheetId="4">#REF!</definedName>
    <definedName name="A73.1" localSheetId="2">#REF!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 localSheetId="4">#REF!</definedName>
    <definedName name="aa" localSheetId="2">#REF!</definedName>
    <definedName name="aa">#REF!</definedName>
    <definedName name="AAA" localSheetId="4">[56]PROCTOR!#REF!</definedName>
    <definedName name="AAA" localSheetId="2">[56]PROCTOR!#REF!</definedName>
    <definedName name="AAA">[56]PROCTOR!#REF!</definedName>
    <definedName name="AAAA" localSheetId="2" hidden="1">{"form-D1",#N/A,FALSE,"FORM-D1";"form-D1_amt",#N/A,FALSE,"FORM-D1"}</definedName>
    <definedName name="AAAA" localSheetId="6" hidden="1">{"form-D1",#N/A,FALSE,"FORM-D1";"form-D1_amt",#N/A,FALSE,"FORM-D1"}</definedName>
    <definedName name="AAAA" hidden="1">{"form-D1",#N/A,FALSE,"FORM-D1";"form-D1_amt",#N/A,FALSE,"FORM-D1"}</definedName>
    <definedName name="ab" localSheetId="4">#REF!</definedName>
    <definedName name="ab" localSheetId="2">#REF!</definedName>
    <definedName name="ab">#REF!</definedName>
    <definedName name="abc" localSheetId="4">#REF!</definedName>
    <definedName name="abc" localSheetId="2">#REF!</definedName>
    <definedName name="abc">#REF!</definedName>
    <definedName name="abcd">#REF!</definedName>
    <definedName name="abg" localSheetId="4">#REF!</definedName>
    <definedName name="abg" localSheetId="2">#REF!</definedName>
    <definedName name="abg">#REF!</definedName>
    <definedName name="ABS" localSheetId="4">#REF!</definedName>
    <definedName name="ABS" localSheetId="2">#REF!</definedName>
    <definedName name="ABS">#REF!</definedName>
    <definedName name="AbsEst_10000" localSheetId="4">#REF!</definedName>
    <definedName name="AbsEst_10000" localSheetId="2">#REF!</definedName>
    <definedName name="AbsEst_10000">#REF!</definedName>
    <definedName name="Absest_1LL_12" localSheetId="4">#REF!</definedName>
    <definedName name="Absest_1LL_12" localSheetId="2">#REF!</definedName>
    <definedName name="Absest_1LL_12">#REF!</definedName>
    <definedName name="Absest_1LL_7.5" localSheetId="4">#REF!</definedName>
    <definedName name="Absest_1LL_7.5" localSheetId="2">#REF!</definedName>
    <definedName name="Absest_1LL_7.5">#REF!</definedName>
    <definedName name="Absest_30000" localSheetId="4">#REF!</definedName>
    <definedName name="Absest_30000" localSheetId="2">#REF!</definedName>
    <definedName name="Absest_30000">#REF!</definedName>
    <definedName name="Absest_60000" localSheetId="4">#REF!</definedName>
    <definedName name="Absest_60000" localSheetId="2">#REF!</definedName>
    <definedName name="Absest_60000">#REF!</definedName>
    <definedName name="ABSTRACT">#REF!</definedName>
    <definedName name="ABSTRACT_ESTIMATE" localSheetId="4">#REF!</definedName>
    <definedName name="ABSTRACT_ESTIMATE" localSheetId="2">#REF!</definedName>
    <definedName name="ABSTRACT_ESTIMATE">#REF!</definedName>
    <definedName name="ABUTCAP1" localSheetId="4">#REF!</definedName>
    <definedName name="ABUTCAP1" localSheetId="2">#REF!</definedName>
    <definedName name="ABUTCAP1">#REF!</definedName>
    <definedName name="ABUTCAP2" localSheetId="4">#REF!</definedName>
    <definedName name="ABUTCAP2" localSheetId="2">#REF!</definedName>
    <definedName name="ABUTCAP2">#REF!</definedName>
    <definedName name="ac" localSheetId="4">#REF!</definedName>
    <definedName name="ac" localSheetId="2">#REF!</definedName>
    <definedName name="ac">#REF!</definedName>
    <definedName name="AD" localSheetId="2" hidden="1">{"'Sheet1'!$A$4386:$N$4591"}</definedName>
    <definedName name="AD" localSheetId="6" hidden="1">{"'Sheet1'!$A$4386:$N$4591"}</definedName>
    <definedName name="AD" hidden="1">{"'Sheet1'!$A$4386:$N$4591"}</definedName>
    <definedName name="adfsdf">#REF!</definedName>
    <definedName name="ADITION" hidden="1">{"'장비'!$A$3:$M$12"}</definedName>
    <definedName name="Admixture" localSheetId="4">#REF!</definedName>
    <definedName name="Admixture" localSheetId="2">#REF!</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 localSheetId="4">[59]ANAL!#REF!</definedName>
    <definedName name="AGG" localSheetId="2">[59]ANAL!#REF!</definedName>
    <definedName name="AGG">[59]ANAL!#REF!</definedName>
    <definedName name="AGGT">[59]ANAL!$E$14</definedName>
    <definedName name="AGGT1012">'[52]ANAL-PIPE LINE'!$E$20</definedName>
    <definedName name="AGGTS" localSheetId="4">#REF!</definedName>
    <definedName name="AGGTS" localSheetId="2">#REF!</definedName>
    <definedName name="AGGTS">#REF!</definedName>
    <definedName name="Agr12mm" localSheetId="4">#REF!</definedName>
    <definedName name="Agr12mm" localSheetId="2">#REF!</definedName>
    <definedName name="Agr12mm">#REF!</definedName>
    <definedName name="Agr20mm" localSheetId="4">#REF!</definedName>
    <definedName name="Agr20mm" localSheetId="2">#REF!</definedName>
    <definedName name="Agr20mm">#REF!</definedName>
    <definedName name="Agr40mm" localSheetId="4">#REF!</definedName>
    <definedName name="Agr40mm" localSheetId="2">#REF!</definedName>
    <definedName name="Agr40mm">#REF!</definedName>
    <definedName name="Agr53mm" localSheetId="4">#REF!</definedName>
    <definedName name="Agr53mm" localSheetId="2">#REF!</definedName>
    <definedName name="Agr53mm">#REF!</definedName>
    <definedName name="Agr6mm" localSheetId="4">#REF!</definedName>
    <definedName name="Agr6mm" localSheetId="2">#REF!</definedName>
    <definedName name="Agr6mm">#REF!</definedName>
    <definedName name="agrP" localSheetId="4">#REF!</definedName>
    <definedName name="agrP" localSheetId="2">#REF!</definedName>
    <definedName name="agrP">#REF!</definedName>
    <definedName name="AH" hidden="1">{#N/A,#N/A,FALSE,"CCTV"}</definedName>
    <definedName name="ai" localSheetId="4">#REF!</definedName>
    <definedName name="ai" localSheetId="2">#REF!</definedName>
    <definedName name="ai">#REF!</definedName>
    <definedName name="AIR" localSheetId="4">#REF!</definedName>
    <definedName name="AIR" localSheetId="2">#REF!</definedName>
    <definedName name="AIR">#REF!</definedName>
    <definedName name="air_trap">#REF!</definedName>
    <definedName name="AIRC" localSheetId="4">#REF!</definedName>
    <definedName name="AIRC" localSheetId="2">#REF!</definedName>
    <definedName name="AIRC">#REF!</definedName>
    <definedName name="ajartjr">#REF!</definedName>
    <definedName name="ALDENSITY">[60]CABLERET!$B$10</definedName>
    <definedName name="alfa" localSheetId="4">#REF!</definedName>
    <definedName name="alfa" localSheetId="2">#REF!</definedName>
    <definedName name="alfa">#REF!</definedName>
    <definedName name="alfa1" localSheetId="4">#REF!</definedName>
    <definedName name="alfa1" localSheetId="2">#REF!</definedName>
    <definedName name="alfa1">#REF!</definedName>
    <definedName name="alload">[60]CABLERET!$D$13:$D$128</definedName>
    <definedName name="ALMARGIN">[60]CABLERET!$D$7</definedName>
    <definedName name="ALPHA" localSheetId="4">#REF!</definedName>
    <definedName name="ALPHA" localSheetId="2">#REF!</definedName>
    <definedName name="ALPHA">#REF!</definedName>
    <definedName name="Alw">#REF!</definedName>
    <definedName name="alwarsump" localSheetId="4">#REF!</definedName>
    <definedName name="alwarsump" localSheetId="2">#REF!</definedName>
    <definedName name="alwarsump">#REF!</definedName>
    <definedName name="Analysis" localSheetId="4">#REF!</definedName>
    <definedName name="Analysis" localSheetId="2">#REF!</definedName>
    <definedName name="Analysis">#REF!</definedName>
    <definedName name="anch">#REF!</definedName>
    <definedName name="anchalik">#REF!</definedName>
    <definedName name="anchor">#REF!</definedName>
    <definedName name="angle">#REF!</definedName>
    <definedName name="anj">#REF!</definedName>
    <definedName name="annex7ll" localSheetId="4">#REF!</definedName>
    <definedName name="annex7ll" localSheetId="2">#REF!</definedName>
    <definedName name="annex7ll">#REF!</definedName>
    <definedName name="annex7llsump" localSheetId="4">#REF!</definedName>
    <definedName name="annex7llsump" localSheetId="2">#REF!</definedName>
    <definedName name="annex7llsump">#REF!</definedName>
    <definedName name="annexsump7" localSheetId="4">#REF!</definedName>
    <definedName name="annexsump7" localSheetId="2">#REF!</definedName>
    <definedName name="annexsump7">#REF!</definedName>
    <definedName name="annexsump7." localSheetId="4">#REF!</definedName>
    <definedName name="annexsump7." localSheetId="2">#REF!</definedName>
    <definedName name="annexsump7.">#REF!</definedName>
    <definedName name="annexsump7.1" localSheetId="4">#REF!</definedName>
    <definedName name="annexsump7.1" localSheetId="2">#REF!</definedName>
    <definedName name="annexsump7.1">#REF!</definedName>
    <definedName name="ANNX18" localSheetId="4">#REF!</definedName>
    <definedName name="ANNX18" localSheetId="2">#REF!</definedName>
    <definedName name="ANNX18">#REF!</definedName>
    <definedName name="anscount" hidden="1">1</definedName>
    <definedName name="APLANT" localSheetId="4">#REF!</definedName>
    <definedName name="APLANT" localSheetId="2">#REF!</definedName>
    <definedName name="APLANT">#REF!</definedName>
    <definedName name="APPLI">#REF!</definedName>
    <definedName name="APR" localSheetId="2" hidden="1">{"form-D1",#N/A,FALSE,"FORM-D1";"form-D1_amt",#N/A,FALSE,"FORM-D1"}</definedName>
    <definedName name="APR" localSheetId="6"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 localSheetId="4">#REF!</definedName>
    <definedName name="asd" localSheetId="2">#REF!</definedName>
    <definedName name="asd">#REF!</definedName>
    <definedName name="asdf">[37]예가표!#REF!</definedName>
    <definedName name="asdfs" hidden="1">[38]Cash2!$G$16:$G$31</definedName>
    <definedName name="ASH" localSheetId="4">#REF!</definedName>
    <definedName name="ASH" localSheetId="2">#REF!</definedName>
    <definedName name="ASH">#REF!</definedName>
    <definedName name="ASHOKA">#REF!</definedName>
    <definedName name="ASPAV" localSheetId="4">#REF!</definedName>
    <definedName name="ASPAV" localSheetId="2">#REF!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 localSheetId="4">#REF!</definedName>
    <definedName name="B" localSheetId="2">#REF!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 localSheetId="4">#REF!</definedName>
    <definedName name="basew" localSheetId="2">#REF!</definedName>
    <definedName name="basew">#REF!</definedName>
    <definedName name="BATCH" localSheetId="4">#REF!</definedName>
    <definedName name="BATCH" localSheetId="2">#REF!</definedName>
    <definedName name="BATCH">#REF!</definedName>
    <definedName name="BATCH20" localSheetId="4">#REF!</definedName>
    <definedName name="BATCH20" localSheetId="2">#REF!</definedName>
    <definedName name="BATCH20">#REF!</definedName>
    <definedName name="BATCH30" localSheetId="4">#REF!</definedName>
    <definedName name="BATCH30" localSheetId="2">#REF!</definedName>
    <definedName name="BATCH30">#REF!</definedName>
    <definedName name="Batching_hot_mix_plant" localSheetId="4">[44]SOR!#REF!</definedName>
    <definedName name="Batching_hot_mix_plant" localSheetId="2">[44]SOR!#REF!</definedName>
    <definedName name="Batching_hot_mix_plant">[44]SOR!#REF!</definedName>
    <definedName name="BBOF" localSheetId="4">#REF!</definedName>
    <definedName name="BBOF" localSheetId="2">#REF!</definedName>
    <definedName name="BBOF">#REF!</definedName>
    <definedName name="BC" localSheetId="4">#REF!</definedName>
    <definedName name="BC" localSheetId="2">#REF!</definedName>
    <definedName name="BC">#REF!</definedName>
    <definedName name="bcc" localSheetId="4">[13]ANAL!#REF!</definedName>
    <definedName name="bcc" localSheetId="2">[13]ANAL!#REF!</definedName>
    <definedName name="bcc">[13]ANAL!#REF!</definedName>
    <definedName name="Bcw">[64]basdat!$D$5</definedName>
    <definedName name="BDCODE">#N/A</definedName>
    <definedName name="beee">#REF!</definedName>
    <definedName name="beegbegge">#REF!</definedName>
    <definedName name="begbeg">#REF!</definedName>
    <definedName name="beta" localSheetId="4">#REF!</definedName>
    <definedName name="beta" localSheetId="2">#REF!</definedName>
    <definedName name="beta">#REF!</definedName>
    <definedName name="BGrP" localSheetId="4">#REF!</definedName>
    <definedName name="BGrP" localSheetId="2">#REF!</definedName>
    <definedName name="BGrP">#REF!</definedName>
    <definedName name="bheel" localSheetId="4">#REF!</definedName>
    <definedName name="bheel" localSheetId="2">#REF!</definedName>
    <definedName name="bheel">#REF!</definedName>
    <definedName name="BHIS" localSheetId="4">#REF!</definedName>
    <definedName name="BHIS" localSheetId="2">#REF!</definedName>
    <definedName name="BHIS">#REF!</definedName>
    <definedName name="BIND" localSheetId="4">#REF!</definedName>
    <definedName name="BIND" localSheetId="2">#REF!</definedName>
    <definedName name="BIND">#REF!</definedName>
    <definedName name="Bindingwire" localSheetId="4">#REF!</definedName>
    <definedName name="Bindingwire" localSheetId="2">#REF!</definedName>
    <definedName name="Bindingwire">#REF!</definedName>
    <definedName name="BIT" localSheetId="4">#REF!</definedName>
    <definedName name="BIT" localSheetId="2">#REF!</definedName>
    <definedName name="BIT">#REF!</definedName>
    <definedName name="BITDIST" localSheetId="4">#REF!</definedName>
    <definedName name="BITDIST" localSheetId="2">#REF!</definedName>
    <definedName name="BITDIST">#REF!</definedName>
    <definedName name="bkd" hidden="1">{"'Sheet1'!$L$16"}</definedName>
    <definedName name="BLACKH" localSheetId="4">#REF!</definedName>
    <definedName name="BLACKH" localSheetId="2">#REF!</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 localSheetId="4">#REF!</definedName>
    <definedName name="BOQ" localSheetId="2">#REF!</definedName>
    <definedName name="BOQ">#REF!</definedName>
    <definedName name="BORE_HOLE_DATA">#REF!</definedName>
    <definedName name="BOSS">#REF!</definedName>
    <definedName name="botl">#REF!</definedName>
    <definedName name="botn">#REF!</definedName>
    <definedName name="BOULD" localSheetId="4">#REF!</definedName>
    <definedName name="BOULD" localSheetId="2">#REF!</definedName>
    <definedName name="BOULD">#REF!</definedName>
    <definedName name="BOX">#REF!</definedName>
    <definedName name="bp" localSheetId="4">[68]BP!#REF!</definedName>
    <definedName name="bp" localSheetId="2">[68]BP!#REF!</definedName>
    <definedName name="bp">[68]BP!#REF!</definedName>
    <definedName name="Breaks">#REF!</definedName>
    <definedName name="BRIBAT">'[46]RA Civil'!$E$38</definedName>
    <definedName name="BRICKS" localSheetId="4">#REF!</definedName>
    <definedName name="BRICKS" localSheetId="2">#REF!</definedName>
    <definedName name="BRICKS">#REF!</definedName>
    <definedName name="BROM" localSheetId="4">#REF!</definedName>
    <definedName name="BROM" localSheetId="2">#REF!</definedName>
    <definedName name="BROM">#REF!</definedName>
    <definedName name="broom" localSheetId="4">#REF!</definedName>
    <definedName name="broom" localSheetId="2">#REF!</definedName>
    <definedName name="broom">#REF!</definedName>
    <definedName name="btoe" localSheetId="4">#REF!</definedName>
    <definedName name="btoe" localSheetId="2">#REF!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 localSheetId="4">[70]procurement!#REF!</definedName>
    <definedName name="BuiltIn_Print_Area___0___0___0___0___0" localSheetId="2">[70]procurement!#REF!</definedName>
    <definedName name="BuiltIn_Print_Area___0___0___0___0___0">[70]procurement!#REF!</definedName>
    <definedName name="BuiltIn_Print_Area___0___0___0___0___0___0" localSheetId="4">#REF!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4">#REF!</definedName>
    <definedName name="BuiltIn_Print_Titles___0___0___0___0" localSheetId="2">#REF!</definedName>
    <definedName name="BuiltIn_Print_Titles___0___0___0___0">#REF!</definedName>
    <definedName name="butterfly">#REF!</definedName>
    <definedName name="bw" localSheetId="4">#REF!</definedName>
    <definedName name="bw" localSheetId="2">#REF!</definedName>
    <definedName name="bw">#REF!</definedName>
    <definedName name="bwf">#REF!</definedName>
    <definedName name="bwfbfwb">#REF!</definedName>
    <definedName name="BWIRE" localSheetId="4">#REF!</definedName>
    <definedName name="BWIRE" localSheetId="2">#REF!</definedName>
    <definedName name="BWIRE">#REF!</definedName>
    <definedName name="BWORK" localSheetId="4">#REF!</definedName>
    <definedName name="BWORK" localSheetId="2">#REF!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 localSheetId="4">#REF!</definedName>
    <definedName name="ca0" localSheetId="2">#REF!</definedName>
    <definedName name="ca0">#REF!</definedName>
    <definedName name="ca10.3" localSheetId="4">#REF!</definedName>
    <definedName name="ca10.3" localSheetId="2">#REF!</definedName>
    <definedName name="ca10.3">#REF!</definedName>
    <definedName name="ca11.3" localSheetId="4">#REF!</definedName>
    <definedName name="ca11.3" localSheetId="2">#REF!</definedName>
    <definedName name="ca11.3">#REF!</definedName>
    <definedName name="ca12.3" localSheetId="4">#REF!</definedName>
    <definedName name="ca12.3" localSheetId="2">#REF!</definedName>
    <definedName name="ca12.3">#REF!</definedName>
    <definedName name="ca13.3" localSheetId="4">#REF!</definedName>
    <definedName name="ca13.3" localSheetId="2">#REF!</definedName>
    <definedName name="ca13.3">#REF!</definedName>
    <definedName name="ca14.3" localSheetId="4">#REF!</definedName>
    <definedName name="ca14.3" localSheetId="2">#REF!</definedName>
    <definedName name="ca14.3">#REF!</definedName>
    <definedName name="ca15.3" localSheetId="4">#REF!</definedName>
    <definedName name="ca15.3" localSheetId="2">#REF!</definedName>
    <definedName name="ca15.3">#REF!</definedName>
    <definedName name="ca16.3" localSheetId="4">#REF!</definedName>
    <definedName name="ca16.3" localSheetId="2">#REF!</definedName>
    <definedName name="ca16.3">#REF!</definedName>
    <definedName name="ca17.3" localSheetId="4">#REF!</definedName>
    <definedName name="ca17.3" localSheetId="2">#REF!</definedName>
    <definedName name="ca17.3">#REF!</definedName>
    <definedName name="ca18.3" localSheetId="4">#REF!</definedName>
    <definedName name="ca18.3" localSheetId="2">#REF!</definedName>
    <definedName name="ca18.3">#REF!</definedName>
    <definedName name="ca19.3" localSheetId="4">#REF!</definedName>
    <definedName name="ca19.3" localSheetId="2">#REF!</definedName>
    <definedName name="ca19.3">#REF!</definedName>
    <definedName name="ca20.3" localSheetId="4">#REF!</definedName>
    <definedName name="ca20.3" localSheetId="2">#REF!</definedName>
    <definedName name="ca20.3">#REF!</definedName>
    <definedName name="ca3.3" localSheetId="4">#REF!</definedName>
    <definedName name="ca3.3" localSheetId="2">#REF!</definedName>
    <definedName name="ca3.3">#REF!</definedName>
    <definedName name="ca4.3" localSheetId="4">#REF!</definedName>
    <definedName name="ca4.3" localSheetId="2">#REF!</definedName>
    <definedName name="ca4.3">#REF!</definedName>
    <definedName name="ca5.3" localSheetId="4">#REF!</definedName>
    <definedName name="ca5.3" localSheetId="2">#REF!</definedName>
    <definedName name="ca5.3">#REF!</definedName>
    <definedName name="ca6.3" localSheetId="4">#REF!</definedName>
    <definedName name="ca6.3" localSheetId="2">#REF!</definedName>
    <definedName name="ca6.3">#REF!</definedName>
    <definedName name="ca7.3" localSheetId="4">#REF!</definedName>
    <definedName name="ca7.3" localSheetId="2">#REF!</definedName>
    <definedName name="ca7.3">#REF!</definedName>
    <definedName name="ca8.3" localSheetId="4">#REF!</definedName>
    <definedName name="ca8.3" localSheetId="2">#REF!</definedName>
    <definedName name="ca8.3">#REF!</definedName>
    <definedName name="ca9.3" localSheetId="4">#REF!</definedName>
    <definedName name="ca9.3" localSheetId="2">#REF!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 localSheetId="4">#REF!</definedName>
    <definedName name="CAPAPR" localSheetId="2">#REF!</definedName>
    <definedName name="CAPAPR">#REF!</definedName>
    <definedName name="CAPAUG" localSheetId="4">#REF!</definedName>
    <definedName name="CAPAUG" localSheetId="2">#REF!</definedName>
    <definedName name="CAPAUG">#REF!</definedName>
    <definedName name="CAPDEC" localSheetId="4">#REF!</definedName>
    <definedName name="CAPDEC" localSheetId="2">#REF!</definedName>
    <definedName name="CAPDEC">#REF!</definedName>
    <definedName name="CAPFEB" localSheetId="4">#REF!</definedName>
    <definedName name="CAPFEB" localSheetId="2">#REF!</definedName>
    <definedName name="CAPFEB">#REF!</definedName>
    <definedName name="capital">#REF!</definedName>
    <definedName name="CAPITALA">#REF!</definedName>
    <definedName name="CAPJAN" localSheetId="4">#REF!</definedName>
    <definedName name="CAPJAN" localSheetId="2">#REF!</definedName>
    <definedName name="CAPJAN">#REF!</definedName>
    <definedName name="CAPJUL" localSheetId="4">#REF!</definedName>
    <definedName name="CAPJUL" localSheetId="2">#REF!</definedName>
    <definedName name="CAPJUL">#REF!</definedName>
    <definedName name="CAPJUN" localSheetId="4">#REF!</definedName>
    <definedName name="CAPJUN" localSheetId="2">#REF!</definedName>
    <definedName name="CAPJUN">#REF!</definedName>
    <definedName name="CAPMAR" localSheetId="4">#REF!</definedName>
    <definedName name="CAPMAR" localSheetId="2">#REF!</definedName>
    <definedName name="CAPMAR">#REF!</definedName>
    <definedName name="CAPMAY" localSheetId="4">#REF!</definedName>
    <definedName name="CAPMAY" localSheetId="2">#REF!</definedName>
    <definedName name="CAPMAY">#REF!</definedName>
    <definedName name="CAPNOV" localSheetId="4">#REF!</definedName>
    <definedName name="CAPNOV" localSheetId="2">#REF!</definedName>
    <definedName name="CAPNOV">#REF!</definedName>
    <definedName name="CAPOCT" localSheetId="4">#REF!</definedName>
    <definedName name="CAPOCT" localSheetId="2">#REF!</definedName>
    <definedName name="CAPOCT">#REF!</definedName>
    <definedName name="CAPSEP" localSheetId="4">#REF!</definedName>
    <definedName name="CAPSEP" localSheetId="2">#REF!</definedName>
    <definedName name="CAPSEP">#REF!</definedName>
    <definedName name="CAR" localSheetId="4">#REF!</definedName>
    <definedName name="CAR" localSheetId="2">#REF!</definedName>
    <definedName name="CAR">#REF!</definedName>
    <definedName name="carpet">#REF!</definedName>
    <definedName name="carpet___0">#REF!</definedName>
    <definedName name="carpet___11">#REF!</definedName>
    <definedName name="carpet___12">#REF!</definedName>
    <definedName name="cash" localSheetId="2" hidden="1">{"'Sheet1'!$A$4386:$N$4591"}</definedName>
    <definedName name="cash" localSheetId="6" hidden="1">{"'Sheet1'!$A$4386:$N$4591"}</definedName>
    <definedName name="cash" hidden="1">{"'Sheet1'!$A$4386:$N$4591"}</definedName>
    <definedName name="cc">'[74]purpose&amp;input'!$E$143:'[74]purpose&amp;input'!$F$143</definedName>
    <definedName name="CCBP" localSheetId="4">#REF!</definedName>
    <definedName name="CCBP" localSheetId="2">#REF!</definedName>
    <definedName name="CCBP">#REF!</definedName>
    <definedName name="cccc">'[46]RA Civil'!$E$57</definedName>
    <definedName name="CCRUSH" localSheetId="4">#REF!</definedName>
    <definedName name="CCRUSH" localSheetId="2">#REF!</definedName>
    <definedName name="CCRUSH">#REF!</definedName>
    <definedName name="cdds" localSheetId="4">#REF!</definedName>
    <definedName name="cdds" localSheetId="2">#REF!</definedName>
    <definedName name="cdds">#REF!</definedName>
    <definedName name="CDOZ" localSheetId="4">#REF!</definedName>
    <definedName name="CDOZ" localSheetId="2">#REF!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 localSheetId="4">#REF!</definedName>
    <definedName name="CE" localSheetId="2">#REF!</definedName>
    <definedName name="CE">#REF!</definedName>
    <definedName name="cem" localSheetId="4">#REF!</definedName>
    <definedName name="cem" localSheetId="2">#REF!</definedName>
    <definedName name="cem">#REF!</definedName>
    <definedName name="Cement" localSheetId="4">#REF!</definedName>
    <definedName name="Cement" localSheetId="2">#REF!</definedName>
    <definedName name="Cement">#REF!</definedName>
    <definedName name="cementpaint" localSheetId="4">#REF!</definedName>
    <definedName name="cementpaint" localSheetId="2">#REF!</definedName>
    <definedName name="cementpaint">#REF!</definedName>
    <definedName name="CEXC" localSheetId="4">#REF!</definedName>
    <definedName name="CEXC" localSheetId="2">#REF!</definedName>
    <definedName name="CEXC">#REF!</definedName>
    <definedName name="CFTi">'[46]RA Civil'!$E$41</definedName>
    <definedName name="CGRD" localSheetId="4">#REF!</definedName>
    <definedName name="CGRD" localSheetId="2">#REF!</definedName>
    <definedName name="CGRD">#REF!</definedName>
    <definedName name="CGW" localSheetId="4">#REF!</definedName>
    <definedName name="CGW" localSheetId="2">#REF!</definedName>
    <definedName name="CGW">#REF!</definedName>
    <definedName name="CHAINAGE" localSheetId="4">#REF!</definedName>
    <definedName name="CHAINAGE" localSheetId="2">#REF!</definedName>
    <definedName name="CHAINAGE">#REF!</definedName>
    <definedName name="CHAINAGEM">[77]HYDRAULICS!$H$2</definedName>
    <definedName name="Chandramauli" localSheetId="4">#REF!</definedName>
    <definedName name="Chandramauli" localSheetId="2">#REF!</definedName>
    <definedName name="Chandramauli">#REF!</definedName>
    <definedName name="chandramauli1" localSheetId="4">#REF!</definedName>
    <definedName name="chandramauli1" localSheetId="2">#REF!</definedName>
    <definedName name="chandramauli1">#REF!</definedName>
    <definedName name="CHANDRAMAULI2" localSheetId="4">[78]FACE!#REF!</definedName>
    <definedName name="CHANDRAMAULI2" localSheetId="2">[78]FACE!#REF!</definedName>
    <definedName name="CHANDRAMAULI2">[78]FACE!#REF!</definedName>
    <definedName name="chandramauli3" localSheetId="4">#REF!</definedName>
    <definedName name="chandramauli3" localSheetId="2">#REF!</definedName>
    <definedName name="chandramauli3">#REF!</definedName>
    <definedName name="Charges_of_road_roller" localSheetId="4">[44]SOR!#REF!</definedName>
    <definedName name="Charges_of_road_roller" localSheetId="2">[44]SOR!#REF!</definedName>
    <definedName name="Charges_of_road_roller">[44]SOR!#REF!</definedName>
    <definedName name="check">#REF!</definedName>
    <definedName name="checked">#REF!</definedName>
    <definedName name="CHMP" localSheetId="4">#REF!</definedName>
    <definedName name="CHMP" localSheetId="2">#REF!</definedName>
    <definedName name="CHMP">#REF!</definedName>
    <definedName name="chsdim">[75]csdim!$A$1376:$A$2509</definedName>
    <definedName name="chsloadrange">[75]chsload!$A$3:$A$62</definedName>
    <definedName name="CHW" localSheetId="4">#REF!</definedName>
    <definedName name="CHW" localSheetId="2">#REF!</definedName>
    <definedName name="CHW">#REF!</definedName>
    <definedName name="CJCB" localSheetId="4">#REF!</definedName>
    <definedName name="CJCB" localSheetId="2">#REF!</definedName>
    <definedName name="CJCB">#REF!</definedName>
    <definedName name="ck" localSheetId="4">#REF!</definedName>
    <definedName name="ck" localSheetId="2">#REF!</definedName>
    <definedName name="ck">#REF!</definedName>
    <definedName name="cl">150</definedName>
    <definedName name="Class_end">[65]Ranges!#REF!</definedName>
    <definedName name="Class_start">[65]Ranges!#REF!</definedName>
    <definedName name="CLAY" localSheetId="4">#REF!</definedName>
    <definedName name="CLAY" localSheetId="2">#REF!</definedName>
    <definedName name="CLAY">#REF!</definedName>
    <definedName name="CLEAR">[79]!CLEAR</definedName>
    <definedName name="clearspan1" localSheetId="4">[78]FACE!#REF!</definedName>
    <definedName name="clearspan1" localSheetId="2">[78]FACE!#REF!</definedName>
    <definedName name="clearspan1">[78]FACE!#REF!</definedName>
    <definedName name="clearspan11" localSheetId="4">#REF!</definedName>
    <definedName name="clearspan11" localSheetId="2">#REF!</definedName>
    <definedName name="clearspan11">#REF!</definedName>
    <definedName name="CLOAD" localSheetId="4">#REF!</definedName>
    <definedName name="CLOAD" localSheetId="2">#REF!</definedName>
    <definedName name="CLOAD">#REF!</definedName>
    <definedName name="cmain" localSheetId="4">#REF!</definedName>
    <definedName name="cmain" localSheetId="2">#REF!</definedName>
    <definedName name="cmain">#REF!</definedName>
    <definedName name="CMIX" localSheetId="4">#REF!</definedName>
    <definedName name="CMIX" localSheetId="2">#REF!</definedName>
    <definedName name="CMIX">#REF!</definedName>
    <definedName name="cmort3">'[22]Rates Basic'!$D$21</definedName>
    <definedName name="CmpJakOpo" localSheetId="4">#REF!</definedName>
    <definedName name="CmpJakOpo" localSheetId="2">#REF!</definedName>
    <definedName name="CmpJakOpo">#REF!</definedName>
    <definedName name="cn" hidden="1">{"'Sheet1'!$L$16"}</definedName>
    <definedName name="cnvert">#N/A</definedName>
    <definedName name="COARSE" localSheetId="4">#REF!</definedName>
    <definedName name="COARSE" localSheetId="2">#REF!</definedName>
    <definedName name="COARSE">#REF!</definedName>
    <definedName name="Coarsesand" localSheetId="4">#REF!</definedName>
    <definedName name="Coarsesand" localSheetId="2">#REF!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 localSheetId="4">#REF!</definedName>
    <definedName name="COMP" localSheetId="2">#REF!</definedName>
    <definedName name="COMP">#REF!</definedName>
    <definedName name="Company">#REF!</definedName>
    <definedName name="COMPARISON">{#N/A,#N/A,FALSE,"mpph1";#N/A,#N/A,FALSE,"mpmseb";#N/A,#N/A,FALSE,"mpph2"}</definedName>
    <definedName name="ConBlks">'[80]RA Civil'!$E$39</definedName>
    <definedName name="conc_dens" localSheetId="4">#REF!</definedName>
    <definedName name="conc_dens" localSheetId="2">#REF!</definedName>
    <definedName name="conc_dens">#REF!</definedName>
    <definedName name="conden" localSheetId="4">#REF!</definedName>
    <definedName name="conden" localSheetId="2">#REF!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 localSheetId="4">[44]SOR!#REF!</definedName>
    <definedName name="Cost_for_10_Hp_Hr." localSheetId="2">[44]SOR!#REF!</definedName>
    <definedName name="Cost_for_10_Hp_Hr.">[44]SOR!#REF!</definedName>
    <definedName name="Cost_of_water_including_filling_the_tanker" localSheetId="4">[44]SOR!#REF!</definedName>
    <definedName name="Cost_of_water_including_filling_the_tanker" localSheetId="2">[44]SOR!#REF!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 localSheetId="4">[44]SOR!#REF!</definedName>
    <definedName name="Cover_blocks" localSheetId="2">[44]SOR!#REF!</definedName>
    <definedName name="Cover_blocks">[44]SOR!#REF!</definedName>
    <definedName name="CPFM" localSheetId="4">#REF!</definedName>
    <definedName name="CPFM" localSheetId="2">#REF!</definedName>
    <definedName name="CPFM">#REF!</definedName>
    <definedName name="CPFS" localSheetId="4">#REF!</definedName>
    <definedName name="CPFS" localSheetId="2">#REF!</definedName>
    <definedName name="CPFS">#REF!</definedName>
    <definedName name="CPHEEO">'[82]boq ht'!#REF!</definedName>
    <definedName name="CPLG">#REF!</definedName>
    <definedName name="CPM" localSheetId="4">#REF!</definedName>
    <definedName name="CPM" localSheetId="2">#REF!</definedName>
    <definedName name="CPM">#REF!</definedName>
    <definedName name="CPUMP" localSheetId="4">#REF!</definedName>
    <definedName name="CPUMP" localSheetId="2">#REF!</definedName>
    <definedName name="CPUMP">#REF!</definedName>
    <definedName name="CP새단가">#REF!</definedName>
    <definedName name="_xlnm.Criteria">[83]八幡!$L$200</definedName>
    <definedName name="Criteria_MI">[84]estm_mech!#REF!</definedName>
    <definedName name="CRMB60" localSheetId="4">#REF!</definedName>
    <definedName name="CRMB60" localSheetId="2">#REF!</definedName>
    <definedName name="CRMB60">#REF!</definedName>
    <definedName name="CRUSH" localSheetId="4">#REF!</definedName>
    <definedName name="CRUSH" localSheetId="2">#REF!</definedName>
    <definedName name="CRUSH">#REF!</definedName>
    <definedName name="crush_s">#REF!</definedName>
    <definedName name="CRUSH1" localSheetId="4">#REF!</definedName>
    <definedName name="CRUSH1" localSheetId="2">#REF!</definedName>
    <definedName name="CRUSH1">#REF!</definedName>
    <definedName name="CRUSH2" localSheetId="4">#REF!</definedName>
    <definedName name="CRUSH2" localSheetId="2">#REF!</definedName>
    <definedName name="CRUSH2">#REF!</definedName>
    <definedName name="Cs">#REF!</definedName>
    <definedName name="Cs___0">#REF!</definedName>
    <definedName name="Cs___13">#REF!</definedName>
    <definedName name="CSAND" localSheetId="4">#REF!</definedName>
    <definedName name="CSAND" localSheetId="2">#REF!</definedName>
    <definedName name="CSAND">#REF!</definedName>
    <definedName name="CSCP" localSheetId="4">#REF!</definedName>
    <definedName name="CSCP" localSheetId="2">#REF!</definedName>
    <definedName name="CSCP">#REF!</definedName>
    <definedName name="CSFP" localSheetId="4">#REF!</definedName>
    <definedName name="CSFP" localSheetId="2">#REF!</definedName>
    <definedName name="CSFP">#REF!</definedName>
    <definedName name="CSPREAD" localSheetId="4">#REF!</definedName>
    <definedName name="CSPREAD" localSheetId="2">#REF!</definedName>
    <definedName name="CSPREAD">#REF!</definedName>
    <definedName name="CSWP" localSheetId="4">#REF!</definedName>
    <definedName name="CSWP" localSheetId="2">#REF!</definedName>
    <definedName name="CSWP">#REF!</definedName>
    <definedName name="CTIP10" localSheetId="4">#REF!</definedName>
    <definedName name="CTIP10" localSheetId="2">#REF!</definedName>
    <definedName name="CTIP10">#REF!</definedName>
    <definedName name="CTIP20" localSheetId="4">#REF!</definedName>
    <definedName name="CTIP20" localSheetId="2">#REF!</definedName>
    <definedName name="CTIP20">#REF!</definedName>
    <definedName name="CTM" localSheetId="4">#REF!</definedName>
    <definedName name="CTM" localSheetId="2">#REF!</definedName>
    <definedName name="CTM">#REF!</definedName>
    <definedName name="CTROL" localSheetId="4">#REF!</definedName>
    <definedName name="CTROL" localSheetId="2">#REF!</definedName>
    <definedName name="CTROL">#REF!</definedName>
    <definedName name="cu0" localSheetId="4">#REF!</definedName>
    <definedName name="cu0" localSheetId="2">#REF!</definedName>
    <definedName name="cu0">#REF!</definedName>
    <definedName name="cu10.3" localSheetId="4">#REF!</definedName>
    <definedName name="cu10.3" localSheetId="2">#REF!</definedName>
    <definedName name="cu10.3">#REF!</definedName>
    <definedName name="cu11.3" localSheetId="4">#REF!</definedName>
    <definedName name="cu11.3" localSheetId="2">#REF!</definedName>
    <definedName name="cu11.3">#REF!</definedName>
    <definedName name="cu12.3" localSheetId="4">#REF!</definedName>
    <definedName name="cu12.3" localSheetId="2">#REF!</definedName>
    <definedName name="cu12.3">#REF!</definedName>
    <definedName name="cu13.3" localSheetId="4">#REF!</definedName>
    <definedName name="cu13.3" localSheetId="2">#REF!</definedName>
    <definedName name="cu13.3">#REF!</definedName>
    <definedName name="cu14.3" localSheetId="4">#REF!</definedName>
    <definedName name="cu14.3" localSheetId="2">#REF!</definedName>
    <definedName name="cu14.3">#REF!</definedName>
    <definedName name="cu15.3" localSheetId="4">#REF!</definedName>
    <definedName name="cu15.3" localSheetId="2">#REF!</definedName>
    <definedName name="cu15.3">#REF!</definedName>
    <definedName name="cu16.3" localSheetId="4">#REF!</definedName>
    <definedName name="cu16.3" localSheetId="2">#REF!</definedName>
    <definedName name="cu16.3">#REF!</definedName>
    <definedName name="cu17.3" localSheetId="4">#REF!</definedName>
    <definedName name="cu17.3" localSheetId="2">#REF!</definedName>
    <definedName name="cu17.3">#REF!</definedName>
    <definedName name="cu18.3" localSheetId="4">#REF!</definedName>
    <definedName name="cu18.3" localSheetId="2">#REF!</definedName>
    <definedName name="cu18.3">#REF!</definedName>
    <definedName name="cu19.3" localSheetId="4">#REF!</definedName>
    <definedName name="cu19.3" localSheetId="2">#REF!</definedName>
    <definedName name="cu19.3">#REF!</definedName>
    <definedName name="cu20.3" localSheetId="4">#REF!</definedName>
    <definedName name="cu20.3" localSheetId="2">#REF!</definedName>
    <definedName name="cu20.3">#REF!</definedName>
    <definedName name="cu3.3" localSheetId="4">#REF!</definedName>
    <definedName name="cu3.3" localSheetId="2">#REF!</definedName>
    <definedName name="cu3.3">#REF!</definedName>
    <definedName name="cu4.3" localSheetId="4">#REF!</definedName>
    <definedName name="cu4.3" localSheetId="2">#REF!</definedName>
    <definedName name="cu4.3">#REF!</definedName>
    <definedName name="cu5.3" localSheetId="4">#REF!</definedName>
    <definedName name="cu5.3" localSheetId="2">#REF!</definedName>
    <definedName name="cu5.3">#REF!</definedName>
    <definedName name="cu6.3" localSheetId="4">#REF!</definedName>
    <definedName name="cu6.3" localSheetId="2">#REF!</definedName>
    <definedName name="cu6.3">#REF!</definedName>
    <definedName name="cu7.3" localSheetId="4">#REF!</definedName>
    <definedName name="cu7.3" localSheetId="2">#REF!</definedName>
    <definedName name="cu7.3">#REF!</definedName>
    <definedName name="cu8.3" localSheetId="4">#REF!</definedName>
    <definedName name="cu8.3" localSheetId="2">#REF!</definedName>
    <definedName name="cu8.3">#REF!</definedName>
    <definedName name="cu9.3" localSheetId="4">#REF!</definedName>
    <definedName name="cu9.3" localSheetId="2">#REF!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 localSheetId="4">#REF!</definedName>
    <definedName name="cutstone" localSheetId="2">#REF!</definedName>
    <definedName name="cutstone">#REF!</definedName>
    <definedName name="cvr" localSheetId="4">#REF!</definedName>
    <definedName name="cvr" localSheetId="2">#REF!</definedName>
    <definedName name="cvr">#REF!</definedName>
    <definedName name="cvrheel" localSheetId="4">#REF!</definedName>
    <definedName name="cvrheel" localSheetId="2">#REF!</definedName>
    <definedName name="cvrheel">#REF!</definedName>
    <definedName name="CVROL" localSheetId="4">#REF!</definedName>
    <definedName name="CVROL" localSheetId="2">#REF!</definedName>
    <definedName name="CVROL">#REF!</definedName>
    <definedName name="cvrtoe" localSheetId="4">#REF!</definedName>
    <definedName name="cvrtoe" localSheetId="2">#REF!</definedName>
    <definedName name="cvrtoe">#REF!</definedName>
    <definedName name="cvsdim">[75]csdim!$A$2510:$A$3147</definedName>
    <definedName name="cvsloadrange">[75]cvsload!$A$3:$A$66</definedName>
    <definedName name="cw">20</definedName>
    <definedName name="CWMM" localSheetId="4">#REF!</definedName>
    <definedName name="CWMM" localSheetId="2">#REF!</definedName>
    <definedName name="CWMM">#REF!</definedName>
    <definedName name="CWTi">'[46]RA Civil'!$E$42</definedName>
    <definedName name="czvnzcvnz">#REF!</definedName>
    <definedName name="d" localSheetId="4">#REF!</definedName>
    <definedName name="d" localSheetId="2">#REF!</definedName>
    <definedName name="d">#REF!</definedName>
    <definedName name="d._Staging_to_keep_deflactometer___hire_charges_of_deflectometer" localSheetId="4">[44]SOR!#REF!</definedName>
    <definedName name="d._Staging_to_keep_deflactometer___hire_charges_of_deflectometer" localSheetId="2">[44]SOR!#REF!</definedName>
    <definedName name="d._Staging_to_keep_deflactometer___hire_charges_of_deflectometer">[44]SOR!#REF!</definedName>
    <definedName name="D.L.R.B.___Km.8.395_of_Left_Main_Canal" localSheetId="4">#REF!</definedName>
    <definedName name="D.L.R.B.___Km.8.395_of_Left_Main_Canal" localSheetId="2">#REF!</definedName>
    <definedName name="D.L.R.B.___Km.8.395_of_Left_Main_Canal">#REF!</definedName>
    <definedName name="D_" localSheetId="4">#REF!</definedName>
    <definedName name="D_" localSheetId="2">#REF!</definedName>
    <definedName name="D_">#REF!</definedName>
    <definedName name="d___0">#REF!</definedName>
    <definedName name="d___13">#REF!</definedName>
    <definedName name="d_jp" localSheetId="2" hidden="1">{"'Sheet1'!$A$4386:$N$4591"}</definedName>
    <definedName name="d_jp" localSheetId="6" hidden="1">{"'Sheet1'!$A$4386:$N$4591"}</definedName>
    <definedName name="d_jp" hidden="1">{"'Sheet1'!$A$4386:$N$4591"}</definedName>
    <definedName name="D_T">'[85]Discom Details'!$F$721</definedName>
    <definedName name="D65536A1" localSheetId="4">#REF!</definedName>
    <definedName name="D65536A1" localSheetId="2">#REF!</definedName>
    <definedName name="D65536A1">#REF!</definedName>
    <definedName name="DA">[49]PIPING!$W$6:$W$105</definedName>
    <definedName name="DAGG" localSheetId="4">#REF!</definedName>
    <definedName name="DAGG" localSheetId="2">#REF!</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 localSheetId="4">#REF!</definedName>
    <definedName name="DASP" localSheetId="2">#REF!</definedName>
    <definedName name="DASP">#REF!</definedName>
    <definedName name="data" localSheetId="4">#REF!</definedName>
    <definedName name="data" localSheetId="2">#REF!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 localSheetId="4">#REF!</definedName>
    <definedName name="data2" localSheetId="2">#REF!</definedName>
    <definedName name="data2">#REF!</definedName>
    <definedName name="_xlnm.Database" localSheetId="4">#REF!</definedName>
    <definedName name="_xlnm.Database" localSheetId="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 localSheetId="4">#REF!</definedName>
    <definedName name="DBIT" localSheetId="2">#REF!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 localSheetId="4">#REF!</definedName>
    <definedName name="dceff" localSheetId="2">#REF!</definedName>
    <definedName name="dceff">#REF!</definedName>
    <definedName name="DCLAY">'[4]Cost of O &amp; O'!$F$14</definedName>
    <definedName name="DCOARSE" localSheetId="4">#REF!</definedName>
    <definedName name="DCOARSE" localSheetId="2">#REF!</definedName>
    <definedName name="DCOARSE">#REF!</definedName>
    <definedName name="dcrw" localSheetId="4">#REF!</definedName>
    <definedName name="dcrw" localSheetId="2">#REF!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 localSheetId="4">#REF!</definedName>
    <definedName name="DCSAND" localSheetId="2">#REF!</definedName>
    <definedName name="DCSAND">#REF!</definedName>
    <definedName name="dd">[91]Analysis!$C$9</definedName>
    <definedName name="DDD">#REF!</definedName>
    <definedName name="DDDD" localSheetId="2" hidden="1">{"form-D1",#N/A,FALSE,"FORM-D1";"form-D1_amt",#N/A,FALSE,"FORM-D1"}</definedName>
    <definedName name="DDDD" localSheetId="6" hidden="1">{"form-D1",#N/A,FALSE,"FORM-D1";"form-D1_amt",#N/A,FALSE,"FORM-D1"}</definedName>
    <definedName name="DDDD" hidden="1">{"form-D1",#N/A,FALSE,"FORM-D1";"form-D1_amt",#N/A,FALSE,"FORM-D1"}</definedName>
    <definedName name="DDDDDD">[79]!CLEAR</definedName>
    <definedName name="de" localSheetId="2" hidden="1">{"form-D1",#N/A,FALSE,"FORM-D1";"form-D1_amt",#N/A,FALSE,"FORM-D1"}</definedName>
    <definedName name="de" localSheetId="6" hidden="1">{"form-D1",#N/A,FALSE,"FORM-D1";"form-D1_amt",#N/A,FALSE,"FORM-D1"}</definedName>
    <definedName name="de" hidden="1">{"form-D1",#N/A,FALSE,"FORM-D1";"form-D1_amt",#N/A,FALSE,"FORM-D1"}</definedName>
    <definedName name="Deck_hh" localSheetId="4">#REF!</definedName>
    <definedName name="Deck_hh" localSheetId="2">#REF!</definedName>
    <definedName name="Deck_hh">#REF!</definedName>
    <definedName name="Deck_hv" localSheetId="4">#REF!</definedName>
    <definedName name="Deck_hv" localSheetId="2">#REF!</definedName>
    <definedName name="Deck_hv">#REF!</definedName>
    <definedName name="DEL">#REF!</definedName>
    <definedName name="DelDC">#REF!</definedName>
    <definedName name="DelDm">#REF!</definedName>
    <definedName name="Delivery">#REF!</definedName>
    <definedName name="delta" localSheetId="4">#REF!</definedName>
    <definedName name="delta" localSheetId="2">#REF!</definedName>
    <definedName name="delta">#REF!</definedName>
    <definedName name="DELTA20">#REF!</definedName>
    <definedName name="DELTA20___0">#REF!</definedName>
    <definedName name="DELTA20___13">#REF!</definedName>
    <definedName name="DelType">#REF!</definedName>
    <definedName name="Density">#REF!</definedName>
    <definedName name="depth" localSheetId="4">#REF!</definedName>
    <definedName name="depth" localSheetId="2">#REF!</definedName>
    <definedName name="depth">#REF!</definedName>
    <definedName name="deptLookup">#REF!</definedName>
    <definedName name="des">#REF!</definedName>
    <definedName name="designed">#REF!</definedName>
    <definedName name="Detest_10000" localSheetId="4">#REF!</definedName>
    <definedName name="Detest_10000" localSheetId="2">#REF!</definedName>
    <definedName name="Detest_10000">#REF!</definedName>
    <definedName name="Detest_1LL_12" localSheetId="4">#REF!</definedName>
    <definedName name="Detest_1LL_12" localSheetId="2">#REF!</definedName>
    <definedName name="Detest_1LL_12">#REF!</definedName>
    <definedName name="Detest_1LL_7.5" localSheetId="4">#REF!</definedName>
    <definedName name="Detest_1LL_7.5" localSheetId="2">#REF!</definedName>
    <definedName name="Detest_1LL_7.5">#REF!</definedName>
    <definedName name="Detest_30000" localSheetId="4">#REF!</definedName>
    <definedName name="Detest_30000" localSheetId="2">#REF!</definedName>
    <definedName name="Detest_30000">#REF!</definedName>
    <definedName name="Detest_60000" localSheetId="4">#REF!</definedName>
    <definedName name="Detest_60000" localSheetId="2">#REF!</definedName>
    <definedName name="Detest_60000">#REF!</definedName>
    <definedName name="df">#REF!</definedName>
    <definedName name="dfaf" hidden="1">{"'장비'!$A$3:$M$12"}</definedName>
    <definedName name="dfdfs" localSheetId="2" hidden="1">{"'Sheet1'!$A$4386:$N$4591"}</definedName>
    <definedName name="dfdfs" localSheetId="6" hidden="1">{"'Sheet1'!$A$4386:$N$4591"}</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 localSheetId="4">#REF!</definedName>
    <definedName name="DGSB" localSheetId="2">#REF!</definedName>
    <definedName name="DGSB">#REF!</definedName>
    <definedName name="DHROCK" localSheetId="4">#REF!</definedName>
    <definedName name="DHROCK" localSheetId="2">#REF!</definedName>
    <definedName name="DHROCK">#REF!</definedName>
    <definedName name="DHTML" localSheetId="2" hidden="1">{"'Sheet1'!$A$4386:$N$4591"}</definedName>
    <definedName name="DHTML" localSheetId="6" hidden="1">{"'Sheet1'!$A$4386:$N$4591"}</definedName>
    <definedName name="DHTML" hidden="1">{"'Sheet1'!$A$4386:$N$4591"}</definedName>
    <definedName name="Di">#REF!</definedName>
    <definedName name="DIA" localSheetId="4">#REF!</definedName>
    <definedName name="DIA" localSheetId="2">#REF!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 localSheetId="4">#REF!</definedName>
    <definedName name="dk" localSheetId="2">#REF!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 localSheetId="4">#REF!</definedName>
    <definedName name="DMUR" localSheetId="2">#REF!</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 localSheetId="4">#REF!</definedName>
    <definedName name="DOZ" localSheetId="2">#REF!</definedName>
    <definedName name="DOZ">#REF!</definedName>
    <definedName name="dozer">'[94]Cost of O &amp; O'!$F$15</definedName>
    <definedName name="dq">#REF!</definedName>
    <definedName name="drain_trap">#REF!</definedName>
    <definedName name="DRES" localSheetId="4">#REF!</definedName>
    <definedName name="DRES" localSheetId="2">#REF!</definedName>
    <definedName name="DRES">#REF!</definedName>
    <definedName name="DRILL" localSheetId="4">#REF!</definedName>
    <definedName name="DRILL" localSheetId="2">#REF!</definedName>
    <definedName name="DRILL">#REF!</definedName>
    <definedName name="DRIP">'[4]Cost of O &amp; O'!$F$18</definedName>
    <definedName name="DRIV" localSheetId="4">#REF!</definedName>
    <definedName name="DRIV" localSheetId="2">#REF!</definedName>
    <definedName name="DRIV">#REF!</definedName>
    <definedName name="DROCK" localSheetId="4">#REF!</definedName>
    <definedName name="DROCK" localSheetId="2">#REF!</definedName>
    <definedName name="DROCK">#REF!</definedName>
    <definedName name="ds">#N/A</definedName>
    <definedName name="Ds___0">#REF!</definedName>
    <definedName name="Ds___13">#REF!</definedName>
    <definedName name="DSAND" localSheetId="4">#REF!</definedName>
    <definedName name="DSAND" localSheetId="2">#REF!</definedName>
    <definedName name="DSAND">#REF!</definedName>
    <definedName name="dsgdf">#REF!</definedName>
    <definedName name="DSOIL" localSheetId="4">#REF!</definedName>
    <definedName name="DSOIL" localSheetId="2">#REF!</definedName>
    <definedName name="DSOIL">#REF!</definedName>
    <definedName name="DSROCK" localSheetId="4">#REF!</definedName>
    <definedName name="DSROCK" localSheetId="2">#REF!</definedName>
    <definedName name="DSROCK">#REF!</definedName>
    <definedName name="dual_plate_check">#REF!</definedName>
    <definedName name="DUB" localSheetId="4">#REF!</definedName>
    <definedName name="DUB" localSheetId="2">#REF!</definedName>
    <definedName name="DUB">#REF!</definedName>
    <definedName name="DUMP" localSheetId="4">#REF!</definedName>
    <definedName name="DUMP" localSheetId="2">#REF!</definedName>
    <definedName name="DUMP">#REF!</definedName>
    <definedName name="dumppr">#REF!</definedName>
    <definedName name="duplex_strainer">#REF!</definedName>
    <definedName name="Dust" localSheetId="4">#REF!</definedName>
    <definedName name="Dust" localSheetId="2">#REF!</definedName>
    <definedName name="Dust">#REF!</definedName>
    <definedName name="Dv">#REF!</definedName>
    <definedName name="dvv" localSheetId="4">#REF!</definedName>
    <definedName name="dvv" localSheetId="2">#REF!</definedName>
    <definedName name="dvv">#REF!</definedName>
    <definedName name="dw" hidden="1">{"'Sheet1'!$L$16"}</definedName>
    <definedName name="Dx" localSheetId="4">#REF!</definedName>
    <definedName name="Dx" localSheetId="2">#REF!</definedName>
    <definedName name="Dx">#REF!</definedName>
    <definedName name="dx_shape">#REF!</definedName>
    <definedName name="Dy" localSheetId="4">#REF!</definedName>
    <definedName name="Dy" localSheetId="2">#REF!</definedName>
    <definedName name="Dy">#REF!</definedName>
    <definedName name="E">'[95]PRECAST lightconc-II'!$K$20</definedName>
    <definedName name="e_margin">#REF!</definedName>
    <definedName name="E_span" localSheetId="4">#REF!</definedName>
    <definedName name="E_span" localSheetId="2">#REF!</definedName>
    <definedName name="E_span">#REF!</definedName>
    <definedName name="EAGG" localSheetId="4">#REF!</definedName>
    <definedName name="EAGG" localSheetId="2">#REF!</definedName>
    <definedName name="EAGG">#REF!</definedName>
    <definedName name="EAR">'[46]RA Civil'!$E$21</definedName>
    <definedName name="Earth" localSheetId="4">#REF!</definedName>
    <definedName name="Earth" localSheetId="2">#REF!</definedName>
    <definedName name="Earth">#REF!</definedName>
    <definedName name="EARTH1">#REF!</definedName>
    <definedName name="ECLAY" localSheetId="4">#REF!</definedName>
    <definedName name="ECLAY" localSheetId="2">#REF!</definedName>
    <definedName name="ECLAY">#REF!</definedName>
    <definedName name="ECOARSE" localSheetId="4">#REF!</definedName>
    <definedName name="ECOARSE" localSheetId="2">#REF!</definedName>
    <definedName name="ECOARSE">#REF!</definedName>
    <definedName name="ECON" localSheetId="4">#REF!</definedName>
    <definedName name="ECON" localSheetId="2">#REF!</definedName>
    <definedName name="ECON">#REF!</definedName>
    <definedName name="ECSAND" localSheetId="4">#REF!</definedName>
    <definedName name="ECSAND" localSheetId="2">#REF!</definedName>
    <definedName name="ECSAND">#REF!</definedName>
    <definedName name="ED" localSheetId="4">#REF!</definedName>
    <definedName name="ED" localSheetId="2">#REF!</definedName>
    <definedName name="ED">#REF!</definedName>
    <definedName name="EEEE" localSheetId="2" hidden="1">{"form-D1",#N/A,FALSE,"FORM-D1";"form-D1_amt",#N/A,FALSE,"FORM-D1"}</definedName>
    <definedName name="EEEE" localSheetId="6" hidden="1">{"form-D1",#N/A,FALSE,"FORM-D1";"form-D1_amt",#N/A,FALSE,"FORM-D1"}</definedName>
    <definedName name="EEEE" hidden="1">{"form-D1",#N/A,FALSE,"FORM-D1";"form-D1_amt",#N/A,FALSE,"FORM-D1"}</definedName>
    <definedName name="eehr" localSheetId="4">#REF!</definedName>
    <definedName name="eehr" localSheetId="2">#REF!</definedName>
    <definedName name="eehr">#REF!</definedName>
    <definedName name="eehrw" localSheetId="4">#REF!</definedName>
    <definedName name="eehrw" localSheetId="2">#REF!</definedName>
    <definedName name="eehrw">#REF!</definedName>
    <definedName name="effectivespan1" localSheetId="4">[78]FACE!#REF!</definedName>
    <definedName name="effectivespan1" localSheetId="2">[78]FACE!#REF!</definedName>
    <definedName name="effectivespan1">[78]FACE!#REF!</definedName>
    <definedName name="EFINE">'[4]Cost of O &amp; O'!$F$7</definedName>
    <definedName name="eg">#REF!</definedName>
    <definedName name="egbe">#REF!</definedName>
    <definedName name="EGSB" localSheetId="4">#REF!</definedName>
    <definedName name="EGSB" localSheetId="2">#REF!</definedName>
    <definedName name="EGSB">#REF!</definedName>
    <definedName name="EHM" localSheetId="4">#REF!</definedName>
    <definedName name="EHM" localSheetId="2">#REF!</definedName>
    <definedName name="EHM">#REF!</definedName>
    <definedName name="EHROCK" localSheetId="4">#REF!</definedName>
    <definedName name="EHROCK" localSheetId="2">#REF!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 localSheetId="4">#REF!</definedName>
    <definedName name="EMB" localSheetId="2">#REF!</definedName>
    <definedName name="EMB">#REF!</definedName>
    <definedName name="EMDIST" localSheetId="4">#REF!</definedName>
    <definedName name="EMDIST" localSheetId="2">#REF!</definedName>
    <definedName name="EMDIST">#REF!</definedName>
    <definedName name="EMOL">[96]Sheet1!$C$400:$F$409</definedName>
    <definedName name="EMUCK">'[4]Cost of O &amp; O'!$F$9</definedName>
    <definedName name="EMUL" localSheetId="4">#REF!</definedName>
    <definedName name="EMUL" localSheetId="2">#REF!</definedName>
    <definedName name="EMUL">#REF!</definedName>
    <definedName name="EMUR" localSheetId="4">#REF!</definedName>
    <definedName name="EMUR" localSheetId="2">#REF!</definedName>
    <definedName name="EMUR">#REF!</definedName>
    <definedName name="enter" localSheetId="4">#REF!</definedName>
    <definedName name="enter" localSheetId="2">#REF!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 localSheetId="4">[94]Analysis!#REF!</definedName>
    <definedName name="equip" localSheetId="2">[94]Analysis!#REF!</definedName>
    <definedName name="equip">[94]Analysis!#REF!</definedName>
    <definedName name="equip.">[97]A!#REF!</definedName>
    <definedName name="EQUIPLIST">#REF!</definedName>
    <definedName name="ERECT" localSheetId="4">#REF!</definedName>
    <definedName name="ERECT" localSheetId="2">#REF!</definedName>
    <definedName name="ERECT">#REF!</definedName>
    <definedName name="ERIP">'[4]Cost of O &amp; O'!$F$10</definedName>
    <definedName name="EROCK" localSheetId="4">#REF!</definedName>
    <definedName name="EROCK" localSheetId="2">#REF!</definedName>
    <definedName name="EROCK">#REF!</definedName>
    <definedName name="ErrName162821590" hidden="1">[38]Cash2!$K$16:$K$36</definedName>
    <definedName name="ErrName410073220">#REF!</definedName>
    <definedName name="ErrName646587132">"SQRT"</definedName>
    <definedName name="ERUB" localSheetId="4">#REF!</definedName>
    <definedName name="ERUB" localSheetId="2">#REF!</definedName>
    <definedName name="ERUB">#REF!</definedName>
    <definedName name="es" hidden="1">{"'Sheet1'!$L$16"}</definedName>
    <definedName name="Es___0">#REF!</definedName>
    <definedName name="Es___13">#REF!</definedName>
    <definedName name="ESAND" localSheetId="4">#REF!</definedName>
    <definedName name="ESAND" localSheetId="2">#REF!</definedName>
    <definedName name="ESAND">#REF!</definedName>
    <definedName name="ESC">#REF!</definedName>
    <definedName name="ESOIL" localSheetId="4">#REF!</definedName>
    <definedName name="ESOIL" localSheetId="2">#REF!</definedName>
    <definedName name="ESOIL">#REF!</definedName>
    <definedName name="ESROCK" localSheetId="4">#REF!</definedName>
    <definedName name="ESROCK" localSheetId="2">#REF!</definedName>
    <definedName name="ESROCK">#REF!</definedName>
    <definedName name="et" hidden="1">{"'Sheet1'!$L$16"}</definedName>
    <definedName name="Et___0">#REF!</definedName>
    <definedName name="Et___13">#REF!</definedName>
    <definedName name="EVA">#REF!</definedName>
    <definedName name="ex_joint">#REF!</definedName>
    <definedName name="EXC" localSheetId="4">#REF!</definedName>
    <definedName name="EXC" localSheetId="2">#REF!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4">#REF!</definedName>
    <definedName name="excavcl" localSheetId="2">#REF!</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 localSheetId="4">#REF!</definedName>
    <definedName name="F" localSheetId="2">#REF!</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 localSheetId="4">#REF!</definedName>
    <definedName name="FabricatedTMT" localSheetId="2">#REF!</definedName>
    <definedName name="FabricatedTMT">#REF!</definedName>
    <definedName name="Fb">#REF!</definedName>
    <definedName name="FBLbearing14" localSheetId="4">#REF!</definedName>
    <definedName name="FBLbearing14" localSheetId="2">#REF!</definedName>
    <definedName name="FBLbearing14">#REF!</definedName>
    <definedName name="FBLclearspan" localSheetId="4">[78]FACE!#REF!</definedName>
    <definedName name="FBLclearspan" localSheetId="2">[78]FACE!#REF!</definedName>
    <definedName name="FBLclearspan">[78]FACE!#REF!</definedName>
    <definedName name="FBLclearspan11" localSheetId="4">#REF!</definedName>
    <definedName name="FBLclearspan11" localSheetId="2">#REF!</definedName>
    <definedName name="FBLclearspan11">#REF!</definedName>
    <definedName name="FBLeffectivespan" localSheetId="4">[78]FACE!#REF!</definedName>
    <definedName name="FBLeffectivespan" localSheetId="2">[78]FACE!#REF!</definedName>
    <definedName name="FBLeffectivespan">[78]FACE!#REF!</definedName>
    <definedName name="FBLeffectivespan12" localSheetId="4">#REF!</definedName>
    <definedName name="FBLeffectivespan12" localSheetId="2">#REF!</definedName>
    <definedName name="FBLeffectivespan12">#REF!</definedName>
    <definedName name="FBLoverallspan" localSheetId="4">[78]FACE!#REF!</definedName>
    <definedName name="FBLoverallspan" localSheetId="2">[78]FACE!#REF!</definedName>
    <definedName name="FBLoverallspan">[78]FACE!#REF!</definedName>
    <definedName name="FBLoverallspan13" localSheetId="4">#REF!</definedName>
    <definedName name="FBLoverallspan13" localSheetId="2">#REF!</definedName>
    <definedName name="FBLoverallspan13">#REF!</definedName>
    <definedName name="fc" localSheetId="4">#REF!</definedName>
    <definedName name="fc" localSheetId="2">#REF!</definedName>
    <definedName name="fc">#REF!</definedName>
    <definedName name="FCK">[100]Below_Earth!$H$12</definedName>
    <definedName name="FCON" localSheetId="4">#REF!</definedName>
    <definedName name="FCON" localSheetId="2">#REF!</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 localSheetId="4">'[101]scour depth'!#REF!</definedName>
    <definedName name="fff" localSheetId="2">'[101]scour depth'!#REF!</definedName>
    <definedName name="fff">'[101]scour depth'!#REF!</definedName>
    <definedName name="fg" localSheetId="4">#REF!</definedName>
    <definedName name="fg" localSheetId="2">#REF!</definedName>
    <definedName name="fg">#REF!</definedName>
    <definedName name="Fh">#REF!</definedName>
    <definedName name="FHM" localSheetId="4">#REF!</definedName>
    <definedName name="FHM" localSheetId="2">#REF!</definedName>
    <definedName name="FHM">#REF!</definedName>
    <definedName name="Fhwl">#REF!</definedName>
    <definedName name="fi" localSheetId="4">#REF!</definedName>
    <definedName name="fi" localSheetId="2">#REF!</definedName>
    <definedName name="fi">#REF!</definedName>
    <definedName name="filename1">#REF!</definedName>
    <definedName name="FILM">#REF!</definedName>
    <definedName name="final_report">#REF!</definedName>
    <definedName name="final_report1">#REF!</definedName>
    <definedName name="FINE" localSheetId="4">#REF!</definedName>
    <definedName name="FINE" localSheetId="2">#REF!</definedName>
    <definedName name="FINE">#REF!</definedName>
    <definedName name="FIT">#REF!</definedName>
    <definedName name="FIT___0">#REF!</definedName>
    <definedName name="FIT___13">#REF!</definedName>
    <definedName name="FITH" localSheetId="4">#REF!</definedName>
    <definedName name="FITH" localSheetId="2">#REF!</definedName>
    <definedName name="FITH">#REF!</definedName>
    <definedName name="fjhgfd" localSheetId="2" hidden="1">{"'Sheet1'!$A$4386:$N$4591"}</definedName>
    <definedName name="fjhgfd" localSheetId="6" hidden="1">{"'Sheet1'!$A$4386:$N$4591"}</definedName>
    <definedName name="fjhgfd" hidden="1">{"'Sheet1'!$A$4386:$N$4591"}</definedName>
    <definedName name="FLG">#REF!</definedName>
    <definedName name="FLG_Orifice">#REF!</definedName>
    <definedName name="FLK">#REF!</definedName>
    <definedName name="Floor">#REF!</definedName>
    <definedName name="FMAZ" localSheetId="4">#REF!</definedName>
    <definedName name="FMAZ" localSheetId="2">#REF!</definedName>
    <definedName name="FMAZ">#REF!</definedName>
    <definedName name="fme" localSheetId="4">#REF!</definedName>
    <definedName name="fme" localSheetId="2">#REF!</definedName>
    <definedName name="fme">#REF!</definedName>
    <definedName name="FML">'[46]RA Civil'!$E$9</definedName>
    <definedName name="fmw" localSheetId="4">#REF!</definedName>
    <definedName name="fmw" localSheetId="2">#REF!</definedName>
    <definedName name="fmw">#REF!</definedName>
    <definedName name="fo">#REF!</definedName>
    <definedName name="FOOTERLFT" localSheetId="4">#REF!</definedName>
    <definedName name="FOOTERLFT" localSheetId="2">#REF!</definedName>
    <definedName name="FOOTERLFT">#REF!</definedName>
    <definedName name="FOOTERLFT1" localSheetId="4">#REF!</definedName>
    <definedName name="FOOTERLFT1" localSheetId="2">#REF!</definedName>
    <definedName name="FOOTERLFT1">#REF!</definedName>
    <definedName name="FOOTERLFT2" localSheetId="4">#REF!</definedName>
    <definedName name="FOOTERLFT2" localSheetId="2">#REF!</definedName>
    <definedName name="FOOTERLFT2">#REF!</definedName>
    <definedName name="FOOTERLFT3" localSheetId="4">#REF!</definedName>
    <definedName name="FOOTERLFT3" localSheetId="2">#REF!</definedName>
    <definedName name="FOOTERLFT3">#REF!</definedName>
    <definedName name="FOOTERLFTM" localSheetId="4">#REF!</definedName>
    <definedName name="FOOTERLFTM" localSheetId="2">#REF!</definedName>
    <definedName name="FOOTERLFTM">#REF!</definedName>
    <definedName name="FOOTERRGHT" localSheetId="4">#REF!</definedName>
    <definedName name="FOOTERRGHT" localSheetId="2">#REF!</definedName>
    <definedName name="FOOTERRGHT">#REF!</definedName>
    <definedName name="FOOTERRGHT1" localSheetId="4">#REF!</definedName>
    <definedName name="FOOTERRGHT1" localSheetId="2">#REF!</definedName>
    <definedName name="FOOTERRGHT1">#REF!</definedName>
    <definedName name="FOOTERRGT" localSheetId="4">#REF!</definedName>
    <definedName name="FOOTERRGT" localSheetId="2">#REF!</definedName>
    <definedName name="FOOTERRGT">#REF!</definedName>
    <definedName name="FOREX">[99]SUMMARY!$F$73:$F$82</definedName>
    <definedName name="form" localSheetId="4">#REF!</definedName>
    <definedName name="form" localSheetId="2">#REF!</definedName>
    <definedName name="form">#REF!</definedName>
    <definedName name="formu" localSheetId="4">#REF!</definedName>
    <definedName name="formu" localSheetId="2">#REF!</definedName>
    <definedName name="formu">#REF!</definedName>
    <definedName name="formula" localSheetId="4">#REF!</definedName>
    <definedName name="formula" localSheetId="2">#REF!</definedName>
    <definedName name="formula">#REF!</definedName>
    <definedName name="FOS">#REF!</definedName>
    <definedName name="fp" localSheetId="4">'[102]Boiler&amp;TG'!#REF!</definedName>
    <definedName name="fp" localSheetId="2">'[102]Boiler&amp;TG'!#REF!</definedName>
    <definedName name="fp">'[102]Boiler&amp;TG'!#REF!</definedName>
    <definedName name="francis">#REF!</definedName>
    <definedName name="FROM__BUSAN_KOREA">#REF!</definedName>
    <definedName name="fs" hidden="1">{"'Sheet1'!$L$16"}</definedName>
    <definedName name="FSLbearing14" localSheetId="4">#REF!</definedName>
    <definedName name="FSLbearing14" localSheetId="2">#REF!</definedName>
    <definedName name="FSLbearing14">#REF!</definedName>
    <definedName name="FSLclearspan" localSheetId="4">[78]FACE!#REF!</definedName>
    <definedName name="FSLclearspan" localSheetId="2">[78]FACE!#REF!</definedName>
    <definedName name="FSLclearspan">[78]FACE!#REF!</definedName>
    <definedName name="FSLclearspan11" localSheetId="4">#REF!</definedName>
    <definedName name="FSLclearspan11" localSheetId="2">#REF!</definedName>
    <definedName name="FSLclearspan11">#REF!</definedName>
    <definedName name="FSLeffectivespan" localSheetId="4">[78]FACE!#REF!</definedName>
    <definedName name="FSLeffectivespan" localSheetId="2">[78]FACE!#REF!</definedName>
    <definedName name="FSLeffectivespan">[78]FACE!#REF!</definedName>
    <definedName name="FSLeffectivespan12" localSheetId="4">#REF!</definedName>
    <definedName name="FSLeffectivespan12" localSheetId="2">#REF!</definedName>
    <definedName name="FSLeffectivespan12">#REF!</definedName>
    <definedName name="FSLoverallspan" localSheetId="4">[78]FACE!#REF!</definedName>
    <definedName name="FSLoverallspan" localSheetId="2">[78]FACE!#REF!</definedName>
    <definedName name="FSLoverallspan">[78]FACE!#REF!</definedName>
    <definedName name="FSLoverallspan13" localSheetId="4">#REF!</definedName>
    <definedName name="FSLoverallspan13" localSheetId="2">#REF!</definedName>
    <definedName name="FSLoverallspan13">#REF!</definedName>
    <definedName name="FST." localSheetId="4">#REF!</definedName>
    <definedName name="FST." localSheetId="2">#REF!</definedName>
    <definedName name="FST.">#REF!</definedName>
    <definedName name="fullview" localSheetId="4">#REF!</definedName>
    <definedName name="fullview" localSheetId="2">#REF!</definedName>
    <definedName name="fullview">#REF!</definedName>
    <definedName name="funds" localSheetId="2" hidden="1">{"'Sheet1'!$A$4386:$N$4591"}</definedName>
    <definedName name="funds" localSheetId="6" hidden="1">{"'Sheet1'!$A$4386:$N$4591"}</definedName>
    <definedName name="funds" hidden="1">{"'Sheet1'!$A$4386:$N$4591"}</definedName>
    <definedName name="fv" localSheetId="4">#REF!</definedName>
    <definedName name="fv" localSheetId="2">#REF!</definedName>
    <definedName name="fv">#REF!</definedName>
    <definedName name="FW_AMT">[49]PIPING!$P$6:$P$105</definedName>
    <definedName name="FW_QTY">[49]PIPING!$N$6:$N$105</definedName>
    <definedName name="FW_RATE">[49]PIPING!$AR$7:$AS$30</definedName>
    <definedName name="FW_SPEC">[49]PIPING!$M$6:$M$105</definedName>
    <definedName name="G" localSheetId="4">#REF!</definedName>
    <definedName name="G" localSheetId="2">#REF!</definedName>
    <definedName name="G">#REF!</definedName>
    <definedName name="gama" localSheetId="4">#REF!</definedName>
    <definedName name="gama" localSheetId="2">#REF!</definedName>
    <definedName name="gama">#REF!</definedName>
    <definedName name="gamah">#REF!</definedName>
    <definedName name="GANESH" localSheetId="4">#REF!</definedName>
    <definedName name="GANESH" localSheetId="2">#REF!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 localSheetId="4">#REF!</definedName>
    <definedName name="GEN" localSheetId="2">#REF!</definedName>
    <definedName name="GEN">#REF!</definedName>
    <definedName name="gg">#REF!</definedName>
    <definedName name="ggbeb">#REF!</definedName>
    <definedName name="GGG" localSheetId="4">#REF!</definedName>
    <definedName name="GGG" localSheetId="2">#REF!</definedName>
    <definedName name="GGG">#REF!</definedName>
    <definedName name="ghldg">#N/A</definedName>
    <definedName name="GI" localSheetId="4">#REF!</definedName>
    <definedName name="GI" localSheetId="2">#REF!</definedName>
    <definedName name="GI">#REF!</definedName>
    <definedName name="gid" hidden="1">{"'Sheet1'!$L$16"}</definedName>
    <definedName name="gj" hidden="1">{"'Sheet1'!$L$16"}</definedName>
    <definedName name="gkd" hidden="1">{"'Sheet1'!$L$16"}</definedName>
    <definedName name="globe">#REF!</definedName>
    <definedName name="gov">#REF!</definedName>
    <definedName name="GRAD" localSheetId="4">#REF!</definedName>
    <definedName name="GRAD" localSheetId="2">#REF!</definedName>
    <definedName name="GRAD">#REF!</definedName>
    <definedName name="GRADE">#REF!</definedName>
    <definedName name="Gravel_incl_transport" localSheetId="4">#REF!</definedName>
    <definedName name="Gravel_incl_transport" localSheetId="2">#REF!</definedName>
    <definedName name="Gravel_incl_transport">#REF!</definedName>
    <definedName name="GRID">#REF!</definedName>
    <definedName name="grit" localSheetId="4">#REF!</definedName>
    <definedName name="grit" localSheetId="2">#REF!</definedName>
    <definedName name="grit">#REF!</definedName>
    <definedName name="GRLvl" localSheetId="4">#REF!</definedName>
    <definedName name="GRLvl" localSheetId="2">#REF!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 localSheetId="4">#REF!</definedName>
    <definedName name="GSB" localSheetId="2">#REF!</definedName>
    <definedName name="GSB">#REF!</definedName>
    <definedName name="GSBP" localSheetId="4">#REF!</definedName>
    <definedName name="GSBP" localSheetId="2">#REF!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 localSheetId="4">#REF!</definedName>
    <definedName name="HAMM" localSheetId="2">#REF!</definedName>
    <definedName name="HAMM">#REF!</definedName>
    <definedName name="HARI">#REF!</definedName>
    <definedName name="HBLACK" localSheetId="4">#REF!</definedName>
    <definedName name="HBLACK" localSheetId="2">#REF!</definedName>
    <definedName name="HBLACK">#REF!</definedName>
    <definedName name="HCAR" localSheetId="4">#REF!</definedName>
    <definedName name="HCAR" localSheetId="2">#REF!</definedName>
    <definedName name="HCAR">#REF!</definedName>
    <definedName name="Hcbdw">'[104]purpose&amp;input'!#REF!</definedName>
    <definedName name="Hcw">'[104]purpose&amp;input'!#REF!</definedName>
    <definedName name="HE">#REF!</definedName>
    <definedName name="header">#REF!</definedName>
    <definedName name="HEADERGHT" localSheetId="4">#REF!</definedName>
    <definedName name="HEADERGHT" localSheetId="2">#REF!</definedName>
    <definedName name="HEADERGHT">#REF!</definedName>
    <definedName name="HEADERGT" localSheetId="4">#REF!</definedName>
    <definedName name="HEADERGT" localSheetId="2">#REF!</definedName>
    <definedName name="HEADERGT">#REF!</definedName>
    <definedName name="HEADERLFT" localSheetId="4">#REF!</definedName>
    <definedName name="HEADERLFT" localSheetId="2">#REF!</definedName>
    <definedName name="HEADERLFT">#REF!</definedName>
    <definedName name="HEADERLFT2" localSheetId="4">#REF!</definedName>
    <definedName name="HEADERLFT2" localSheetId="2">#REF!</definedName>
    <definedName name="HEADERLFT2">#REF!</definedName>
    <definedName name="HEADERLFT3" localSheetId="4">#REF!</definedName>
    <definedName name="HEADERLFT3" localSheetId="2">#REF!</definedName>
    <definedName name="HEADERLFT3">#REF!</definedName>
    <definedName name="HEADERRGT" localSheetId="4">#REF!</definedName>
    <definedName name="HEADERRGT" localSheetId="2">#REF!</definedName>
    <definedName name="HEADERRGT">#REF!</definedName>
    <definedName name="HEADERRT2" localSheetId="4">#REF!</definedName>
    <definedName name="HEADERRT2" localSheetId="2">#REF!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 localSheetId="4">'[106]Pier Design(with offset)'!#REF!</definedName>
    <definedName name="hhr" localSheetId="2">'[106]Pier Design(with offset)'!#REF!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 localSheetId="4">#REF!</definedName>
    <definedName name="HMAS" localSheetId="2">#REF!</definedName>
    <definedName name="HMAS">#REF!</definedName>
    <definedName name="HN">#REF!</definedName>
    <definedName name="ho">#REF!</definedName>
    <definedName name="ho___0">#REF!</definedName>
    <definedName name="ho___13">#REF!</definedName>
    <definedName name="hoi">#REF!</definedName>
    <definedName name="HPC" localSheetId="4">#REF!</definedName>
    <definedName name="HPC" localSheetId="2">#REF!</definedName>
    <definedName name="HPC">#REF!</definedName>
    <definedName name="hr" localSheetId="4">'[106]Pier Design(with offset)'!#REF!</definedName>
    <definedName name="hr" localSheetId="2">'[106]Pier Design(with offset)'!#REF!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 localSheetId="4">#REF!</definedName>
    <definedName name="HSPF" localSheetId="2">#REF!</definedName>
    <definedName name="HSPF">#REF!</definedName>
    <definedName name="HT" localSheetId="4">#REF!</definedName>
    <definedName name="HT" localSheetId="2">#REF!</definedName>
    <definedName name="HT">#REF!</definedName>
    <definedName name="HTA" localSheetId="4">#REF!</definedName>
    <definedName name="HTA" localSheetId="2">#REF!</definedName>
    <definedName name="HTA">#REF!</definedName>
    <definedName name="HTML" hidden="1">{"'장비'!$A$3:$M$12"}</definedName>
    <definedName name="HTML_CodePage" hidden="1">1252</definedName>
    <definedName name="HTML_Control" localSheetId="2" hidden="1">{"'Bill No. 7'!$A$1:$G$32"}</definedName>
    <definedName name="HTML_Control" localSheetId="6" hidden="1">{"'Bill No. 7'!$A$1:$G$32"}</definedName>
    <definedName name="HTML_Control" hidden="1">{"'Bill No. 7'!$A$1:$G$32"}</definedName>
    <definedName name="HTML_control2" localSheetId="2" hidden="1">{"'Sheet1'!$A$4386:$N$4591"}</definedName>
    <definedName name="HTML_control2" localSheetId="6"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4">'[109]Pier Design(with offset)'!#REF!</definedName>
    <definedName name="htr" localSheetId="2">'[109]Pier Design(with offset)'!#REF!</definedName>
    <definedName name="htr">'[109]Pier Design(with offset)'!#REF!</definedName>
    <definedName name="HTS" localSheetId="4">#REF!</definedName>
    <definedName name="HTS" localSheetId="2">#REF!</definedName>
    <definedName name="HTS">#REF!</definedName>
    <definedName name="Hu">#REF!</definedName>
    <definedName name="Hu___0">#REF!</definedName>
    <definedName name="Hu___13">#REF!</definedName>
    <definedName name="HV">#REF!</definedName>
    <definedName name="hvacrates">#REF!</definedName>
    <definedName name="Hw" localSheetId="4">#REF!</definedName>
    <definedName name="Hw" localSheetId="2">#REF!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2" hidden="1">{"'Sheet1'!$A$4386:$N$4591"}</definedName>
    <definedName name="IAM" localSheetId="6" hidden="1">{"'Sheet1'!$A$4386:$N$4591"}</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 localSheetId="4">#REF!</definedName>
    <definedName name="if" localSheetId="2">#REF!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 localSheetId="4">#REF!</definedName>
    <definedName name="INPUT_VALVE" localSheetId="2">#REF!</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 localSheetId="4">#REF!</definedName>
    <definedName name="ipc" localSheetId="2">#REF!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 localSheetId="4">#REF!</definedName>
    <definedName name="J" localSheetId="2">#REF!</definedName>
    <definedName name="J">#REF!</definedName>
    <definedName name="j_filler">#REF!</definedName>
    <definedName name="JACK">'[4]Cost of O &amp; O'!$F$32</definedName>
    <definedName name="jartj">#REF!</definedName>
    <definedName name="JCB" localSheetId="4">#REF!</definedName>
    <definedName name="JCB" localSheetId="2">#REF!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 localSheetId="4">#REF!</definedName>
    <definedName name="jey" localSheetId="2">#REF!</definedName>
    <definedName name="jey">#REF!</definedName>
    <definedName name="JK" localSheetId="4">#REF!</definedName>
    <definedName name="JK" localSheetId="2">#REF!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 localSheetId="4">#REF!</definedName>
    <definedName name="JOI_RATE" localSheetId="2">#REF!</definedName>
    <definedName name="JOI_RATE">#REF!</definedName>
    <definedName name="js">#REF!</definedName>
    <definedName name="JUMBO">'[4]Cost of O &amp; O'!$F$39</definedName>
    <definedName name="k" localSheetId="2" hidden="1">{"form-D1",#N/A,FALSE,"FORM-D1";"form-D1_amt",#N/A,FALSE,"FORM-D1"}</definedName>
    <definedName name="k" localSheetId="6" hidden="1">{"form-D1",#N/A,FALSE,"FORM-D1";"form-D1_amt",#N/A,FALSE,"FORM-D1"}</definedName>
    <definedName name="k" hidden="1">{"form-D1",#N/A,FALSE,"FORM-D1";"form-D1_amt",#N/A,FALSE,"FORM-D1"}</definedName>
    <definedName name="K___0">#REF!</definedName>
    <definedName name="K___13">#REF!</definedName>
    <definedName name="Ka" localSheetId="4">#REF!</definedName>
    <definedName name="Ka" localSheetId="2">#REF!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 localSheetId="4">#REF!</definedName>
    <definedName name="KERB" localSheetId="2">#REF!</definedName>
    <definedName name="KERB">#REF!</definedName>
    <definedName name="KH">#REF!</definedName>
    <definedName name="Kh___0">#REF!</definedName>
    <definedName name="Kh___13">#REF!</definedName>
    <definedName name="KHAL" localSheetId="4">#REF!</definedName>
    <definedName name="KHAL" localSheetId="2">#REF!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 localSheetId="4">#REF!</definedName>
    <definedName name="kk" localSheetId="2">#REF!</definedName>
    <definedName name="kk">#REF!</definedName>
    <definedName name="Km">#REF!</definedName>
    <definedName name="Km___0">#REF!</definedName>
    <definedName name="Km___13">#REF!</definedName>
    <definedName name="KOTASTN">'[46]RA Civil'!$E$43</definedName>
    <definedName name="Kp" localSheetId="4">#REF!</definedName>
    <definedName name="Kp" localSheetId="2">#REF!</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 localSheetId="4">#REF!</definedName>
    <definedName name="L" localSheetId="2">#REF!</definedName>
    <definedName name="L">#REF!</definedName>
    <definedName name="L___0">#REF!</definedName>
    <definedName name="L___13">#REF!</definedName>
    <definedName name="LAB_RATE" localSheetId="4">#REF!</definedName>
    <definedName name="LAB_RATE" localSheetId="2">#REF!</definedName>
    <definedName name="LAB_RATE">#REF!</definedName>
    <definedName name="LABM1" localSheetId="4">#REF!</definedName>
    <definedName name="LABM1" localSheetId="2">#REF!</definedName>
    <definedName name="LABM1">#REF!</definedName>
    <definedName name="LABM2" localSheetId="4">#REF!</definedName>
    <definedName name="LABM2" localSheetId="2">#REF!</definedName>
    <definedName name="LABM2">#REF!</definedName>
    <definedName name="LABM3" localSheetId="4">#REF!</definedName>
    <definedName name="LABM3" localSheetId="2">#REF!</definedName>
    <definedName name="LABM3">#REF!</definedName>
    <definedName name="LABM4" localSheetId="4">#REF!</definedName>
    <definedName name="LABM4" localSheetId="2">#REF!</definedName>
    <definedName name="LABM4">#REF!</definedName>
    <definedName name="LABM5" localSheetId="4">#REF!</definedName>
    <definedName name="LABM5" localSheetId="2">#REF!</definedName>
    <definedName name="LABM5">#REF!</definedName>
    <definedName name="LABM6" localSheetId="4">#REF!</definedName>
    <definedName name="LABM6" localSheetId="2">#REF!</definedName>
    <definedName name="LABM6">#REF!</definedName>
    <definedName name="LAC">[118]S2groupcode!$G$2</definedName>
    <definedName name="LACB1" localSheetId="4">#REF!</definedName>
    <definedName name="LACB1" localSheetId="2">#REF!</definedName>
    <definedName name="LACB1">#REF!</definedName>
    <definedName name="LACB2" localSheetId="4">#REF!</definedName>
    <definedName name="LACB2" localSheetId="2">#REF!</definedName>
    <definedName name="LACB2">#REF!</definedName>
    <definedName name="LACB3" localSheetId="4">#REF!</definedName>
    <definedName name="LACB3" localSheetId="2">#REF!</definedName>
    <definedName name="LACB3">#REF!</definedName>
    <definedName name="LACB4" localSheetId="4">#REF!</definedName>
    <definedName name="LACB4" localSheetId="2">#REF!</definedName>
    <definedName name="LACB4">#REF!</definedName>
    <definedName name="LACB5" localSheetId="4">#REF!</definedName>
    <definedName name="LACB5" localSheetId="2">#REF!</definedName>
    <definedName name="LACB5">#REF!</definedName>
    <definedName name="LACB6" localSheetId="4">#REF!</definedName>
    <definedName name="LACB6" localSheetId="2">#REF!</definedName>
    <definedName name="LACB6">#REF!</definedName>
    <definedName name="LACR1" localSheetId="4">#REF!</definedName>
    <definedName name="LACR1" localSheetId="2">#REF!</definedName>
    <definedName name="LACR1">#REF!</definedName>
    <definedName name="LACR2" localSheetId="4">#REF!</definedName>
    <definedName name="LACR2" localSheetId="2">#REF!</definedName>
    <definedName name="LACR2">#REF!</definedName>
    <definedName name="LACR3" localSheetId="4">#REF!</definedName>
    <definedName name="LACR3" localSheetId="2">#REF!</definedName>
    <definedName name="LACR3">#REF!</definedName>
    <definedName name="LACR4" localSheetId="4">#REF!</definedName>
    <definedName name="LACR4" localSheetId="2">#REF!</definedName>
    <definedName name="LACR4">#REF!</definedName>
    <definedName name="LACR5" localSheetId="4">#REF!</definedName>
    <definedName name="LACR5" localSheetId="2">#REF!</definedName>
    <definedName name="LACR5">#REF!</definedName>
    <definedName name="LACR6" localSheetId="4">#REF!</definedName>
    <definedName name="LACR6" localSheetId="2">#REF!</definedName>
    <definedName name="LACR6">#REF!</definedName>
    <definedName name="LACS">[119]PLAN_FEB97!$A$2</definedName>
    <definedName name="LAGG1" localSheetId="4">#REF!</definedName>
    <definedName name="LAGG1" localSheetId="2">#REF!</definedName>
    <definedName name="LAGG1">#REF!</definedName>
    <definedName name="LAGG2" localSheetId="4">#REF!</definedName>
    <definedName name="LAGG2" localSheetId="2">#REF!</definedName>
    <definedName name="LAGG2">#REF!</definedName>
    <definedName name="LAGG3" localSheetId="4">#REF!</definedName>
    <definedName name="LAGG3" localSheetId="2">#REF!</definedName>
    <definedName name="LAGG3">#REF!</definedName>
    <definedName name="LAGG6" localSheetId="4">#REF!</definedName>
    <definedName name="LAGG6" localSheetId="2">#REF!</definedName>
    <definedName name="LAGG6">#REF!</definedName>
    <definedName name="LAMP">#REF!</definedName>
    <definedName name="LAMP___0">#REF!</definedName>
    <definedName name="LAMP___13">#REF!</definedName>
    <definedName name="latent">'[120]steam table'!$N$5:$Q$102</definedName>
    <definedName name="LATH">#REF!</definedName>
    <definedName name="LAWM1" localSheetId="4">#REF!</definedName>
    <definedName name="LAWM1" localSheetId="2">#REF!</definedName>
    <definedName name="LAWM1">#REF!</definedName>
    <definedName name="LAWM2" localSheetId="4">#REF!</definedName>
    <definedName name="LAWM2" localSheetId="2">#REF!</definedName>
    <definedName name="LAWM2">#REF!</definedName>
    <definedName name="LAWM3" localSheetId="4">#REF!</definedName>
    <definedName name="LAWM3" localSheetId="2">#REF!</definedName>
    <definedName name="LAWM3">#REF!</definedName>
    <definedName name="LAWM4" localSheetId="4">#REF!</definedName>
    <definedName name="LAWM4" localSheetId="2">#REF!</definedName>
    <definedName name="LAWM4">#REF!</definedName>
    <definedName name="LAWM5" localSheetId="4">#REF!</definedName>
    <definedName name="LAWM5" localSheetId="2">#REF!</definedName>
    <definedName name="LAWM5">#REF!</definedName>
    <definedName name="LAWM6" localSheetId="4">#REF!</definedName>
    <definedName name="LAWM6" localSheetId="2">#REF!</definedName>
    <definedName name="LAWM6">#REF!</definedName>
    <definedName name="LBM" localSheetId="4">#REF!</definedName>
    <definedName name="LBM" localSheetId="2">#REF!</definedName>
    <definedName name="LBM">#REF!</definedName>
    <definedName name="LBMod" localSheetId="4">#REF!</definedName>
    <definedName name="LBMod" localSheetId="2">#REF!</definedName>
    <definedName name="LBMod">#REF!</definedName>
    <definedName name="LBOULD" localSheetId="4">#REF!</definedName>
    <definedName name="LBOULD" localSheetId="2">#REF!</definedName>
    <definedName name="LBOULD">#REF!</definedName>
    <definedName name="LC" localSheetId="4">#REF!</definedName>
    <definedName name="LC" localSheetId="2">#REF!</definedName>
    <definedName name="LC">#REF!</definedName>
    <definedName name="Lc___0">#REF!</definedName>
    <definedName name="Lc___13">#REF!</definedName>
    <definedName name="LCON" localSheetId="4">#REF!</definedName>
    <definedName name="LCON" localSheetId="2">#REF!</definedName>
    <definedName name="LCON">#REF!</definedName>
    <definedName name="LCSAND1" localSheetId="4">#REF!</definedName>
    <definedName name="LCSAND1" localSheetId="2">#REF!</definedName>
    <definedName name="LCSAND1">#REF!</definedName>
    <definedName name="LCSAND2" localSheetId="4">#REF!</definedName>
    <definedName name="LCSAND2" localSheetId="2">#REF!</definedName>
    <definedName name="LCSAND2">#REF!</definedName>
    <definedName name="LCSAND3" localSheetId="4">#REF!</definedName>
    <definedName name="LCSAND3" localSheetId="2">#REF!</definedName>
    <definedName name="LCSAND3">#REF!</definedName>
    <definedName name="LCSAND6" localSheetId="4">#REF!</definedName>
    <definedName name="LCSAND6" localSheetId="2">#REF!</definedName>
    <definedName name="LCSAND6">#REF!</definedName>
    <definedName name="lean">#REF!</definedName>
    <definedName name="lef">#REF!</definedName>
    <definedName name="Leff">[64]basdat!$D$4</definedName>
    <definedName name="lel">#REF!</definedName>
    <definedName name="len">#REF!</definedName>
    <definedName name="LGSB1" localSheetId="4">#REF!</definedName>
    <definedName name="LGSB1" localSheetId="2">#REF!</definedName>
    <definedName name="LGSB1">#REF!</definedName>
    <definedName name="LGSB2" localSheetId="4">#REF!</definedName>
    <definedName name="LGSB2" localSheetId="2">#REF!</definedName>
    <definedName name="LGSB2">#REF!</definedName>
    <definedName name="LGSB3" localSheetId="4">#REF!</definedName>
    <definedName name="LGSB3" localSheetId="2">#REF!</definedName>
    <definedName name="LGSB3">#REF!</definedName>
    <definedName name="LGSB4" localSheetId="4">#REF!</definedName>
    <definedName name="LGSB4" localSheetId="2">#REF!</definedName>
    <definedName name="LGSB4">#REF!</definedName>
    <definedName name="LGSB5" localSheetId="4">#REF!</definedName>
    <definedName name="LGSB5" localSheetId="2">#REF!</definedName>
    <definedName name="LGSB5">#REF!</definedName>
    <definedName name="LGSB6" localSheetId="4">#REF!</definedName>
    <definedName name="LGSB6" localSheetId="2">#REF!</definedName>
    <definedName name="LGSB6">#REF!</definedName>
    <definedName name="limcount" hidden="1">1</definedName>
    <definedName name="LINE1">#REF!</definedName>
    <definedName name="lk" hidden="1">{#N/A,#N/A,FALSE,"CCTV"}</definedName>
    <definedName name="LL">#REF!</definedName>
    <definedName name="llllllllllllllllllll" localSheetId="4">#REF!</definedName>
    <definedName name="llllllllllllllllllll" localSheetId="2">#REF!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4">#REF!</definedName>
    <definedName name="LMUR1" localSheetId="2">#REF!</definedName>
    <definedName name="LMUR1">#REF!</definedName>
    <definedName name="LMUR2" localSheetId="4">#REF!</definedName>
    <definedName name="LMUR2" localSheetId="2">#REF!</definedName>
    <definedName name="LMUR2">#REF!</definedName>
    <definedName name="LMUR3" localSheetId="4">#REF!</definedName>
    <definedName name="LMUR3" localSheetId="2">#REF!</definedName>
    <definedName name="LMUR3">#REF!</definedName>
    <definedName name="LMUR4" localSheetId="4">#REF!</definedName>
    <definedName name="LMUR4" localSheetId="2">#REF!</definedName>
    <definedName name="LMUR4">#REF!</definedName>
    <definedName name="LMUR5" localSheetId="4">#REF!</definedName>
    <definedName name="LMUR5" localSheetId="2">#REF!</definedName>
    <definedName name="LMUR5">#REF!</definedName>
    <definedName name="LMUR6" localSheetId="4">#REF!</definedName>
    <definedName name="LMUR6" localSheetId="2">#REF!</definedName>
    <definedName name="LMUR6">#REF!</definedName>
    <definedName name="LOAD" localSheetId="4">#REF!</definedName>
    <definedName name="LOAD" localSheetId="2">#REF!</definedName>
    <definedName name="LOAD">#REF!</definedName>
    <definedName name="LOCO">'[4]Cost of O &amp; O'!$F$40</definedName>
    <definedName name="Lr">#REF!</definedName>
    <definedName name="Lr___0">#REF!</definedName>
    <definedName name="Lr___13">#REF!</definedName>
    <definedName name="LRUB1" localSheetId="4">#REF!</definedName>
    <definedName name="LRUB1" localSheetId="2">#REF!</definedName>
    <definedName name="LRUB1">#REF!</definedName>
    <definedName name="LRUB2" localSheetId="4">#REF!</definedName>
    <definedName name="LRUB2" localSheetId="2">#REF!</definedName>
    <definedName name="LRUB2">#REF!</definedName>
    <definedName name="LRUB3" localSheetId="4">#REF!</definedName>
    <definedName name="LRUB3" localSheetId="2">#REF!</definedName>
    <definedName name="LRUB3">#REF!</definedName>
    <definedName name="LRUB4" localSheetId="4">#REF!</definedName>
    <definedName name="LRUB4" localSheetId="2">#REF!</definedName>
    <definedName name="LRUB4">#REF!</definedName>
    <definedName name="LRUB5" localSheetId="4">#REF!</definedName>
    <definedName name="LRUB5" localSheetId="2">#REF!</definedName>
    <definedName name="LRUB5">#REF!</definedName>
    <definedName name="LRUB6" localSheetId="4">#REF!</definedName>
    <definedName name="LRUB6" localSheetId="2">#REF!</definedName>
    <definedName name="LRUB6">#REF!</definedName>
    <definedName name="LSAND1" localSheetId="4">#REF!</definedName>
    <definedName name="LSAND1" localSheetId="2">#REF!</definedName>
    <definedName name="LSAND1">#REF!</definedName>
    <definedName name="LSAND2" localSheetId="4">#REF!</definedName>
    <definedName name="LSAND2" localSheetId="2">#REF!</definedName>
    <definedName name="LSAND2">#REF!</definedName>
    <definedName name="LSAND3" localSheetId="4">#REF!</definedName>
    <definedName name="LSAND3" localSheetId="2">#REF!</definedName>
    <definedName name="LSAND3">#REF!</definedName>
    <definedName name="LSAND6" localSheetId="4">#REF!</definedName>
    <definedName name="LSAND6" localSheetId="2">#REF!</definedName>
    <definedName name="LSAND6">#REF!</definedName>
    <definedName name="LSANDB1" localSheetId="4">#REF!</definedName>
    <definedName name="LSANDB1" localSheetId="2">#REF!</definedName>
    <definedName name="LSANDB1">#REF!</definedName>
    <definedName name="LSANDB2" localSheetId="4">#REF!</definedName>
    <definedName name="LSANDB2" localSheetId="2">#REF!</definedName>
    <definedName name="LSANDB2">#REF!</definedName>
    <definedName name="LSANDB3" localSheetId="4">#REF!</definedName>
    <definedName name="LSANDB3" localSheetId="2">#REF!</definedName>
    <definedName name="LSANDB3">#REF!</definedName>
    <definedName name="LSANDB4" localSheetId="4">#REF!</definedName>
    <definedName name="LSANDB4" localSheetId="2">#REF!</definedName>
    <definedName name="LSANDB4">#REF!</definedName>
    <definedName name="LSANDB5" localSheetId="4">#REF!</definedName>
    <definedName name="LSANDB5" localSheetId="2">#REF!</definedName>
    <definedName name="LSANDB5">#REF!</definedName>
    <definedName name="LSANDB6" localSheetId="4">#REF!</definedName>
    <definedName name="LSANDB6" localSheetId="2">#REF!</definedName>
    <definedName name="LSANDB6">#REF!</definedName>
    <definedName name="LSANDR1" localSheetId="4">#REF!</definedName>
    <definedName name="LSANDR1" localSheetId="2">#REF!</definedName>
    <definedName name="LSANDR1">#REF!</definedName>
    <definedName name="LSANDR2" localSheetId="4">#REF!</definedName>
    <definedName name="LSANDR2" localSheetId="2">#REF!</definedName>
    <definedName name="LSANDR2">#REF!</definedName>
    <definedName name="LSANDR3" localSheetId="4">#REF!</definedName>
    <definedName name="LSANDR3" localSheetId="2">#REF!</definedName>
    <definedName name="LSANDR3">#REF!</definedName>
    <definedName name="LSANDR4" localSheetId="4">#REF!</definedName>
    <definedName name="LSANDR4" localSheetId="2">#REF!</definedName>
    <definedName name="LSANDR4">#REF!</definedName>
    <definedName name="LSANDR5" localSheetId="4">#REF!</definedName>
    <definedName name="LSANDR5" localSheetId="2">#REF!</definedName>
    <definedName name="LSANDR5">#REF!</definedName>
    <definedName name="LSANDR6" localSheetId="4">#REF!</definedName>
    <definedName name="LSANDR6" localSheetId="2">#REF!</definedName>
    <definedName name="LSANDR6">#REF!</definedName>
    <definedName name="lt" localSheetId="4">'[106]Pier Design(with offset)'!#REF!</definedName>
    <definedName name="lt" localSheetId="2">'[106]Pier Design(with offset)'!#REF!</definedName>
    <definedName name="lt">'[106]Pier Design(with offset)'!#REF!</definedName>
    <definedName name="ltr" localSheetId="4">'[109]Pier Design(with offset)'!#REF!</definedName>
    <definedName name="ltr" localSheetId="2">'[109]Pier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 localSheetId="4">#REF!</definedName>
    <definedName name="LWMM" localSheetId="2">#REF!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 localSheetId="4">#REF!</definedName>
    <definedName name="m" localSheetId="2">#REF!</definedName>
    <definedName name="m">#REF!</definedName>
    <definedName name="m___0">#REF!</definedName>
    <definedName name="m___13">#REF!</definedName>
    <definedName name="m1.5bgl" localSheetId="4">#REF!</definedName>
    <definedName name="m1.5bgl" localSheetId="2">#REF!</definedName>
    <definedName name="m1.5bgl">#REF!</definedName>
    <definedName name="m10.98agl" localSheetId="4">#REF!</definedName>
    <definedName name="m10.98agl" localSheetId="2">#REF!</definedName>
    <definedName name="m10.98agl">#REF!</definedName>
    <definedName name="m10.98bgl" localSheetId="4">#REF!</definedName>
    <definedName name="m10.98bgl" localSheetId="2">#REF!</definedName>
    <definedName name="m10.98bgl">#REF!</definedName>
    <definedName name="M10cement" localSheetId="4">#REF!</definedName>
    <definedName name="M10cement" localSheetId="2">#REF!</definedName>
    <definedName name="M10cement">#REF!</definedName>
    <definedName name="m14.64agl" localSheetId="4">#REF!</definedName>
    <definedName name="m14.64agl" localSheetId="2">#REF!</definedName>
    <definedName name="m14.64agl">#REF!</definedName>
    <definedName name="m14.64bgl" localSheetId="4">#REF!</definedName>
    <definedName name="m14.64bgl" localSheetId="2">#REF!</definedName>
    <definedName name="m14.64bgl">#REF!</definedName>
    <definedName name="M15cement" localSheetId="4">#REF!</definedName>
    <definedName name="M15cement" localSheetId="2">#REF!</definedName>
    <definedName name="M15cement">#REF!</definedName>
    <definedName name="M15Grd" localSheetId="4">#REF!</definedName>
    <definedName name="M15Grd" localSheetId="2">#REF!</definedName>
    <definedName name="M15Grd">#REF!</definedName>
    <definedName name="m18.3agl" localSheetId="4">#REF!</definedName>
    <definedName name="m18.3agl" localSheetId="2">#REF!</definedName>
    <definedName name="m18.3agl">#REF!</definedName>
    <definedName name="m18.3bgl" localSheetId="4">#REF!</definedName>
    <definedName name="m18.3bgl" localSheetId="2">#REF!</definedName>
    <definedName name="m18.3bgl">#REF!</definedName>
    <definedName name="M20Grd" localSheetId="4">#REF!</definedName>
    <definedName name="M20Grd" localSheetId="2">#REF!</definedName>
    <definedName name="M20Grd">#REF!</definedName>
    <definedName name="M20PCCcement" localSheetId="4">#REF!</definedName>
    <definedName name="M20PCCcement" localSheetId="2">#REF!</definedName>
    <definedName name="M20PCCcement">#REF!</definedName>
    <definedName name="M20RCCcement" localSheetId="4">#REF!</definedName>
    <definedName name="M20RCCcement" localSheetId="2">#REF!</definedName>
    <definedName name="M20RCCcement">#REF!</definedName>
    <definedName name="m21.96agl" localSheetId="4">#REF!</definedName>
    <definedName name="m21.96agl" localSheetId="2">#REF!</definedName>
    <definedName name="m21.96agl">#REF!</definedName>
    <definedName name="m21.96bgl" localSheetId="4">#REF!</definedName>
    <definedName name="m21.96bgl" localSheetId="2">#REF!</definedName>
    <definedName name="m21.96bgl">#REF!</definedName>
    <definedName name="M25Grd" localSheetId="4">#REF!</definedName>
    <definedName name="M25Grd" localSheetId="2">#REF!</definedName>
    <definedName name="M25Grd">#REF!</definedName>
    <definedName name="M25PCCcement" localSheetId="4">#REF!</definedName>
    <definedName name="M25PCCcement" localSheetId="2">#REF!</definedName>
    <definedName name="M25PCCcement">#REF!</definedName>
    <definedName name="M25RCCcement" localSheetId="4">#REF!</definedName>
    <definedName name="M25RCCcement" localSheetId="2">#REF!</definedName>
    <definedName name="M25RCCcement">#REF!</definedName>
    <definedName name="M30cement" localSheetId="4">#REF!</definedName>
    <definedName name="M30cement" localSheetId="2">#REF!</definedName>
    <definedName name="M30cement">#REF!</definedName>
    <definedName name="M30Grd" localSheetId="4">#REF!</definedName>
    <definedName name="M30Grd" localSheetId="2">#REF!</definedName>
    <definedName name="M30Grd">#REF!</definedName>
    <definedName name="M35cement" localSheetId="4">#REF!</definedName>
    <definedName name="M35cement" localSheetId="2">#REF!</definedName>
    <definedName name="M35cement">#REF!</definedName>
    <definedName name="M35PILE" localSheetId="4">'[4]Mix Design'!#REF!</definedName>
    <definedName name="M35PILE" localSheetId="2">'[4]Mix Design'!#REF!</definedName>
    <definedName name="M35PILE">'[4]Mix Design'!#REF!</definedName>
    <definedName name="m4.5agl" localSheetId="4">#REF!</definedName>
    <definedName name="m4.5agl" localSheetId="2">#REF!</definedName>
    <definedName name="m4.5agl">#REF!</definedName>
    <definedName name="m4.5bgl" localSheetId="4">#REF!</definedName>
    <definedName name="m4.5bgl" localSheetId="2">#REF!</definedName>
    <definedName name="m4.5bgl">#REF!</definedName>
    <definedName name="M40cement" localSheetId="4">#REF!</definedName>
    <definedName name="M40cement" localSheetId="2">#REF!</definedName>
    <definedName name="M40cement">#REF!</definedName>
    <definedName name="M50cement" localSheetId="4">#REF!</definedName>
    <definedName name="M50cement" localSheetId="2">#REF!</definedName>
    <definedName name="M50cement">#REF!</definedName>
    <definedName name="m7.32agl" localSheetId="4">#REF!</definedName>
    <definedName name="m7.32agl" localSheetId="2">#REF!</definedName>
    <definedName name="m7.32agl">#REF!</definedName>
    <definedName name="m7.32bgl" localSheetId="4">#REF!</definedName>
    <definedName name="m7.32bgl" localSheetId="2">#REF!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 localSheetId="4">#REF!</definedName>
    <definedName name="materials" localSheetId="2">#REF!</definedName>
    <definedName name="materials">#REF!</definedName>
    <definedName name="MATL">[49]PIPING!$AL$7:$AN$221</definedName>
    <definedName name="MATL_CLASS">[49]PIPING!$AC$6:$AC$105</definedName>
    <definedName name="MATL1">'[34]CODE-STR'!$A$3:$B$40</definedName>
    <definedName name="MaxSNo">[54]Data!$J$3</definedName>
    <definedName name="MAZ" localSheetId="4">#REF!</definedName>
    <definedName name="MAZ" localSheetId="2">#REF!</definedName>
    <definedName name="MAZ">#REF!</definedName>
    <definedName name="Mb">'[104]purpose&amp;input'!#REF!</definedName>
    <definedName name="Mb_v">'[104]purpose&amp;input'!#REF!</definedName>
    <definedName name="MBIT" localSheetId="4">#REF!</definedName>
    <definedName name="MBIT" localSheetId="2">#REF!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 localSheetId="4">#REF!</definedName>
    <definedName name="MCOOK" localSheetId="2">#REF!</definedName>
    <definedName name="MCOOK">#REF!</definedName>
    <definedName name="Mcwc">#REF!</definedName>
    <definedName name="Mcws">#REF!</definedName>
    <definedName name="Md">#REF!</definedName>
    <definedName name="Md_v">#REF!</definedName>
    <definedName name="Me">#REF!</definedName>
    <definedName name="Me_v">#REF!</definedName>
    <definedName name="mech" localSheetId="4">#REF!</definedName>
    <definedName name="mech" localSheetId="2">#REF!</definedName>
    <definedName name="mech">#REF!</definedName>
    <definedName name="MET">[58]ANALYSIS!$C$9</definedName>
    <definedName name="METAL" localSheetId="4">#REF!</definedName>
    <definedName name="METAL" localSheetId="2">#REF!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4">'[123]scour depth'!#REF!</definedName>
    <definedName name="MF" localSheetId="2">'[123]scour depth'!#REF!</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 localSheetId="4">#REF!</definedName>
    <definedName name="MILD" localSheetId="2">#REF!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 localSheetId="4">#REF!</definedName>
    <definedName name="MIST" localSheetId="2">#REF!</definedName>
    <definedName name="MIST">#REF!</definedName>
    <definedName name="MIX" localSheetId="4">#REF!</definedName>
    <definedName name="MIX" localSheetId="2">#REF!</definedName>
    <definedName name="MIX">#REF!</definedName>
    <definedName name="Mix_15">'[6]Mix Design'!$P$11</definedName>
    <definedName name="Mix_30">'[6]Mix Design'!$P$14</definedName>
    <definedName name="MIX10B" localSheetId="4">#REF!</definedName>
    <definedName name="MIX10B" localSheetId="2">#REF!</definedName>
    <definedName name="MIX10B">#REF!</definedName>
    <definedName name="MIX10R" localSheetId="4">#REF!</definedName>
    <definedName name="MIX10R" localSheetId="2">#REF!</definedName>
    <definedName name="MIX10R">#REF!</definedName>
    <definedName name="MIX15B" localSheetId="4">#REF!</definedName>
    <definedName name="MIX15B" localSheetId="2">#REF!</definedName>
    <definedName name="MIX15B">#REF!</definedName>
    <definedName name="MIX15R" localSheetId="4">#REF!</definedName>
    <definedName name="MIX15R" localSheetId="2">#REF!</definedName>
    <definedName name="MIX15R">#REF!</definedName>
    <definedName name="MIX20B" localSheetId="4">#REF!</definedName>
    <definedName name="MIX20B" localSheetId="2">#REF!</definedName>
    <definedName name="MIX20B">#REF!</definedName>
    <definedName name="MIX20R" localSheetId="4">#REF!</definedName>
    <definedName name="MIX20R" localSheetId="2">#REF!</definedName>
    <definedName name="MIX20R">#REF!</definedName>
    <definedName name="MIX25B" localSheetId="4">#REF!</definedName>
    <definedName name="MIX25B" localSheetId="2">#REF!</definedName>
    <definedName name="MIX25B">#REF!</definedName>
    <definedName name="MIX25R" localSheetId="4">#REF!</definedName>
    <definedName name="MIX25R" localSheetId="2">#REF!</definedName>
    <definedName name="MIX25R">#REF!</definedName>
    <definedName name="MIX30B" localSheetId="4">#REF!</definedName>
    <definedName name="MIX30B" localSheetId="2">#REF!</definedName>
    <definedName name="MIX30B">#REF!</definedName>
    <definedName name="MIX30R" localSheetId="4">#REF!</definedName>
    <definedName name="MIX30R" localSheetId="2">#REF!</definedName>
    <definedName name="MIX30R">#REF!</definedName>
    <definedName name="MIX35B" localSheetId="4">#REF!</definedName>
    <definedName name="MIX35B" localSheetId="2">#REF!</definedName>
    <definedName name="MIX35B">#REF!</definedName>
    <definedName name="MIX35R" localSheetId="4">#REF!</definedName>
    <definedName name="MIX35R" localSheetId="2">#REF!</definedName>
    <definedName name="MIX35R">#REF!</definedName>
    <definedName name="MIX40B" localSheetId="4">#REF!</definedName>
    <definedName name="MIX40B" localSheetId="2">#REF!</definedName>
    <definedName name="MIX40B">#REF!</definedName>
    <definedName name="MIX45B" localSheetId="4">#REF!</definedName>
    <definedName name="MIX45B" localSheetId="2">#REF!</definedName>
    <definedName name="MIX45B">#REF!</definedName>
    <definedName name="ml" hidden="1">{"'장비'!$A$3:$M$12"}</definedName>
    <definedName name="MLDPLT" localSheetId="4">#REF!</definedName>
    <definedName name="MLDPLT" localSheetId="2">#REF!</definedName>
    <definedName name="MLDPLT">#REF!</definedName>
    <definedName name="Mlpc">'[104]purpose&amp;input'!#REF!</definedName>
    <definedName name="Mlpd">'[104]purpose&amp;input'!#REF!</definedName>
    <definedName name="Mlps">'[104]purpose&amp;input'!#REF!</definedName>
    <definedName name="mm">'[22]Rates Basic'!$D$2</definedName>
    <definedName name="MMAZ" localSheetId="4">#REF!</definedName>
    <definedName name="MMAZ" localSheetId="2">#REF!</definedName>
    <definedName name="MMAZ">#REF!</definedName>
    <definedName name="mn" hidden="1">{"'Sheet1'!$L$16"}</definedName>
    <definedName name="MONTH_CONDITION">#REF!</definedName>
    <definedName name="MONTH_DETAILS">#REF!</definedName>
    <definedName name="MP" hidden="1">{#N/A,#N/A,FALSE,"CCTV"}</definedName>
    <definedName name="MPF" localSheetId="4">#REF!</definedName>
    <definedName name="MPF" localSheetId="2">#REF!</definedName>
    <definedName name="MPF">#REF!</definedName>
    <definedName name="MPMOB">#REF!</definedName>
    <definedName name="MRCRLPW">#REF!</definedName>
    <definedName name="MS" localSheetId="4">#REF!</definedName>
    <definedName name="MS" localSheetId="2">#REF!</definedName>
    <definedName name="MS">#REF!</definedName>
    <definedName name="MS200202rev2">#REF!</definedName>
    <definedName name="ms2002may1706">#REF!</definedName>
    <definedName name="Msbdo">#REF!</definedName>
    <definedName name="msjune1807">#REF!</definedName>
    <definedName name="mu" localSheetId="4">#REF!</definedName>
    <definedName name="mu" localSheetId="2">#REF!</definedName>
    <definedName name="mu">#REF!</definedName>
    <definedName name="MUCK" localSheetId="4">#REF!</definedName>
    <definedName name="MUCK" localSheetId="2">#REF!</definedName>
    <definedName name="MUCK">#REF!</definedName>
    <definedName name="mui" localSheetId="4">#REF!</definedName>
    <definedName name="mui" localSheetId="2">#REF!</definedName>
    <definedName name="mui">#REF!</definedName>
    <definedName name="MUL">'[46]RA Civil'!$E$8</definedName>
    <definedName name="MUNION" localSheetId="4">#REF!</definedName>
    <definedName name="MUNION" localSheetId="2">#REF!</definedName>
    <definedName name="MUNION">#REF!</definedName>
    <definedName name="MUNON" localSheetId="4">#REF!</definedName>
    <definedName name="MUNON" localSheetId="2">#REF!</definedName>
    <definedName name="MUNON">#REF!</definedName>
    <definedName name="MUR" localSheetId="4">#REF!</definedName>
    <definedName name="MUR" localSheetId="2">#REF!</definedName>
    <definedName name="MUR">#REF!</definedName>
    <definedName name="MUTP" localSheetId="4">#REF!</definedName>
    <definedName name="MUTP" localSheetId="2">#REF!</definedName>
    <definedName name="MUTP">#REF!</definedName>
    <definedName name="N" localSheetId="4">[14]PROCTOR!#REF!</definedName>
    <definedName name="N" localSheetId="2">[14]PROCTOR!#REF!</definedName>
    <definedName name="N">[14]PROCTOR!#REF!</definedName>
    <definedName name="N___0">#REF!</definedName>
    <definedName name="N___13">#REF!</definedName>
    <definedName name="Name">[118]Index!$C$2</definedName>
    <definedName name="NEED" localSheetId="4">#REF!</definedName>
    <definedName name="NEED" localSheetId="2">#REF!</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 localSheetId="4">#REF!</definedName>
    <definedName name="OBLACK" localSheetId="2">#REF!</definedName>
    <definedName name="OBLACK">#REF!</definedName>
    <definedName name="OCCRUSH" localSheetId="4">#REF!</definedName>
    <definedName name="OCCRUSH" localSheetId="2">#REF!</definedName>
    <definedName name="OCCRUSH">#REF!</definedName>
    <definedName name="OCEXC" localSheetId="4">#REF!</definedName>
    <definedName name="OCEXC" localSheetId="2">#REF!</definedName>
    <definedName name="OCEXC">#REF!</definedName>
    <definedName name="OCLOADA" localSheetId="4">#REF!</definedName>
    <definedName name="OCLOADA" localSheetId="2">#REF!</definedName>
    <definedName name="OCLOADA">#REF!</definedName>
    <definedName name="OCLOADS" localSheetId="4">#REF!</definedName>
    <definedName name="OCLOADS" localSheetId="2">#REF!</definedName>
    <definedName name="OCLOADS">#REF!</definedName>
    <definedName name="OCTIP1" localSheetId="4">#REF!</definedName>
    <definedName name="OCTIP1" localSheetId="2">#REF!</definedName>
    <definedName name="OCTIP1">#REF!</definedName>
    <definedName name="OCTIP5" localSheetId="4">#REF!</definedName>
    <definedName name="OCTIP5" localSheetId="2">#REF!</definedName>
    <definedName name="OCTIP5">#REF!</definedName>
    <definedName name="OCTRI">[60]CABLERET!$D$5</definedName>
    <definedName name="ODH" hidden="1">#REF!</definedName>
    <definedName name="OH_PM">#REF!</definedName>
    <definedName name="olct" localSheetId="4">'[109]Pier Design(with offset)'!#REF!</definedName>
    <definedName name="olct" localSheetId="2">'[109]Pier Design(with offset)'!#REF!</definedName>
    <definedName name="olct">'[109]Pier Design(with offset)'!#REF!</definedName>
    <definedName name="olt" localSheetId="4">'[106]Pier Design(with offset)'!#REF!</definedName>
    <definedName name="olt" localSheetId="2">'[106]Pier Design(with offset)'!#REF!</definedName>
    <definedName name="olt">'[106]Pier Design(with offset)'!#REF!</definedName>
    <definedName name="OMAS" localSheetId="4">#REF!</definedName>
    <definedName name="OMAS" localSheetId="2">#REF!</definedName>
    <definedName name="OMAS">#REF!</definedName>
    <definedName name="OPC">'[126]Rate Analysis '!$E$18</definedName>
    <definedName name="oper">#REF!</definedName>
    <definedName name="oper.">#REF!</definedName>
    <definedName name="opoi">#REF!</definedName>
    <definedName name="ORBEND" localSheetId="4">#REF!</definedName>
    <definedName name="ORBEND" localSheetId="2">#REF!</definedName>
    <definedName name="ORBEND">#REF!</definedName>
    <definedName name="ORDERING">#REF!</definedName>
    <definedName name="OTRY">#REF!</definedName>
    <definedName name="OTRY1">#REF!</definedName>
    <definedName name="overallspan1" localSheetId="4">[78]FACE!#REF!</definedName>
    <definedName name="overallspan1" localSheetId="2">[78]FACE!#REF!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 localSheetId="4">#REF!</definedName>
    <definedName name="p0" localSheetId="2">#REF!</definedName>
    <definedName name="p0">#REF!</definedName>
    <definedName name="p10.3" localSheetId="4">#REF!</definedName>
    <definedName name="p10.3" localSheetId="2">#REF!</definedName>
    <definedName name="p10.3">#REF!</definedName>
    <definedName name="p11.3" localSheetId="4">#REF!</definedName>
    <definedName name="p11.3" localSheetId="2">#REF!</definedName>
    <definedName name="p11.3">#REF!</definedName>
    <definedName name="p12.3" localSheetId="4">#REF!</definedName>
    <definedName name="p12.3" localSheetId="2">#REF!</definedName>
    <definedName name="p12.3">#REF!</definedName>
    <definedName name="p13.3" localSheetId="4">#REF!</definedName>
    <definedName name="p13.3" localSheetId="2">#REF!</definedName>
    <definedName name="p13.3">#REF!</definedName>
    <definedName name="p14.3" localSheetId="4">#REF!</definedName>
    <definedName name="p14.3" localSheetId="2">#REF!</definedName>
    <definedName name="p14.3">#REF!</definedName>
    <definedName name="p15.3" localSheetId="4">#REF!</definedName>
    <definedName name="p15.3" localSheetId="2">#REF!</definedName>
    <definedName name="p15.3">#REF!</definedName>
    <definedName name="p16.3" localSheetId="4">#REF!</definedName>
    <definedName name="p16.3" localSheetId="2">#REF!</definedName>
    <definedName name="p16.3">#REF!</definedName>
    <definedName name="p17.3" localSheetId="4">#REF!</definedName>
    <definedName name="p17.3" localSheetId="2">#REF!</definedName>
    <definedName name="p17.3">#REF!</definedName>
    <definedName name="p18.3" localSheetId="4">#REF!</definedName>
    <definedName name="p18.3" localSheetId="2">#REF!</definedName>
    <definedName name="p18.3">#REF!</definedName>
    <definedName name="p19.3" localSheetId="4">#REF!</definedName>
    <definedName name="p19.3" localSheetId="2">#REF!</definedName>
    <definedName name="p19.3">#REF!</definedName>
    <definedName name="p20.3" localSheetId="4">#REF!</definedName>
    <definedName name="p20.3" localSheetId="2">#REF!</definedName>
    <definedName name="p20.3">#REF!</definedName>
    <definedName name="p3.3" localSheetId="4">#REF!</definedName>
    <definedName name="p3.3" localSheetId="2">#REF!</definedName>
    <definedName name="p3.3">#REF!</definedName>
    <definedName name="p4.3" localSheetId="4">#REF!</definedName>
    <definedName name="p4.3" localSheetId="2">#REF!</definedName>
    <definedName name="p4.3">#REF!</definedName>
    <definedName name="p5.3" localSheetId="4">#REF!</definedName>
    <definedName name="p5.3" localSheetId="2">#REF!</definedName>
    <definedName name="p5.3">#REF!</definedName>
    <definedName name="p6.3" localSheetId="4">#REF!</definedName>
    <definedName name="p6.3" localSheetId="2">#REF!</definedName>
    <definedName name="p6.3">#REF!</definedName>
    <definedName name="p7.3" localSheetId="4">#REF!</definedName>
    <definedName name="p7.3" localSheetId="2">#REF!</definedName>
    <definedName name="p7.3">#REF!</definedName>
    <definedName name="p8.3" localSheetId="4">#REF!</definedName>
    <definedName name="p8.3" localSheetId="2">#REF!</definedName>
    <definedName name="p8.3">#REF!</definedName>
    <definedName name="p9.3" localSheetId="4">#REF!</definedName>
    <definedName name="p9.3" localSheetId="2">#REF!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 localSheetId="4">#REF!</definedName>
    <definedName name="PAINT" localSheetId="2">#REF!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 localSheetId="4">#REF!</definedName>
    <definedName name="pcc1481.5bgl" localSheetId="2">#REF!</definedName>
    <definedName name="pcc1481.5bgl">#REF!</definedName>
    <definedName name="pcc1484.5bgl" localSheetId="4">#REF!</definedName>
    <definedName name="pcc1484.5bgl" localSheetId="2">#REF!</definedName>
    <definedName name="pcc1484.5bgl">#REF!</definedName>
    <definedName name="PCCM15" localSheetId="4">#REF!</definedName>
    <definedName name="PCCM15" localSheetId="2">#REF!</definedName>
    <definedName name="PCCM15">#REF!</definedName>
    <definedName name="pccp" localSheetId="4">#REF!</definedName>
    <definedName name="pccp" localSheetId="2">#REF!</definedName>
    <definedName name="pccp">#REF!</definedName>
    <definedName name="pccproj" localSheetId="4">#REF!</definedName>
    <definedName name="pccproj" localSheetId="2">#REF!</definedName>
    <definedName name="pccproj">#REF!</definedName>
    <definedName name="pcct" localSheetId="4">#REF!</definedName>
    <definedName name="pcct" localSheetId="2">#REF!</definedName>
    <definedName name="pcct">#REF!</definedName>
    <definedName name="pccthk" localSheetId="4">#REF!</definedName>
    <definedName name="pccthk" localSheetId="2">#REF!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 localSheetId="4">#REF!</definedName>
    <definedName name="phi" localSheetId="2">#REF!</definedName>
    <definedName name="phi">#REF!</definedName>
    <definedName name="Pi" localSheetId="4">#REF!</definedName>
    <definedName name="Pi" localSheetId="2">#REF!</definedName>
    <definedName name="Pi">#REF!</definedName>
    <definedName name="PierDataOld">#REF!</definedName>
    <definedName name="pile_no">#REF!</definedName>
    <definedName name="PILEFORCE">#REF!</definedName>
    <definedName name="PIN">#REF!</definedName>
    <definedName name="PIPE">#REF!</definedName>
    <definedName name="PIPE_CONNECTION_MATERIALS" localSheetId="4">#REF!</definedName>
    <definedName name="PIPE_CONNECTION_MATERIALS" localSheetId="2">#REF!</definedName>
    <definedName name="PIPE_CONNECTION_MATERIALS">#REF!</definedName>
    <definedName name="pipeclamp">[75]pipe!$A$3:$A$33</definedName>
    <definedName name="Pipeline_diagram" localSheetId="4">#REF!</definedName>
    <definedName name="Pipeline_diagram" localSheetId="2">#REF!</definedName>
    <definedName name="Pipeline_diagram">#REF!</definedName>
    <definedName name="Piping2222">OR(ISBLANK(#REF!),ISBLANK(#REF!))</definedName>
    <definedName name="PJACK" localSheetId="4">#REF!</definedName>
    <definedName name="PJACK" localSheetId="2">#REF!</definedName>
    <definedName name="PJACK">#REF!</definedName>
    <definedName name="PLAST" localSheetId="4">#REF!</definedName>
    <definedName name="PLAST" localSheetId="2">#REF!</definedName>
    <definedName name="PLAST">#REF!</definedName>
    <definedName name="PLUG">#REF!</definedName>
    <definedName name="pm_size">[34]Tables!$AE$8:$AE$43</definedName>
    <definedName name="pm_w_size">[34]Tables!$AA$8:$AF$43</definedName>
    <definedName name="po" hidden="1">{#N/A,#N/A,FALSE,"CCTV"}</definedName>
    <definedName name="POC" localSheetId="4">#REF!</definedName>
    <definedName name="POC" localSheetId="2">#REF!</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localSheetId="2" hidden="1">{"'Sheet1'!$A$4386:$N$4591"}</definedName>
    <definedName name="pratap" localSheetId="6" hidden="1">{"'Sheet1'!$A$4386:$N$4591"}</definedName>
    <definedName name="pratap" hidden="1">{"'Sheet1'!$A$4386:$N$4591"}</definedName>
    <definedName name="PRDump">#REF!</definedName>
    <definedName name="PRESTRESSED" localSheetId="4">#REF!</definedName>
    <definedName name="PRESTRESSED" localSheetId="2">#REF!</definedName>
    <definedName name="PRESTRESSED">#REF!</definedName>
    <definedName name="Price">'[128]RATE-ANAY.'!$A$152:$H$756</definedName>
    <definedName name="PriceCode">#REF!</definedName>
    <definedName name="_xlnm.Print_Area" localSheetId="4">'Attarsand &amp; Parsupur P-3'!$C$1:$U$155</definedName>
    <definedName name="_xlnm.Print_Area" localSheetId="6">'Reconsilation Statement AB '!$B$2:$N$90</definedName>
    <definedName name="_xlnm.Print_Area" localSheetId="5">'Saray Jammuvaril '!$A$1:$V$89</definedName>
    <definedName name="_xlnm.Print_Area" localSheetId="9">'Sarsidih (Mangraura)'!$A$1:$V$63</definedName>
    <definedName name="_xlnm.Print_Area" localSheetId="1">'WQ Vs Execution'!$A$1:$AB$57</definedName>
    <definedName name="_xlnm.Print_Area">#REF!</definedName>
    <definedName name="Print_Area_MI" localSheetId="4">#REF!</definedName>
    <definedName name="Print_Area_MI" localSheetId="2">#REF!</definedName>
    <definedName name="Print_Area_MI">#REF!</definedName>
    <definedName name="PRINT_AREA_MI___0">#REF!</definedName>
    <definedName name="print_title">[129]Cul_detail!$A$2:$IV$5</definedName>
    <definedName name="_xlnm.Print_Titles" localSheetId="4">'Attarsand &amp; Parsupur P-3'!$10:$11</definedName>
    <definedName name="_xlnm.Print_Titles" localSheetId="8">'HT_Saray Jammuvaril '!$5:$5</definedName>
    <definedName name="_xlnm.Print_Titles" localSheetId="6">'Reconsilation Statement AB '!$7:$8</definedName>
    <definedName name="_xlnm.Print_Titles" localSheetId="5">'Saray Jammuvaril '!$10:$11</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 localSheetId="4">#REF!</definedName>
    <definedName name="PROLL" localSheetId="2">#REF!</definedName>
    <definedName name="PROLL">#REF!</definedName>
    <definedName name="proom" localSheetId="4">#REF!</definedName>
    <definedName name="proom" localSheetId="2">#REF!</definedName>
    <definedName name="proom">#REF!</definedName>
    <definedName name="proom5x4" localSheetId="4">#REF!</definedName>
    <definedName name="proom5x4" localSheetId="2">#REF!</definedName>
    <definedName name="proom5x4">#REF!</definedName>
    <definedName name="PS">#REF!</definedName>
    <definedName name="PS___0">#REF!</definedName>
    <definedName name="PS___13">#REF!</definedName>
    <definedName name="PUMP">'[4]Cost of O &amp; O'!$F$27</definedName>
    <definedName name="Q" localSheetId="4">'[132]FORM-W3'!#REF!</definedName>
    <definedName name="Q" localSheetId="2">'[132]FORM-W3'!#REF!</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2" hidden="1">{"form-D1",#N/A,FALSE,"FORM-D1";"form-D1_amt",#N/A,FALSE,"FORM-D1"}</definedName>
    <definedName name="QQ" localSheetId="6" hidden="1">{"form-D1",#N/A,FALSE,"FORM-D1";"form-D1_amt",#N/A,FALSE,"FORM-D1"}</definedName>
    <definedName name="QQ" hidden="1">{"form-D1",#N/A,FALSE,"FORM-D1";"form-D1_amt",#N/A,FALSE,"FORM-D1"}</definedName>
    <definedName name="qqq">#N/A</definedName>
    <definedName name="QQQQ" localSheetId="2" hidden="1">{"form-D1",#N/A,FALSE,"FORM-D1";"form-D1_amt",#N/A,FALSE,"FORM-D1"}</definedName>
    <definedName name="QQQQ" localSheetId="6" hidden="1">{"form-D1",#N/A,FALSE,"FORM-D1";"form-D1_amt",#N/A,FALSE,"FORM-D1"}</definedName>
    <definedName name="QQQQ" hidden="1">{"form-D1",#N/A,FALSE,"FORM-D1";"form-D1_amt",#N/A,FALSE,"FORM-D1"}</definedName>
    <definedName name="Qspan">#REF!</definedName>
    <definedName name="QTY">[76]R2!$D$39:$D$86</definedName>
    <definedName name="Qty_as_on_apr">#REF!</definedName>
    <definedName name="Qv">#REF!</definedName>
    <definedName name="qw" localSheetId="4">#REF!</definedName>
    <definedName name="qw" localSheetId="2">#REF!</definedName>
    <definedName name="qw">#REF!</definedName>
    <definedName name="R_" localSheetId="4">#REF!</definedName>
    <definedName name="R_" localSheetId="2">#REF!</definedName>
    <definedName name="R_">#REF!</definedName>
    <definedName name="r_date">'[90]ETC Plant Cost'!#REF!</definedName>
    <definedName name="r0" localSheetId="4">#REF!</definedName>
    <definedName name="r0" localSheetId="2">#REF!</definedName>
    <definedName name="r0">#REF!</definedName>
    <definedName name="r10.3" localSheetId="4">#REF!</definedName>
    <definedName name="r10.3" localSheetId="2">#REF!</definedName>
    <definedName name="r10.3">#REF!</definedName>
    <definedName name="r11.3" localSheetId="4">#REF!</definedName>
    <definedName name="r11.3" localSheetId="2">#REF!</definedName>
    <definedName name="r11.3">#REF!</definedName>
    <definedName name="r12.3" localSheetId="4">#REF!</definedName>
    <definedName name="r12.3" localSheetId="2">#REF!</definedName>
    <definedName name="r12.3">#REF!</definedName>
    <definedName name="r13.3" localSheetId="4">#REF!</definedName>
    <definedName name="r13.3" localSheetId="2">#REF!</definedName>
    <definedName name="r13.3">#REF!</definedName>
    <definedName name="r14.3" localSheetId="4">#REF!</definedName>
    <definedName name="r14.3" localSheetId="2">#REF!</definedName>
    <definedName name="r14.3">#REF!</definedName>
    <definedName name="r15.3" localSheetId="4">#REF!</definedName>
    <definedName name="r15.3" localSheetId="2">#REF!</definedName>
    <definedName name="r15.3">#REF!</definedName>
    <definedName name="r16.3" localSheetId="4">#REF!</definedName>
    <definedName name="r16.3" localSheetId="2">#REF!</definedName>
    <definedName name="r16.3">#REF!</definedName>
    <definedName name="r17.3" localSheetId="4">#REF!</definedName>
    <definedName name="r17.3" localSheetId="2">#REF!</definedName>
    <definedName name="r17.3">#REF!</definedName>
    <definedName name="r18.3" localSheetId="4">#REF!</definedName>
    <definedName name="r18.3" localSheetId="2">#REF!</definedName>
    <definedName name="r18.3">#REF!</definedName>
    <definedName name="r19.3" localSheetId="4">#REF!</definedName>
    <definedName name="r19.3" localSheetId="2">#REF!</definedName>
    <definedName name="r19.3">#REF!</definedName>
    <definedName name="r20.3" localSheetId="4">#REF!</definedName>
    <definedName name="r20.3" localSheetId="2">#REF!</definedName>
    <definedName name="r20.3">#REF!</definedName>
    <definedName name="r3.3" localSheetId="4">#REF!</definedName>
    <definedName name="r3.3" localSheetId="2">#REF!</definedName>
    <definedName name="r3.3">#REF!</definedName>
    <definedName name="r4.3" localSheetId="4">#REF!</definedName>
    <definedName name="r4.3" localSheetId="2">#REF!</definedName>
    <definedName name="r4.3">#REF!</definedName>
    <definedName name="r5.3" localSheetId="4">#REF!</definedName>
    <definedName name="r5.3" localSheetId="2">#REF!</definedName>
    <definedName name="r5.3">#REF!</definedName>
    <definedName name="r6.3" localSheetId="4">#REF!</definedName>
    <definedName name="r6.3" localSheetId="2">#REF!</definedName>
    <definedName name="r6.3">#REF!</definedName>
    <definedName name="r7.3" localSheetId="4">#REF!</definedName>
    <definedName name="r7.3" localSheetId="2">#REF!</definedName>
    <definedName name="r7.3">#REF!</definedName>
    <definedName name="r8.3" localSheetId="4">#REF!</definedName>
    <definedName name="r8.3" localSheetId="2">#REF!</definedName>
    <definedName name="r8.3">#REF!</definedName>
    <definedName name="r9.3" localSheetId="4">#REF!</definedName>
    <definedName name="r9.3" localSheetId="2">#REF!</definedName>
    <definedName name="r9.3">#REF!</definedName>
    <definedName name="raaa" localSheetId="2" hidden="1">{"'Sheet1'!$A$4386:$N$4591"}</definedName>
    <definedName name="raaa" localSheetId="6" hidden="1">{"'Sheet1'!$A$4386:$N$4591"}</definedName>
    <definedName name="raaa" hidden="1">{"'Sheet1'!$A$4386:$N$4591"}</definedName>
    <definedName name="RaftD" localSheetId="4">#REF!</definedName>
    <definedName name="RaftD" localSheetId="2">#REF!</definedName>
    <definedName name="RaftD">#REF!</definedName>
    <definedName name="RaftSlbThk" localSheetId="4">#REF!</definedName>
    <definedName name="RaftSlbThk" localSheetId="2">#REF!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 localSheetId="4">#REF!</definedName>
    <definedName name="RCCM35" localSheetId="2">#REF!</definedName>
    <definedName name="RCCM35">#REF!</definedName>
    <definedName name="RCCpipe300" localSheetId="4">'[135]LOCAL RATES'!#REF!</definedName>
    <definedName name="RCCpipe300" localSheetId="2">'[135]LOCAL RATES'!#REF!</definedName>
    <definedName name="RCCpipe300">'[135]LOCAL RATES'!#REF!</definedName>
    <definedName name="RCCpipe600" localSheetId="4">'[135]LOCAL RATES'!#REF!</definedName>
    <definedName name="RCCpipe600" localSheetId="2">'[135]LOCAL RATES'!#REF!</definedName>
    <definedName name="RCCpipe600">'[135]LOCAL RATES'!#REF!</definedName>
    <definedName name="rdc" localSheetId="4">#REF!</definedName>
    <definedName name="rdc" localSheetId="2">#REF!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 localSheetId="4">#REF!</definedName>
    <definedName name="_xlnm.Recorder" localSheetId="2">#REF!</definedName>
    <definedName name="_xlnm.Recorder">#REF!</definedName>
    <definedName name="RED">#REF!</definedName>
    <definedName name="REDDY" localSheetId="4">#REF!</definedName>
    <definedName name="REDDY" localSheetId="2">#REF!</definedName>
    <definedName name="REDDY">#REF!</definedName>
    <definedName name="refill" localSheetId="4">#REF!</definedName>
    <definedName name="refill" localSheetId="2">#REF!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 localSheetId="4">#REF!</definedName>
    <definedName name="ric" localSheetId="2">#REF!</definedName>
    <definedName name="ric">#REF!</definedName>
    <definedName name="rid" hidden="1">{"'Sheet1'!$L$16"}</definedName>
    <definedName name="rig">#REF!</definedName>
    <definedName name="RIP" localSheetId="4">#REF!</definedName>
    <definedName name="RIP" localSheetId="2">#REF!</definedName>
    <definedName name="RIP">#REF!</definedName>
    <definedName name="RIVER" localSheetId="4">#REF!</definedName>
    <definedName name="RIVER" localSheetId="2">#REF!</definedName>
    <definedName name="RIVER">#REF!</definedName>
    <definedName name="Rl">#REF!</definedName>
    <definedName name="Rl___0">#REF!</definedName>
    <definedName name="Rl___13">#REF!</definedName>
    <definedName name="RMARK" localSheetId="4">#REF!</definedName>
    <definedName name="RMARK" localSheetId="2">#REF!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 localSheetId="4">#REF!</definedName>
    <definedName name="ROCK" localSheetId="2">#REF!</definedName>
    <definedName name="ROCK">#REF!</definedName>
    <definedName name="rockk" localSheetId="4">[94]Analysis!#REF!</definedName>
    <definedName name="rockk" localSheetId="2">[94]Analysis!#REF!</definedName>
    <definedName name="rockk">[94]Analysis!#REF!</definedName>
    <definedName name="RokSpl" localSheetId="4">#REF!</definedName>
    <definedName name="RokSpl" localSheetId="2">#REF!</definedName>
    <definedName name="RokSpl">#REF!</definedName>
    <definedName name="ROLL" localSheetId="4">#REF!</definedName>
    <definedName name="ROLL" localSheetId="2">#REF!</definedName>
    <definedName name="ROLL">#REF!</definedName>
    <definedName name="Rooms">#REF!</definedName>
    <definedName name="rosid">#REF!</definedName>
    <definedName name="ROTA" localSheetId="4">#REF!</definedName>
    <definedName name="ROTA" localSheetId="2">#REF!</definedName>
    <definedName name="ROTA">#REF!</definedName>
    <definedName name="ROTARY">'[4]Cost of O &amp; O'!$F$28</definedName>
    <definedName name="rout_t">#REF!</definedName>
    <definedName name="row">'[34]Valve Cl'!$AC$8:$AC$32</definedName>
    <definedName name="ROW_STRESS">'[34]CODE-STR'!$Z$3:$Z$21</definedName>
    <definedName name="RRstones" localSheetId="4">#REF!</definedName>
    <definedName name="RRstones" localSheetId="2">#REF!</definedName>
    <definedName name="RRstones">#REF!</definedName>
    <definedName name="Rs">#REF!</definedName>
    <definedName name="Rs___0">#REF!</definedName>
    <definedName name="Rs___13">#REF!</definedName>
    <definedName name="RSAND" localSheetId="4">#REF!</definedName>
    <definedName name="RSAND" localSheetId="2">#REF!</definedName>
    <definedName name="RSAND">#REF!</definedName>
    <definedName name="Rse">#REF!</definedName>
    <definedName name="Rse___0">#REF!</definedName>
    <definedName name="Rse___13">#REF!</definedName>
    <definedName name="RTR" localSheetId="4">#REF!</definedName>
    <definedName name="RTR" localSheetId="2">#REF!</definedName>
    <definedName name="RTR">#REF!</definedName>
    <definedName name="RUB" localSheetId="4">#REF!</definedName>
    <definedName name="RUB" localSheetId="2">#REF!</definedName>
    <definedName name="RUB">#REF!</definedName>
    <definedName name="RUBBLE" localSheetId="4">#REF!</definedName>
    <definedName name="RUBBLE" localSheetId="2">#REF!</definedName>
    <definedName name="RUBBLE">#REF!</definedName>
    <definedName name="RUBLE" localSheetId="4">#REF!</definedName>
    <definedName name="RUBLE" localSheetId="2">#REF!</definedName>
    <definedName name="RUBLE">#REF!</definedName>
    <definedName name="RY">#REF!</definedName>
    <definedName name="S" localSheetId="4">#REF!</definedName>
    <definedName name="S" localSheetId="2">#REF!</definedName>
    <definedName name="S">#REF!</definedName>
    <definedName name="s0" localSheetId="4">#REF!</definedName>
    <definedName name="s0" localSheetId="2">#REF!</definedName>
    <definedName name="s0">#REF!</definedName>
    <definedName name="s10.3" localSheetId="4">#REF!</definedName>
    <definedName name="s10.3" localSheetId="2">#REF!</definedName>
    <definedName name="s10.3">#REF!</definedName>
    <definedName name="s11.3" localSheetId="4">#REF!</definedName>
    <definedName name="s11.3" localSheetId="2">#REF!</definedName>
    <definedName name="s11.3">#REF!</definedName>
    <definedName name="s12.3" localSheetId="4">#REF!</definedName>
    <definedName name="s12.3" localSheetId="2">#REF!</definedName>
    <definedName name="s12.3">#REF!</definedName>
    <definedName name="S12T13" localSheetId="4">#REF!</definedName>
    <definedName name="S12T13" localSheetId="2">#REF!</definedName>
    <definedName name="S12T13">#REF!</definedName>
    <definedName name="s13.3" localSheetId="4">#REF!</definedName>
    <definedName name="s13.3" localSheetId="2">#REF!</definedName>
    <definedName name="s13.3">#REF!</definedName>
    <definedName name="s14.3" localSheetId="4">#REF!</definedName>
    <definedName name="s14.3" localSheetId="2">#REF!</definedName>
    <definedName name="s14.3">#REF!</definedName>
    <definedName name="s15.3" localSheetId="4">#REF!</definedName>
    <definedName name="s15.3" localSheetId="2">#REF!</definedName>
    <definedName name="s15.3">#REF!</definedName>
    <definedName name="s16.3" localSheetId="4">#REF!</definedName>
    <definedName name="s16.3" localSheetId="2">#REF!</definedName>
    <definedName name="s16.3">#REF!</definedName>
    <definedName name="s17.3" localSheetId="4">#REF!</definedName>
    <definedName name="s17.3" localSheetId="2">#REF!</definedName>
    <definedName name="s17.3">#REF!</definedName>
    <definedName name="s18.3" localSheetId="4">#REF!</definedName>
    <definedName name="s18.3" localSheetId="2">#REF!</definedName>
    <definedName name="s18.3">#REF!</definedName>
    <definedName name="s19.3" localSheetId="4">#REF!</definedName>
    <definedName name="s19.3" localSheetId="2">#REF!</definedName>
    <definedName name="s19.3">#REF!</definedName>
    <definedName name="S19T13" localSheetId="4">#REF!</definedName>
    <definedName name="S19T13" localSheetId="2">#REF!</definedName>
    <definedName name="S19T13">#REF!</definedName>
    <definedName name="s20.3" localSheetId="4">#REF!</definedName>
    <definedName name="s20.3" localSheetId="2">#REF!</definedName>
    <definedName name="s20.3">#REF!</definedName>
    <definedName name="s3.3" localSheetId="4">#REF!</definedName>
    <definedName name="s3.3" localSheetId="2">#REF!</definedName>
    <definedName name="s3.3">#REF!</definedName>
    <definedName name="s4.3" localSheetId="4">#REF!</definedName>
    <definedName name="s4.3" localSheetId="2">#REF!</definedName>
    <definedName name="s4.3">#REF!</definedName>
    <definedName name="s5.3" localSheetId="4">#REF!</definedName>
    <definedName name="s5.3" localSheetId="2">#REF!</definedName>
    <definedName name="s5.3">#REF!</definedName>
    <definedName name="s6.3" localSheetId="4">#REF!</definedName>
    <definedName name="s6.3" localSheetId="2">#REF!</definedName>
    <definedName name="s6.3">#REF!</definedName>
    <definedName name="s7.3" localSheetId="4">#REF!</definedName>
    <definedName name="s7.3" localSheetId="2">#REF!</definedName>
    <definedName name="s7.3">#REF!</definedName>
    <definedName name="s8.3" localSheetId="4">#REF!</definedName>
    <definedName name="s8.3" localSheetId="2">#REF!</definedName>
    <definedName name="s8.3">#REF!</definedName>
    <definedName name="s9.3" localSheetId="4">#REF!</definedName>
    <definedName name="s9.3" localSheetId="2">#REF!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 localSheetId="4">#REF!</definedName>
    <definedName name="SAND" localSheetId="2">#REF!</definedName>
    <definedName name="SAND">#REF!</definedName>
    <definedName name="sand1" localSheetId="4">#REF!</definedName>
    <definedName name="sand1" localSheetId="2">#REF!</definedName>
    <definedName name="sand1">#REF!</definedName>
    <definedName name="SANDA">[59]ANAL!$E$17</definedName>
    <definedName name="SANDB" localSheetId="4">#REF!</definedName>
    <definedName name="SANDB" localSheetId="2">#REF!</definedName>
    <definedName name="SANDB">#REF!</definedName>
    <definedName name="sandd" localSheetId="4">#REF!</definedName>
    <definedName name="sandd" localSheetId="2">#REF!</definedName>
    <definedName name="sandd">#REF!</definedName>
    <definedName name="sandfill" localSheetId="4">#REF!</definedName>
    <definedName name="sandfill" localSheetId="2">#REF!</definedName>
    <definedName name="sandfill">#REF!</definedName>
    <definedName name="SANDR" localSheetId="4">#REF!</definedName>
    <definedName name="SANDR" localSheetId="2">#REF!</definedName>
    <definedName name="SANDR">#REF!</definedName>
    <definedName name="SBC" localSheetId="4">#REF!</definedName>
    <definedName name="SBC" localSheetId="2">#REF!</definedName>
    <definedName name="SBC">#REF!</definedName>
    <definedName name="SC" localSheetId="4">#REF!</definedName>
    <definedName name="SC" localSheetId="2">#REF!</definedName>
    <definedName name="SC">#REF!</definedName>
    <definedName name="scaffolding">[137]!scaffolding</definedName>
    <definedName name="scale">#REF!</definedName>
    <definedName name="scbc" localSheetId="4">#REF!</definedName>
    <definedName name="scbc" localSheetId="2">#REF!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 localSheetId="4">#REF!</definedName>
    <definedName name="SCON" localSheetId="2">#REF!</definedName>
    <definedName name="SCON">#REF!</definedName>
    <definedName name="SCRAP" localSheetId="4">#REF!</definedName>
    <definedName name="SCRAP" localSheetId="2">#REF!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 localSheetId="4">'[138]scour depth'!#REF!</definedName>
    <definedName name="SDXAS" localSheetId="2">'[138]scour depth'!#REF!</definedName>
    <definedName name="SDXAS">'[138]scour depth'!#REF!</definedName>
    <definedName name="se">#REF!</definedName>
    <definedName name="SEAL">#REF!</definedName>
    <definedName name="SEAL1">#REF!</definedName>
    <definedName name="SECTION" localSheetId="4">#REF!</definedName>
    <definedName name="SECTION" localSheetId="2">#REF!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 localSheetId="4">#REF!</definedName>
    <definedName name="SHM" localSheetId="2">#REF!</definedName>
    <definedName name="SHM">#REF!</definedName>
    <definedName name="SHOT">'[4]Cost of O &amp; O'!$F$35</definedName>
    <definedName name="SHOV" localSheetId="4">#REF!</definedName>
    <definedName name="SHOV" localSheetId="2">#REF!</definedName>
    <definedName name="SHOV">#REF!</definedName>
    <definedName name="shpe">#REF!</definedName>
    <definedName name="Shuttering" localSheetId="4">#REF!</definedName>
    <definedName name="Shuttering" localSheetId="2">#REF!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 localSheetId="4">#REF!</definedName>
    <definedName name="SINKP" localSheetId="2">#REF!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 localSheetId="4">#REF!</definedName>
    <definedName name="skilled" localSheetId="2">#REF!</definedName>
    <definedName name="skilled">#REF!</definedName>
    <definedName name="slab_p" localSheetId="2" hidden="1">{"form-D1",#N/A,FALSE,"FORM-D1";"form-D1_amt",#N/A,FALSE,"FORM-D1"}</definedName>
    <definedName name="slab_p" localSheetId="6" hidden="1">{"form-D1",#N/A,FALSE,"FORM-D1";"form-D1_amt",#N/A,FALSE,"FORM-D1"}</definedName>
    <definedName name="slab_p" hidden="1">{"form-D1",#N/A,FALSE,"FORM-D1";"form-D1_amt",#N/A,FALSE,"FORM-D1"}</definedName>
    <definedName name="SlabD" localSheetId="4">#REF!</definedName>
    <definedName name="SlabD" localSheetId="2">#REF!</definedName>
    <definedName name="SlabD">#REF!</definedName>
    <definedName name="SLAYER">#REF!</definedName>
    <definedName name="SLC" localSheetId="4">#REF!</definedName>
    <definedName name="SLC" localSheetId="2">#REF!</definedName>
    <definedName name="SLC">#REF!</definedName>
    <definedName name="SLIPFORM" localSheetId="4">'[94]Cost of O &amp; O'!#REF!</definedName>
    <definedName name="SLIPFORM" localSheetId="2">'[94]Cost of O &amp; O'!#REF!</definedName>
    <definedName name="SLIPFORM">'[94]Cost of O &amp; O'!#REF!</definedName>
    <definedName name="slope">#REF!</definedName>
    <definedName name="SLSAMT">[76]R2!$I$39:$I$86</definedName>
    <definedName name="SLSRT">[76]R2!$H$39:$H$86</definedName>
    <definedName name="SLURRY" localSheetId="4">#REF!</definedName>
    <definedName name="SLURRY" localSheetId="2">#REF!</definedName>
    <definedName name="SLURRY">#REF!</definedName>
    <definedName name="SMAZ" localSheetId="4">#REF!</definedName>
    <definedName name="SMAZ" localSheetId="2">#REF!</definedName>
    <definedName name="SMAZ">#REF!</definedName>
    <definedName name="SMIST" localSheetId="4">#REF!</definedName>
    <definedName name="SMIST" localSheetId="2">#REF!</definedName>
    <definedName name="SMIST">#REF!</definedName>
    <definedName name="smoot" localSheetId="4">#REF!</definedName>
    <definedName name="smoot" localSheetId="2">#REF!</definedName>
    <definedName name="smoot">#REF!</definedName>
    <definedName name="SMOOTH" localSheetId="4">#REF!</definedName>
    <definedName name="SMOOTH" localSheetId="2">#REF!</definedName>
    <definedName name="SMOOTH">#REF!</definedName>
    <definedName name="soh">0%</definedName>
    <definedName name="soil_dens" localSheetId="4">#REF!</definedName>
    <definedName name="soil_dens" localSheetId="2">#REF!</definedName>
    <definedName name="soil_dens">#REF!</definedName>
    <definedName name="soil_sub" localSheetId="4">#REF!</definedName>
    <definedName name="soil_sub" localSheetId="2">#REF!</definedName>
    <definedName name="soil_sub">#REF!</definedName>
    <definedName name="soilden" localSheetId="4">#REF!</definedName>
    <definedName name="soilden" localSheetId="2">#REF!</definedName>
    <definedName name="soilden">#REF!</definedName>
    <definedName name="SOL">#REF!</definedName>
    <definedName name="SORTCODE">#N/A</definedName>
    <definedName name="sp">4%</definedName>
    <definedName name="SP_AREA">#REF!</definedName>
    <definedName name="Spalls" localSheetId="4">#REF!</definedName>
    <definedName name="Spalls" localSheetId="2">#REF!</definedName>
    <definedName name="Spalls">#REF!</definedName>
    <definedName name="span" localSheetId="4">#REF!</definedName>
    <definedName name="span" localSheetId="2">#REF!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 localSheetId="4">#REF!</definedName>
    <definedName name="SPINK" localSheetId="2">#REF!</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 localSheetId="4">#REF!</definedName>
    <definedName name="SROLL" localSheetId="2">#REF!</definedName>
    <definedName name="SROLL">#REF!</definedName>
    <definedName name="ss" localSheetId="4">#REF!</definedName>
    <definedName name="ss" localSheetId="2">#REF!</definedName>
    <definedName name="ss">#REF!</definedName>
    <definedName name="ssa">#N/A</definedName>
    <definedName name="SSLCH" localSheetId="4">#REF!</definedName>
    <definedName name="SSLCH" localSheetId="2">#REF!</definedName>
    <definedName name="SSLCH">#REF!</definedName>
    <definedName name="Ssm">'[110]LOCAL RATES'!$H$38</definedName>
    <definedName name="SSR" localSheetId="4">'[140]scour depth'!#REF!</definedName>
    <definedName name="SSR" localSheetId="2">'[140]scour depth'!#REF!</definedName>
    <definedName name="SSR">'[140]scour depth'!#REF!</definedName>
    <definedName name="SSSS" localSheetId="4">[56]PROCTOR!#REF!</definedName>
    <definedName name="SSSS" localSheetId="2">[56]PROCTOR!#REF!</definedName>
    <definedName name="SSSS">[56]PROCTOR!#REF!</definedName>
    <definedName name="SSSSSS" localSheetId="4">[56]PROCTOR!#REF!</definedName>
    <definedName name="SSSSSS" localSheetId="2">[56]PROCTOR!#REF!</definedName>
    <definedName name="SSSSSS">[56]PROCTOR!#REF!</definedName>
    <definedName name="sst" localSheetId="4">#REF!</definedName>
    <definedName name="sst" localSheetId="2">#REF!</definedName>
    <definedName name="sst">#REF!</definedName>
    <definedName name="STAADappslabthk">'[141]ABUT MASTER'!$K$57</definedName>
    <definedName name="StaffApr_D">'[92]SITE OVERHEADS'!#REF!</definedName>
    <definedName name="Staircase">#REF!</definedName>
    <definedName name="Start1" localSheetId="4">#REF!</definedName>
    <definedName name="Start1" localSheetId="2">#REF!</definedName>
    <definedName name="Start1">#REF!</definedName>
    <definedName name="Start10" localSheetId="4">#REF!</definedName>
    <definedName name="Start10" localSheetId="2">#REF!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4">#REF!</definedName>
    <definedName name="Start27" localSheetId="2">#REF!</definedName>
    <definedName name="Start27">#REF!</definedName>
    <definedName name="Start28" localSheetId="4">#REF!</definedName>
    <definedName name="Start28" localSheetId="2">#REF!</definedName>
    <definedName name="Start28">#REF!</definedName>
    <definedName name="Start29" localSheetId="4">[142]Sheet11!#REF!</definedName>
    <definedName name="Start29" localSheetId="2">[142]Sheet11!#REF!</definedName>
    <definedName name="Start29">[142]Sheet11!#REF!</definedName>
    <definedName name="Start3" localSheetId="4">'[143]0+655'!#REF!</definedName>
    <definedName name="Start3" localSheetId="2">'[143]0+655'!#REF!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 localSheetId="4">#REF!</definedName>
    <definedName name="STEEL" localSheetId="2">#REF!</definedName>
    <definedName name="STEEL">#REF!</definedName>
    <definedName name="Stg_Sub" localSheetId="4">#REF!</definedName>
    <definedName name="Stg_Sub" localSheetId="2">#REF!</definedName>
    <definedName name="Stg_Sub">#REF!</definedName>
    <definedName name="Stg_Super" localSheetId="4">#REF!</definedName>
    <definedName name="Stg_Super" localSheetId="2">#REF!</definedName>
    <definedName name="Stg_Super">#REF!</definedName>
    <definedName name="STRESS">'[34]CODE-STR'!$A$3:$V$40</definedName>
    <definedName name="StrID">#REF!</definedName>
    <definedName name="structure">#REF!</definedName>
    <definedName name="STS" localSheetId="4">#REF!</definedName>
    <definedName name="STS" localSheetId="2">#REF!</definedName>
    <definedName name="STS">#REF!</definedName>
    <definedName name="STSJ" localSheetId="4">#REF!</definedName>
    <definedName name="STSJ" localSheetId="2">#REF!</definedName>
    <definedName name="STSJ">#REF!</definedName>
    <definedName name="SUB" localSheetId="4">#REF!</definedName>
    <definedName name="SUB" localSheetId="2">#REF!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 localSheetId="4">#REF!</definedName>
    <definedName name="sumana" localSheetId="2">#REF!</definedName>
    <definedName name="sumana">#REF!</definedName>
    <definedName name="summary">#REF!</definedName>
    <definedName name="sump" localSheetId="4">#REF!</definedName>
    <definedName name="sump" localSheetId="2">#REF!</definedName>
    <definedName name="sump">#REF!</definedName>
    <definedName name="SUPER" localSheetId="4">#REF!</definedName>
    <definedName name="SUPER" localSheetId="2">#REF!</definedName>
    <definedName name="SUPER">#REF!</definedName>
    <definedName name="SURCH" localSheetId="4">#REF!</definedName>
    <definedName name="SURCH" localSheetId="2">#REF!</definedName>
    <definedName name="SURCH">#REF!</definedName>
    <definedName name="SURF_AREA">#REF!</definedName>
    <definedName name="surge" localSheetId="4">#REF!</definedName>
    <definedName name="surge" localSheetId="2">#REF!</definedName>
    <definedName name="surge">#REF!</definedName>
    <definedName name="SWGR12">#REF!</definedName>
    <definedName name="SWGR345">#REF!</definedName>
    <definedName name="T" localSheetId="4">#REF!</definedName>
    <definedName name="T" localSheetId="2">#REF!</definedName>
    <definedName name="T">#REF!</definedName>
    <definedName name="t___0">#REF!</definedName>
    <definedName name="t___13">#REF!</definedName>
    <definedName name="T_AMOUNT">#N/A</definedName>
    <definedName name="T_UPRICE">#N/A</definedName>
    <definedName name="T0">#REF!</definedName>
    <definedName name="T19C" localSheetId="4">#REF!</definedName>
    <definedName name="T19C" localSheetId="2">#REF!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 localSheetId="4">#REF!</definedName>
    <definedName name="tabu" localSheetId="2">#REF!</definedName>
    <definedName name="tabu">#REF!</definedName>
    <definedName name="TAGG" localSheetId="4">#REF!</definedName>
    <definedName name="TAGG" localSheetId="2">#REF!</definedName>
    <definedName name="TAGG">#REF!</definedName>
    <definedName name="tam">#N/A</definedName>
    <definedName name="TARN" localSheetId="4">#REF!</definedName>
    <definedName name="TARN" localSheetId="2">#REF!</definedName>
    <definedName name="TARN">#REF!</definedName>
    <definedName name="TaxTV">10%</definedName>
    <definedName name="TaxXL">5%</definedName>
    <definedName name="tb" localSheetId="4">#REF!</definedName>
    <definedName name="tb" localSheetId="2">#REF!</definedName>
    <definedName name="tb">#REF!</definedName>
    <definedName name="TBM" localSheetId="4">#REF!</definedName>
    <definedName name="TBM" localSheetId="2">#REF!</definedName>
    <definedName name="TBM">#REF!</definedName>
    <definedName name="TBOULD" localSheetId="4">#REF!</definedName>
    <definedName name="TBOULD" localSheetId="2">#REF!</definedName>
    <definedName name="TBOULD">#REF!</definedName>
    <definedName name="tc" localSheetId="4">'[106]Pier Design(with offset)'!#REF!</definedName>
    <definedName name="tc" localSheetId="2">'[106]Pier Design(with offset)'!#REF!</definedName>
    <definedName name="tc">'[106]Pier Design(with offset)'!#REF!</definedName>
    <definedName name="TCJH">'[46]RA Civil'!$E$56</definedName>
    <definedName name="TCJHPOL">'[46]RA Civil'!$F$56</definedName>
    <definedName name="TCON" localSheetId="4">#REF!</definedName>
    <definedName name="TCON" localSheetId="2">#REF!</definedName>
    <definedName name="TCON">#REF!</definedName>
    <definedName name="tcr" localSheetId="4">#REF!</definedName>
    <definedName name="tcr" localSheetId="2">#REF!</definedName>
    <definedName name="tcr">#REF!</definedName>
    <definedName name="tct" localSheetId="4">'[109]Pier Design(with offset)'!#REF!</definedName>
    <definedName name="tct" localSheetId="2">'[109]Pier Design(with offset)'!#REF!</definedName>
    <definedName name="tct">'[109]Pier Design(with offset)'!#REF!</definedName>
    <definedName name="TEARTH" localSheetId="4">#REF!</definedName>
    <definedName name="TEARTH" localSheetId="2">#REF!</definedName>
    <definedName name="TEARTH">#REF!</definedName>
    <definedName name="TEE">#REF!</definedName>
    <definedName name="TEE_TAPER_WT" localSheetId="4">#REF!</definedName>
    <definedName name="TEE_TAPER_WT" localSheetId="2">#REF!</definedName>
    <definedName name="TEE_TAPER_WT">#REF!</definedName>
    <definedName name="tem">#REF!</definedName>
    <definedName name="temp" localSheetId="4">#REF!</definedName>
    <definedName name="temp" localSheetId="2">#REF!</definedName>
    <definedName name="temp">#REF!</definedName>
    <definedName name="temp_strainer">#REF!</definedName>
    <definedName name="TEMP_STRESS">'[34]CODE-STR'!$AA$3:$AA$21</definedName>
    <definedName name="temp1" localSheetId="4">#REF!</definedName>
    <definedName name="temp1" localSheetId="2">#REF!</definedName>
    <definedName name="temp1">#REF!</definedName>
    <definedName name="Ten" localSheetId="4">#REF!</definedName>
    <definedName name="Ten" localSheetId="2">#REF!</definedName>
    <definedName name="Ten">#REF!</definedName>
    <definedName name="TENDERING">[125]Sheet1!$A$9:$L$32</definedName>
    <definedName name="TEs">#REF!</definedName>
    <definedName name="TEs___0">#REF!</definedName>
    <definedName name="TEs___13">#REF!</definedName>
    <definedName name="test" localSheetId="4">#REF!</definedName>
    <definedName name="test" localSheetId="2">#REF!</definedName>
    <definedName name="test">#REF!</definedName>
    <definedName name="test1" localSheetId="4">#REF!</definedName>
    <definedName name="test1" localSheetId="2">#REF!</definedName>
    <definedName name="test1">#REF!</definedName>
    <definedName name="TEt">#REF!</definedName>
    <definedName name="TEt___0">#REF!</definedName>
    <definedName name="TEt___13">#REF!</definedName>
    <definedName name="teta" localSheetId="4">#REF!</definedName>
    <definedName name="teta" localSheetId="2">#REF!</definedName>
    <definedName name="teta">#REF!</definedName>
    <definedName name="TF">#REF!</definedName>
    <definedName name="TG">#REF!</definedName>
    <definedName name="TGSB" localSheetId="4">#REF!</definedName>
    <definedName name="TGSB" localSheetId="2">#REF!</definedName>
    <definedName name="TGSB">#REF!</definedName>
    <definedName name="TGSBM" localSheetId="4">#REF!</definedName>
    <definedName name="TGSBM" localSheetId="2">#REF!</definedName>
    <definedName name="TGSBM">#REF!</definedName>
    <definedName name="tgvs" localSheetId="4">#REF!</definedName>
    <definedName name="tgvs" localSheetId="2">#REF!</definedName>
    <definedName name="tgvs">#REF!</definedName>
    <definedName name="tgvs1973" localSheetId="4">#REF!</definedName>
    <definedName name="tgvs1973" localSheetId="2">#REF!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 localSheetId="4">#REF!</definedName>
    <definedName name="TMIX" localSheetId="2">#REF!</definedName>
    <definedName name="TMIX">#REF!</definedName>
    <definedName name="TMIX45" localSheetId="4">#REF!</definedName>
    <definedName name="TMIX45" localSheetId="2">#REF!</definedName>
    <definedName name="TMIX45">#REF!</definedName>
    <definedName name="TMIX6" localSheetId="4">#REF!</definedName>
    <definedName name="TMIX6" localSheetId="2">#REF!</definedName>
    <definedName name="TMIX6">#REF!</definedName>
    <definedName name="TMT" localSheetId="4">#REF!</definedName>
    <definedName name="TMT" localSheetId="2">#REF!</definedName>
    <definedName name="TMT">#REF!</definedName>
    <definedName name="TMTbars" localSheetId="4">#REF!</definedName>
    <definedName name="TMTbars" localSheetId="2">#REF!</definedName>
    <definedName name="TMTbars">#REF!</definedName>
    <definedName name="tnr" localSheetId="4">#REF!</definedName>
    <definedName name="tnr" localSheetId="2">#REF!</definedName>
    <definedName name="tnr">#REF!</definedName>
    <definedName name="TOED1" localSheetId="4">#REF!</definedName>
    <definedName name="TOED1" localSheetId="2">#REF!</definedName>
    <definedName name="TOED1">#REF!</definedName>
    <definedName name="TOED2" localSheetId="4">#REF!</definedName>
    <definedName name="TOED2" localSheetId="2">#REF!</definedName>
    <definedName name="TOED2">#REF!</definedName>
    <definedName name="TOEHT" localSheetId="4">#REF!</definedName>
    <definedName name="TOEHT" localSheetId="2">#REF!</definedName>
    <definedName name="TOEHT">#REF!</definedName>
    <definedName name="tol">#REF!</definedName>
    <definedName name="top">#REF!</definedName>
    <definedName name="TOP_SHT">#REF!</definedName>
    <definedName name="topl">#REF!</definedName>
    <definedName name="topn">#REF!</definedName>
    <definedName name="TopSlbThk" localSheetId="4">#REF!</definedName>
    <definedName name="TopSlbThk" localSheetId="2">#REF!</definedName>
    <definedName name="TopSlbThk">#REF!</definedName>
    <definedName name="TOPW" localSheetId="4">#REF!</definedName>
    <definedName name="TOPW" localSheetId="2">#REF!</definedName>
    <definedName name="TOPW">#REF!</definedName>
    <definedName name="TOR" localSheetId="4">#REF!</definedName>
    <definedName name="TOR" localSheetId="2">#REF!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 localSheetId="4">#REF!</definedName>
    <definedName name="TraComp" localSheetId="2">#REF!</definedName>
    <definedName name="TraComp">#REF!</definedName>
    <definedName name="TRACT" localSheetId="4">#REF!</definedName>
    <definedName name="TRACT" localSheetId="2">#REF!</definedName>
    <definedName name="TRACT">#REF!</definedName>
    <definedName name="TractPOL">'[46]RA Civil'!$F$55</definedName>
    <definedName name="Transport" localSheetId="4">#REF!</definedName>
    <definedName name="Transport" localSheetId="2">#REF!</definedName>
    <definedName name="Transport">#REF!</definedName>
    <definedName name="TRBPOL">'[46]RA Civil'!$F$57</definedName>
    <definedName name="TRI">'[81]GM 000'!$I$1</definedName>
    <definedName name="TROLL" localSheetId="4">#REF!</definedName>
    <definedName name="TROLL" localSheetId="2">#REF!</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 localSheetId="4">#REF!</definedName>
    <definedName name="ttp" localSheetId="2">#REF!</definedName>
    <definedName name="ttp">#REF!</definedName>
    <definedName name="ttt" hidden="1">{"'장비'!$A$3:$M$12"}</definedName>
    <definedName name="TTX">#REF!</definedName>
    <definedName name="tube_test_press1_12">#REF!</definedName>
    <definedName name="TUES1">#REF!</definedName>
    <definedName name="tvr" localSheetId="4">#REF!</definedName>
    <definedName name="tvr" localSheetId="2">#REF!</definedName>
    <definedName name="tvr">#REF!</definedName>
    <definedName name="TWLEVE">#REF!</definedName>
    <definedName name="TWMM" localSheetId="4">#REF!</definedName>
    <definedName name="TWMM" localSheetId="2">#REF!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 localSheetId="4">#REF!</definedName>
    <definedName name="unit" localSheetId="2">#REF!</definedName>
    <definedName name="unit">#REF!</definedName>
    <definedName name="unit1" localSheetId="4">#REF!</definedName>
    <definedName name="unit1" localSheetId="2">#REF!</definedName>
    <definedName name="unit1">#REF!</definedName>
    <definedName name="UNITS">#REF!</definedName>
    <definedName name="Unskilledmazdoor" localSheetId="4">#REF!</definedName>
    <definedName name="Unskilledmazdoor" localSheetId="2">#REF!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 localSheetId="4">'[109]Pier Design(with offset)'!#REF!</definedName>
    <definedName name="v1o" localSheetId="2">'[109]Pier Design(with offset)'!#REF!</definedName>
    <definedName name="v1o">'[109]Pier Design(with offset)'!#REF!</definedName>
    <definedName name="v1oo" localSheetId="4">'[106]Pier Design(with offset)'!#REF!</definedName>
    <definedName name="v1oo" localSheetId="2">'[106]Pier Design(with offset)'!#REF!</definedName>
    <definedName name="v1oo">'[106]Pier Design(with offset)'!#REF!</definedName>
    <definedName name="va">#REF!</definedName>
    <definedName name="va___0">#REF!</definedName>
    <definedName name="va___13">#REF!</definedName>
    <definedName name="VALVES_STATEMENT" localSheetId="4">#REF!</definedName>
    <definedName name="VALVES_STATEMENT" localSheetId="2">#REF!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 localSheetId="4">#REF!</definedName>
    <definedName name="VERT_CON_DETAIL" localSheetId="2">#REF!</definedName>
    <definedName name="VERT_CON_DETAIL">#REF!</definedName>
    <definedName name="vertical_col_and_corner_walls">#REF!</definedName>
    <definedName name="vf" hidden="1">{"'Sheet1'!$L$16"}</definedName>
    <definedName name="VIBR" localSheetId="4">#REF!</definedName>
    <definedName name="VIBR" localSheetId="2">#REF!</definedName>
    <definedName name="VIBR">#REF!</definedName>
    <definedName name="VIBRA" localSheetId="4">#REF!</definedName>
    <definedName name="VIBRA" localSheetId="2">#REF!</definedName>
    <definedName name="VIBRA">#REF!</definedName>
    <definedName name="VIBRAB" localSheetId="4">#REF!</definedName>
    <definedName name="VIBRAB" localSheetId="2">#REF!</definedName>
    <definedName name="VIBRAB">#REF!</definedName>
    <definedName name="VIBRAS" localSheetId="4">#REF!</definedName>
    <definedName name="VIBRAS" localSheetId="2">#REF!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 localSheetId="4">#REF!</definedName>
    <definedName name="VUTP" localSheetId="2">#REF!</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 localSheetId="4">#REF!</definedName>
    <definedName name="w1_w2" localSheetId="2">#REF!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4">#REF!</definedName>
    <definedName name="wallht" localSheetId="2">#REF!</definedName>
    <definedName name="wallht">#REF!</definedName>
    <definedName name="wallthk" localSheetId="4">#REF!</definedName>
    <definedName name="wallthk" localSheetId="2">#REF!</definedName>
    <definedName name="wallthk">#REF!</definedName>
    <definedName name="WATER" localSheetId="4">#REF!</definedName>
    <definedName name="WATER" localSheetId="2">#REF!</definedName>
    <definedName name="WATER">#REF!</definedName>
    <definedName name="water_funds" localSheetId="2" hidden="1">{"'Sheet1'!$A$4386:$N$4591"}</definedName>
    <definedName name="water_funds" localSheetId="6" hidden="1">{"'Sheet1'!$A$4386:$N$4591"}</definedName>
    <definedName name="water_funds" hidden="1">{"'Sheet1'!$A$4386:$N$4591"}</definedName>
    <definedName name="WBM" localSheetId="4">#REF!</definedName>
    <definedName name="WBM" localSheetId="2">#REF!</definedName>
    <definedName name="WBM">#REF!</definedName>
    <definedName name="WBT">#REF!</definedName>
    <definedName name="wc" localSheetId="4">'[106]Pier Design(with offset)'!#REF!</definedName>
    <definedName name="wc" localSheetId="2">'[106]Pier Design(with offset)'!#REF!</definedName>
    <definedName name="wc">'[106]Pier Design(with offset)'!#REF!</definedName>
    <definedName name="wct" localSheetId="4">'[109]Pier Design(with offset)'!#REF!</definedName>
    <definedName name="wct" localSheetId="2">'[109]Pier Design(with offset)'!#REF!</definedName>
    <definedName name="wct">'[109]Pier Design(with offset)'!#REF!</definedName>
    <definedName name="WE" hidden="1">{#N/A,#N/A,FALSE,"CCTV"}</definedName>
    <definedName name="WELD" localSheetId="4">#REF!</definedName>
    <definedName name="WELD" localSheetId="2">#REF!</definedName>
    <definedName name="WELD">#REF!</definedName>
    <definedName name="WELDH" localSheetId="4">#REF!</definedName>
    <definedName name="WELDH" localSheetId="2">#REF!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 localSheetId="4">#REF!</definedName>
    <definedName name="WMMP" localSheetId="2">#REF!</definedName>
    <definedName name="WMMP">#REF!</definedName>
    <definedName name="WMP" localSheetId="4">#REF!</definedName>
    <definedName name="WMP" localSheetId="2">#REF!</definedName>
    <definedName name="WMP">#REF!</definedName>
    <definedName name="WOL">#REF!</definedName>
    <definedName name="word">[72]Sheet1!$A$50:$C$161</definedName>
    <definedName name="work">#REF!</definedName>
    <definedName name="WP">#REF!</definedName>
    <definedName name="WPcomp">'[147]21-Rate Analysis-1'!$E$29</definedName>
    <definedName name="wr" localSheetId="4">'[106]Pier Design(with offset)'!#REF!</definedName>
    <definedName name="wr" localSheetId="2">'[106]Pier Design(with offset)'!#REF!</definedName>
    <definedName name="wr">'[106]Pier Design(with offset)'!#REF!</definedName>
    <definedName name="WRITE" hidden="1">{#N/A,#N/A,FALSE,"CCTV"}</definedName>
    <definedName name="wrn.BM." hidden="1">{#N/A,#N/A,FALSE,"CCTV"}</definedName>
    <definedName name="wrn.budget." localSheetId="2" hidden="1">{"form-D1",#N/A,FALSE,"FORM-D1";"form-D1_amt",#N/A,FALSE,"FORM-D1"}</definedName>
    <definedName name="wrn.budget." localSheetId="6" hidden="1">{"form-D1",#N/A,FALSE,"FORM-D1";"form-D1_amt",#N/A,FALSE,"FORM-D1"}</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4">#REF!</definedName>
    <definedName name="WT" localSheetId="2">#REF!</definedName>
    <definedName name="WT">#REF!</definedName>
    <definedName name="WTANK" localSheetId="4">#REF!</definedName>
    <definedName name="WTANK" localSheetId="2">#REF!</definedName>
    <definedName name="WTANK">#REF!</definedName>
    <definedName name="WTANK1" localSheetId="4">#REF!</definedName>
    <definedName name="WTANK1" localSheetId="2">#REF!</definedName>
    <definedName name="WTANK1">#REF!</definedName>
    <definedName name="wtr" localSheetId="4">'[109]Pier Design(with offset)'!#REF!</definedName>
    <definedName name="wtr" localSheetId="2">'[109]Pier Design(with offset)'!#REF!</definedName>
    <definedName name="wtr">'[109]Pier Design(with offset)'!#REF!</definedName>
    <definedName name="x" localSheetId="4">#REF!</definedName>
    <definedName name="x" localSheetId="2">#REF!</definedName>
    <definedName name="x">#REF!</definedName>
    <definedName name="Xl">#REF!</definedName>
    <definedName name="Xl___0">#REF!</definedName>
    <definedName name="Xl___13">#REF!</definedName>
    <definedName name="xxx" localSheetId="4">#REF!</definedName>
    <definedName name="xxx" localSheetId="2">#REF!</definedName>
    <definedName name="xxx">#REF!</definedName>
    <definedName name="xyz" localSheetId="4">#REF!</definedName>
    <definedName name="xyz" localSheetId="2">#REF!</definedName>
    <definedName name="xyz">#REF!</definedName>
    <definedName name="Y" localSheetId="4">#REF!</definedName>
    <definedName name="Y" localSheetId="2">#REF!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 localSheetId="4">#REF!</definedName>
    <definedName name="yy" localSheetId="2">#REF!</definedName>
    <definedName name="yy">#REF!</definedName>
    <definedName name="z" localSheetId="4">'[148]Analy_7-10'!#REF!</definedName>
    <definedName name="z" localSheetId="2">'[148]Analy_7-10'!#REF!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 localSheetId="4">#REF!</definedName>
    <definedName name="zzz" localSheetId="2">#REF!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O18" i="36" l="1"/>
  <c r="I55" i="31" l="1"/>
  <c r="I62" i="31"/>
  <c r="I43" i="31"/>
  <c r="I28" i="31"/>
  <c r="I23" i="31"/>
  <c r="I15" i="31"/>
  <c r="I14" i="31"/>
  <c r="I12" i="31"/>
  <c r="I10" i="31"/>
  <c r="K4" i="44"/>
  <c r="L4" i="44"/>
  <c r="M4" i="44"/>
  <c r="P4" i="44"/>
  <c r="K5" i="44"/>
  <c r="L5" i="44"/>
  <c r="M5" i="44"/>
  <c r="K6" i="44"/>
  <c r="M6" i="44"/>
  <c r="B9" i="44"/>
  <c r="B10" i="44"/>
  <c r="B11" i="44" s="1"/>
  <c r="B12" i="44" s="1"/>
  <c r="B13" i="44" s="1"/>
  <c r="B14" i="44" s="1"/>
  <c r="B15" i="44" s="1"/>
  <c r="M16" i="44"/>
  <c r="D18" i="44"/>
  <c r="B22" i="44"/>
  <c r="D32" i="44"/>
  <c r="B36" i="44"/>
  <c r="B37" i="44"/>
  <c r="B38" i="44"/>
  <c r="D45" i="44"/>
  <c r="B55" i="44"/>
  <c r="D57" i="44"/>
  <c r="L6" i="44" s="1"/>
  <c r="D68" i="44"/>
  <c r="M76" i="44"/>
  <c r="D78" i="44"/>
  <c r="D88" i="44"/>
  <c r="Z10" i="36" l="1"/>
  <c r="Z11" i="36"/>
  <c r="Z12" i="36"/>
  <c r="Z13" i="36"/>
  <c r="Z14" i="36"/>
  <c r="Z15" i="36"/>
  <c r="Z16" i="36"/>
  <c r="Z17" i="36"/>
  <c r="Y10" i="36"/>
  <c r="Y11" i="36"/>
  <c r="Y12" i="36"/>
  <c r="Y13" i="36"/>
  <c r="Y14" i="36"/>
  <c r="Y15" i="36"/>
  <c r="Y16" i="36"/>
  <c r="Y17" i="36"/>
  <c r="Y9" i="36"/>
  <c r="X9" i="36"/>
  <c r="Q10" i="36"/>
  <c r="Q11" i="36"/>
  <c r="Q12" i="36"/>
  <c r="Q13" i="36"/>
  <c r="Q14" i="36"/>
  <c r="Q15" i="36"/>
  <c r="Q16" i="36"/>
  <c r="Q17" i="36"/>
  <c r="Q9" i="36"/>
  <c r="P18" i="36"/>
  <c r="O10" i="36"/>
  <c r="O11" i="36"/>
  <c r="O12" i="36"/>
  <c r="O13" i="36"/>
  <c r="O14" i="36"/>
  <c r="O15" i="36"/>
  <c r="O16" i="36"/>
  <c r="O17" i="36"/>
  <c r="O9" i="36"/>
  <c r="N14" i="36"/>
  <c r="N13" i="36"/>
  <c r="N12" i="36"/>
  <c r="N11" i="36"/>
  <c r="N9" i="36"/>
  <c r="G143" i="43"/>
  <c r="L139" i="43"/>
  <c r="L140" i="43" s="1"/>
  <c r="N10" i="36"/>
  <c r="N15" i="36"/>
  <c r="A139" i="43"/>
  <c r="A140" i="43" s="1"/>
  <c r="T133" i="43"/>
  <c r="L144" i="43"/>
  <c r="K143" i="43"/>
  <c r="J143" i="43"/>
  <c r="I143" i="43"/>
  <c r="H143" i="43"/>
  <c r="G99" i="43"/>
  <c r="A9" i="43"/>
  <c r="A10" i="43" s="1"/>
  <c r="A11" i="43" s="1"/>
  <c r="A12" i="43" s="1"/>
  <c r="A13" i="43" s="1"/>
  <c r="A14" i="43" s="1"/>
  <c r="A15" i="43" s="1"/>
  <c r="A16" i="43" s="1"/>
  <c r="A17" i="43" s="1"/>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1" i="43" s="1"/>
  <c r="A62" i="43" s="1"/>
  <c r="A63" i="43" s="1"/>
  <c r="A64" i="43" s="1"/>
  <c r="A65" i="43" s="1"/>
  <c r="A66" i="43" s="1"/>
  <c r="A67"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89" i="43" s="1"/>
  <c r="A90" i="43" s="1"/>
  <c r="A91" i="43" s="1"/>
  <c r="A92" i="43" s="1"/>
  <c r="A93" i="43" s="1"/>
  <c r="A94" i="43" s="1"/>
  <c r="A95" i="43" s="1"/>
  <c r="A96" i="43" s="1"/>
  <c r="A97" i="43" s="1"/>
  <c r="A98" i="43" s="1"/>
  <c r="A99" i="43" s="1"/>
  <c r="A100" i="43" s="1"/>
  <c r="A101" i="43" s="1"/>
  <c r="A102" i="43" s="1"/>
  <c r="A103"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2" i="43" s="1"/>
  <c r="A123" i="43" s="1"/>
  <c r="A124" i="43" s="1"/>
  <c r="A125" i="43" s="1"/>
  <c r="A126" i="43" s="1"/>
  <c r="A127" i="43" s="1"/>
  <c r="A128" i="43" s="1"/>
  <c r="A129" i="43" s="1"/>
  <c r="A130" i="43" s="1"/>
  <c r="A131" i="43" s="1"/>
  <c r="A132" i="43" s="1"/>
  <c r="A133" i="43" s="1"/>
  <c r="A134" i="43" s="1"/>
  <c r="A135" i="43" s="1"/>
  <c r="A136" i="43" s="1"/>
  <c r="A137" i="43" s="1"/>
  <c r="A138" i="43" s="1"/>
  <c r="L8" i="43"/>
  <c r="L9" i="43" s="1"/>
  <c r="L10" i="43" s="1"/>
  <c r="L11" i="43" s="1"/>
  <c r="L12" i="43" s="1"/>
  <c r="L13" i="43" s="1"/>
  <c r="L14" i="43" s="1"/>
  <c r="L15" i="43" s="1"/>
  <c r="L16" i="43" s="1"/>
  <c r="L17" i="43" s="1"/>
  <c r="L18" i="43" s="1"/>
  <c r="L19" i="43" s="1"/>
  <c r="L20" i="43" s="1"/>
  <c r="L21" i="43" s="1"/>
  <c r="L22" i="43" s="1"/>
  <c r="L23" i="43" s="1"/>
  <c r="L24" i="43" s="1"/>
  <c r="L25" i="43" s="1"/>
  <c r="L26" i="43" s="1"/>
  <c r="L27" i="43" s="1"/>
  <c r="L28" i="43" s="1"/>
  <c r="L29" i="43" s="1"/>
  <c r="L30" i="43" s="1"/>
  <c r="L31" i="43" s="1"/>
  <c r="L32" i="43" s="1"/>
  <c r="L33" i="43" s="1"/>
  <c r="L34" i="43" s="1"/>
  <c r="L35" i="43" s="1"/>
  <c r="L36" i="43" s="1"/>
  <c r="L37" i="43" s="1"/>
  <c r="L38" i="43" s="1"/>
  <c r="L39" i="43" s="1"/>
  <c r="L40" i="43" s="1"/>
  <c r="L41" i="43" s="1"/>
  <c r="L42" i="43" s="1"/>
  <c r="L43" i="43" s="1"/>
  <c r="L44" i="43" s="1"/>
  <c r="L45" i="43" s="1"/>
  <c r="L46" i="43" s="1"/>
  <c r="L47" i="43" s="1"/>
  <c r="L48" i="43" s="1"/>
  <c r="L49" i="43" s="1"/>
  <c r="L50" i="43" s="1"/>
  <c r="L51" i="43" s="1"/>
  <c r="L52" i="43" s="1"/>
  <c r="L53" i="43" s="1"/>
  <c r="L54" i="43" s="1"/>
  <c r="L55" i="43" s="1"/>
  <c r="L56" i="43" s="1"/>
  <c r="L57" i="43" s="1"/>
  <c r="L58" i="43" s="1"/>
  <c r="L59" i="43" s="1"/>
  <c r="L60" i="43" s="1"/>
  <c r="L61" i="43" s="1"/>
  <c r="L62" i="43" s="1"/>
  <c r="L63" i="43" s="1"/>
  <c r="L64" i="43" s="1"/>
  <c r="L65" i="43" s="1"/>
  <c r="L66" i="43" s="1"/>
  <c r="L67" i="43" s="1"/>
  <c r="L68" i="43" s="1"/>
  <c r="L69" i="43" s="1"/>
  <c r="L70" i="43" s="1"/>
  <c r="L71" i="43" s="1"/>
  <c r="L72" i="43" s="1"/>
  <c r="L73" i="43" s="1"/>
  <c r="L74" i="43" s="1"/>
  <c r="L75" i="43" s="1"/>
  <c r="L76" i="43" s="1"/>
  <c r="L77" i="43" s="1"/>
  <c r="L78" i="43" s="1"/>
  <c r="L79" i="43" s="1"/>
  <c r="L80" i="43" s="1"/>
  <c r="L81" i="43" s="1"/>
  <c r="L82" i="43" s="1"/>
  <c r="L83" i="43" s="1"/>
  <c r="L84" i="43" s="1"/>
  <c r="L85" i="43" s="1"/>
  <c r="L86" i="43" s="1"/>
  <c r="L87" i="43" s="1"/>
  <c r="L88" i="43" s="1"/>
  <c r="L89" i="43" s="1"/>
  <c r="L90" i="43" s="1"/>
  <c r="L91" i="43" s="1"/>
  <c r="L92" i="43" s="1"/>
  <c r="L93" i="43" s="1"/>
  <c r="L94" i="43" s="1"/>
  <c r="L95" i="43" s="1"/>
  <c r="L96" i="43" s="1"/>
  <c r="L97" i="43" s="1"/>
  <c r="L98" i="43" s="1"/>
  <c r="L99" i="43" s="1"/>
  <c r="L100" i="43" s="1"/>
  <c r="L101" i="43" s="1"/>
  <c r="L102" i="43" s="1"/>
  <c r="L103" i="43" s="1"/>
  <c r="L104" i="43" s="1"/>
  <c r="L105" i="43" s="1"/>
  <c r="L106" i="43" s="1"/>
  <c r="L107" i="43" s="1"/>
  <c r="L108" i="43" s="1"/>
  <c r="L109" i="43" s="1"/>
  <c r="L110" i="43" s="1"/>
  <c r="L111" i="43" s="1"/>
  <c r="L112" i="43" s="1"/>
  <c r="L113" i="43" s="1"/>
  <c r="L114" i="43" s="1"/>
  <c r="L115" i="43" s="1"/>
  <c r="L116" i="43" s="1"/>
  <c r="L117" i="43" s="1"/>
  <c r="L118" i="43" s="1"/>
  <c r="L119" i="43" s="1"/>
  <c r="L120" i="43" s="1"/>
  <c r="L121" i="43" s="1"/>
  <c r="L122" i="43" s="1"/>
  <c r="L123" i="43" s="1"/>
  <c r="L124" i="43" s="1"/>
  <c r="L125" i="43" s="1"/>
  <c r="L126" i="43" s="1"/>
  <c r="L127" i="43" s="1"/>
  <c r="L128" i="43" s="1"/>
  <c r="L129" i="43" s="1"/>
  <c r="L130" i="43" s="1"/>
  <c r="L131" i="43" s="1"/>
  <c r="L132" i="43" s="1"/>
  <c r="L133" i="43" s="1"/>
  <c r="L134" i="43" s="1"/>
  <c r="L135" i="43" s="1"/>
  <c r="L136" i="43" s="1"/>
  <c r="L137" i="43" s="1"/>
  <c r="L138" i="43" s="1"/>
  <c r="L143" i="43" l="1"/>
  <c r="E46" i="36"/>
  <c r="G46" i="36" s="1"/>
  <c r="E48" i="36"/>
  <c r="G48" i="36" s="1"/>
  <c r="E49" i="36"/>
  <c r="G49" i="36" s="1"/>
  <c r="E51" i="36"/>
  <c r="G51" i="36" s="1"/>
  <c r="D50" i="36" l="1"/>
  <c r="E50" i="36" s="1"/>
  <c r="G50" i="36" s="1"/>
  <c r="M21" i="36"/>
  <c r="M32" i="36" s="1"/>
  <c r="M22" i="36"/>
  <c r="M33" i="36" s="1"/>
  <c r="M23" i="36"/>
  <c r="M34" i="36" s="1"/>
  <c r="M24" i="36"/>
  <c r="M35" i="36" s="1"/>
  <c r="M25" i="36"/>
  <c r="M36" i="36" s="1"/>
  <c r="M26" i="36"/>
  <c r="M37" i="36" s="1"/>
  <c r="M27" i="36"/>
  <c r="M38" i="36" s="1"/>
  <c r="M28" i="36"/>
  <c r="M20" i="36"/>
  <c r="M31" i="36" s="1"/>
  <c r="G132" i="37" l="1"/>
  <c r="D47" i="36" l="1"/>
  <c r="E47" i="36" s="1"/>
  <c r="G47" i="36" s="1"/>
  <c r="K66" i="31"/>
  <c r="K67" i="31"/>
  <c r="K68" i="31"/>
  <c r="K69" i="31"/>
  <c r="K70" i="31"/>
  <c r="K71" i="31"/>
  <c r="K72" i="31"/>
  <c r="K73" i="31"/>
  <c r="K74" i="31"/>
  <c r="K75" i="31"/>
  <c r="K76" i="31"/>
  <c r="K77" i="31"/>
  <c r="K78" i="31"/>
  <c r="K79" i="31"/>
  <c r="K80" i="31"/>
  <c r="K81" i="31"/>
  <c r="K82" i="31"/>
  <c r="K83" i="31"/>
  <c r="K84" i="31"/>
  <c r="K85" i="31"/>
  <c r="K65" i="31"/>
  <c r="Z47" i="36"/>
  <c r="X48" i="36"/>
  <c r="Y48" i="36"/>
  <c r="Z48" i="36"/>
  <c r="AA48" i="36"/>
  <c r="X49" i="36"/>
  <c r="Y49" i="36"/>
  <c r="Z49" i="36"/>
  <c r="AA49" i="36"/>
  <c r="X50" i="36"/>
  <c r="Y50" i="36"/>
  <c r="Z50" i="36"/>
  <c r="AA50" i="36"/>
  <c r="X51" i="36"/>
  <c r="Y51" i="36"/>
  <c r="Z51" i="36"/>
  <c r="AA51" i="36"/>
  <c r="X46" i="36"/>
  <c r="Y46" i="36"/>
  <c r="Z46" i="36"/>
  <c r="AA46" i="36"/>
  <c r="F59" i="41" l="1"/>
  <c r="A6" i="41"/>
  <c r="A7" i="41" s="1"/>
  <c r="A8" i="41" s="1"/>
  <c r="A9" i="41" s="1"/>
  <c r="A10" i="41" s="1"/>
  <c r="A11" i="41" s="1"/>
  <c r="A12" i="41" s="1"/>
  <c r="A13" i="41" s="1"/>
  <c r="A14" i="41" s="1"/>
  <c r="A15" i="41" s="1"/>
  <c r="A16" i="41" s="1"/>
  <c r="A17" i="41" s="1"/>
  <c r="A18" i="41" s="1"/>
  <c r="A19" i="41" s="1"/>
  <c r="A20" i="41" s="1"/>
  <c r="A21" i="41" s="1"/>
  <c r="A22" i="41" s="1"/>
  <c r="A23" i="41" s="1"/>
  <c r="A24" i="41" s="1"/>
  <c r="A25" i="41" s="1"/>
  <c r="A26" i="41" s="1"/>
  <c r="A27" i="41" s="1"/>
  <c r="A28" i="41" s="1"/>
  <c r="A29" i="41" s="1"/>
  <c r="A30" i="41" s="1"/>
  <c r="A31" i="41" s="1"/>
  <c r="A32" i="41" s="1"/>
  <c r="A33" i="41" s="1"/>
  <c r="A34" i="41" s="1"/>
  <c r="A35" i="41" s="1"/>
  <c r="A36" i="41" s="1"/>
  <c r="A37" i="41" s="1"/>
  <c r="A38" i="41" s="1"/>
  <c r="A39" i="41" s="1"/>
  <c r="A40" i="41" s="1"/>
  <c r="A41" i="41" s="1"/>
  <c r="A42" i="41" s="1"/>
  <c r="A43" i="41" s="1"/>
  <c r="A44" i="41" s="1"/>
  <c r="A45" i="41" s="1"/>
  <c r="A46" i="41" s="1"/>
  <c r="A47" i="41" s="1"/>
  <c r="A48" i="41" s="1"/>
  <c r="A49" i="41" s="1"/>
  <c r="A50" i="41" s="1"/>
  <c r="A51" i="41" s="1"/>
  <c r="A52" i="41" s="1"/>
  <c r="A53" i="41" s="1"/>
  <c r="A54" i="41" s="1"/>
  <c r="A55" i="41" s="1"/>
  <c r="A56" i="41" s="1"/>
  <c r="G57" i="41"/>
  <c r="D57" i="41"/>
  <c r="F60" i="41" s="1"/>
  <c r="E57" i="41"/>
  <c r="F62" i="41" l="1"/>
  <c r="F61" i="41"/>
  <c r="F63" i="41" s="1"/>
  <c r="I47" i="36" s="1"/>
  <c r="A65" i="41"/>
  <c r="A2" i="41"/>
  <c r="A1" i="41"/>
  <c r="G143" i="37"/>
  <c r="D39" i="36" s="1"/>
  <c r="D28" i="36" s="1"/>
  <c r="G142" i="37"/>
  <c r="D38" i="36" s="1"/>
  <c r="D27" i="36" s="1"/>
  <c r="G141" i="37"/>
  <c r="D37" i="36" s="1"/>
  <c r="D26" i="36" s="1"/>
  <c r="G139" i="37"/>
  <c r="D35" i="36" s="1"/>
  <c r="D24" i="36" s="1"/>
  <c r="G136" i="37"/>
  <c r="D32" i="36" s="1"/>
  <c r="G137" i="37"/>
  <c r="D33" i="36" s="1"/>
  <c r="D22" i="36" s="1"/>
  <c r="G138" i="37"/>
  <c r="D34" i="36" s="1"/>
  <c r="D23" i="36" s="1"/>
  <c r="G140" i="37"/>
  <c r="D36" i="36" s="1"/>
  <c r="D25" i="36" s="1"/>
  <c r="G135" i="37"/>
  <c r="G144" i="37" s="1"/>
  <c r="D2" i="37"/>
  <c r="D1" i="37"/>
  <c r="X47" i="36" l="1"/>
  <c r="J47" i="36"/>
  <c r="D21" i="36"/>
  <c r="L47" i="36" l="1"/>
  <c r="AA47" i="36" s="1"/>
  <c r="Y47" i="36"/>
  <c r="AF45" i="36"/>
  <c r="AF44" i="36"/>
  <c r="AF43" i="36"/>
  <c r="AF42" i="36"/>
  <c r="AF16" i="36"/>
  <c r="AF17" i="36"/>
  <c r="AE45" i="36"/>
  <c r="AE44" i="36"/>
  <c r="AE43" i="36"/>
  <c r="AE42" i="36"/>
  <c r="AD45" i="36"/>
  <c r="H7" i="40" l="1"/>
  <c r="I7" i="40" s="1"/>
  <c r="E45" i="36"/>
  <c r="G45" i="36" s="1"/>
  <c r="A4" i="40"/>
  <c r="G19" i="40"/>
  <c r="H17" i="40"/>
  <c r="I17" i="40" s="1"/>
  <c r="H16" i="40"/>
  <c r="I16" i="40" s="1"/>
  <c r="H15" i="40"/>
  <c r="I15" i="40" s="1"/>
  <c r="H14" i="40"/>
  <c r="I14" i="40" s="1"/>
  <c r="H13" i="40"/>
  <c r="I13" i="40" s="1"/>
  <c r="H12" i="40"/>
  <c r="I12" i="40" s="1"/>
  <c r="H11" i="40"/>
  <c r="I11" i="40" s="1"/>
  <c r="H10" i="40"/>
  <c r="I10" i="40" s="1"/>
  <c r="H9" i="40"/>
  <c r="I9" i="40" s="1"/>
  <c r="H8" i="40"/>
  <c r="I8" i="40" s="1"/>
  <c r="D25" i="40" s="1"/>
  <c r="D44" i="36" s="1"/>
  <c r="A8" i="40"/>
  <c r="A9" i="40" s="1"/>
  <c r="A10" i="40" s="1"/>
  <c r="A11" i="40" s="1"/>
  <c r="A12" i="40" s="1"/>
  <c r="A13" i="40" s="1"/>
  <c r="A14" i="40" s="1"/>
  <c r="A15" i="40" s="1"/>
  <c r="A16" i="40" s="1"/>
  <c r="A17" i="40" s="1"/>
  <c r="E44" i="36" l="1"/>
  <c r="G44" i="36" s="1"/>
  <c r="AD44" i="36"/>
  <c r="D24" i="40"/>
  <c r="D43" i="36" s="1"/>
  <c r="D23" i="40"/>
  <c r="I19" i="40"/>
  <c r="E43" i="36" l="1"/>
  <c r="G43" i="36" s="1"/>
  <c r="AD43" i="36"/>
  <c r="D26" i="40"/>
  <c r="D42" i="36"/>
  <c r="J27" i="31"/>
  <c r="N27" i="31" s="1"/>
  <c r="J32" i="31"/>
  <c r="N32" i="31" s="1"/>
  <c r="J42" i="31"/>
  <c r="N42" i="31" s="1"/>
  <c r="J43" i="31"/>
  <c r="N43" i="31" s="1"/>
  <c r="N60" i="31"/>
  <c r="I13" i="31"/>
  <c r="AH11" i="36"/>
  <c r="AF13" i="36"/>
  <c r="AF11" i="36"/>
  <c r="AF9" i="36"/>
  <c r="M53" i="39"/>
  <c r="M54" i="39" s="1"/>
  <c r="L53" i="39"/>
  <c r="K53" i="39"/>
  <c r="J53" i="39"/>
  <c r="L54" i="39"/>
  <c r="N53" i="39"/>
  <c r="Q53" i="39"/>
  <c r="Q54" i="39" s="1"/>
  <c r="Q55" i="39" s="1"/>
  <c r="P53" i="39"/>
  <c r="O53" i="39"/>
  <c r="AF15" i="36" s="1"/>
  <c r="K54" i="39"/>
  <c r="I53" i="39"/>
  <c r="I54" i="39" s="1"/>
  <c r="C8" i="39"/>
  <c r="C9" i="39" s="1"/>
  <c r="C10" i="39" s="1"/>
  <c r="C11" i="39" s="1"/>
  <c r="C12" i="39" s="1"/>
  <c r="C13" i="39" s="1"/>
  <c r="C14" i="39" s="1"/>
  <c r="C15" i="39" s="1"/>
  <c r="C16" i="39" s="1"/>
  <c r="C17" i="39" s="1"/>
  <c r="C18" i="39" s="1"/>
  <c r="C19" i="39" s="1"/>
  <c r="C20" i="39" s="1"/>
  <c r="C21" i="39" s="1"/>
  <c r="C22" i="39" s="1"/>
  <c r="C23" i="39" s="1"/>
  <c r="C24" i="39" s="1"/>
  <c r="C25" i="39" s="1"/>
  <c r="C26" i="39" s="1"/>
  <c r="C27" i="39" s="1"/>
  <c r="C28" i="39" s="1"/>
  <c r="C29" i="39" s="1"/>
  <c r="C30" i="39" s="1"/>
  <c r="C31" i="39" s="1"/>
  <c r="C32" i="39" s="1"/>
  <c r="C33" i="39" s="1"/>
  <c r="C34" i="39" s="1"/>
  <c r="C35" i="39" s="1"/>
  <c r="C36" i="39" s="1"/>
  <c r="C37" i="39" s="1"/>
  <c r="C38" i="39" s="1"/>
  <c r="C39" i="39" s="1"/>
  <c r="C40" i="39" s="1"/>
  <c r="C41" i="39" s="1"/>
  <c r="C42" i="39" s="1"/>
  <c r="C43" i="39" s="1"/>
  <c r="C44" i="39" s="1"/>
  <c r="C45" i="39" s="1"/>
  <c r="C46" i="39" s="1"/>
  <c r="C47" i="39" s="1"/>
  <c r="C48" i="39" s="1"/>
  <c r="C49" i="39" s="1"/>
  <c r="C50" i="39" s="1"/>
  <c r="C51" i="39" s="1"/>
  <c r="C52" i="39" s="1"/>
  <c r="R7" i="39"/>
  <c r="R8" i="39" s="1"/>
  <c r="R9" i="39" s="1"/>
  <c r="R10" i="39" s="1"/>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R34" i="39" s="1"/>
  <c r="R35" i="39" s="1"/>
  <c r="R36" i="39" s="1"/>
  <c r="R37" i="39" s="1"/>
  <c r="R38" i="39" s="1"/>
  <c r="R39" i="39" s="1"/>
  <c r="R40" i="39" s="1"/>
  <c r="R41" i="39" s="1"/>
  <c r="R42" i="39" s="1"/>
  <c r="R43" i="39" s="1"/>
  <c r="R44" i="39" s="1"/>
  <c r="R45" i="39" s="1"/>
  <c r="R46" i="39" s="1"/>
  <c r="R47" i="39" s="1"/>
  <c r="R48" i="39" s="1"/>
  <c r="R49" i="39" s="1"/>
  <c r="R50" i="39" s="1"/>
  <c r="R51" i="39" s="1"/>
  <c r="R52" i="39" s="1"/>
  <c r="M7" i="36"/>
  <c r="AH9" i="36" l="1"/>
  <c r="AF14" i="36"/>
  <c r="AF10" i="36"/>
  <c r="AH10" i="36"/>
  <c r="AF12" i="36"/>
  <c r="AH12" i="36"/>
  <c r="E42" i="36"/>
  <c r="G42" i="36" s="1"/>
  <c r="AD42" i="36"/>
  <c r="J54" i="39"/>
  <c r="J55" i="39" s="1"/>
  <c r="I55" i="39"/>
  <c r="N54" i="39"/>
  <c r="L55" i="39"/>
  <c r="K55" i="39"/>
  <c r="O54" i="39"/>
  <c r="O55" i="39" s="1"/>
  <c r="X53" i="39"/>
  <c r="P54" i="39"/>
  <c r="P55" i="39" s="1"/>
  <c r="X54" i="39" l="1"/>
  <c r="N55" i="39"/>
  <c r="X55" i="39" s="1"/>
  <c r="H21" i="36"/>
  <c r="H22" i="36"/>
  <c r="H23" i="36"/>
  <c r="H24" i="36"/>
  <c r="H25" i="36"/>
  <c r="H26" i="36"/>
  <c r="H27" i="36"/>
  <c r="H28" i="36"/>
  <c r="H20" i="36"/>
  <c r="H31" i="36" s="1"/>
  <c r="P60" i="31" l="1"/>
  <c r="P43" i="31"/>
  <c r="P42" i="31"/>
  <c r="P32" i="31"/>
  <c r="P27" i="31"/>
  <c r="H32" i="36" l="1"/>
  <c r="H33" i="36"/>
  <c r="H34" i="36"/>
  <c r="H35" i="36"/>
  <c r="H36" i="36"/>
  <c r="H37" i="36"/>
  <c r="H38" i="36"/>
  <c r="R12" i="35" l="1"/>
  <c r="H78" i="38"/>
  <c r="I36" i="36" s="1"/>
  <c r="J36" i="36" s="1"/>
  <c r="L36" i="36" s="1"/>
  <c r="H77" i="38"/>
  <c r="I35" i="36" s="1"/>
  <c r="J35" i="36" s="1"/>
  <c r="L35" i="36" s="1"/>
  <c r="H70" i="38"/>
  <c r="H79" i="38"/>
  <c r="I37" i="36" s="1"/>
  <c r="J37" i="36" s="1"/>
  <c r="L37" i="36" s="1"/>
  <c r="H76" i="38"/>
  <c r="I34" i="36" s="1"/>
  <c r="J34" i="36" s="1"/>
  <c r="L34" i="36" s="1"/>
  <c r="H75" i="38"/>
  <c r="I33" i="36" s="1"/>
  <c r="J33" i="36" s="1"/>
  <c r="L33" i="36" s="1"/>
  <c r="H74" i="38"/>
  <c r="I32" i="36" s="1"/>
  <c r="J32" i="36" s="1"/>
  <c r="L32" i="36" s="1"/>
  <c r="H73" i="38"/>
  <c r="I31" i="36" s="1"/>
  <c r="J31" i="36" s="1"/>
  <c r="L31" i="36"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4" i="38"/>
  <c r="A37" i="38" l="1"/>
  <c r="A38" i="38" s="1"/>
  <c r="A39" i="38" s="1"/>
  <c r="A40" i="38" s="1"/>
  <c r="A41" i="38" s="1"/>
  <c r="A42" i="38" s="1"/>
  <c r="A43" i="38" s="1"/>
  <c r="A44" i="38" s="1"/>
  <c r="A45" i="38" s="1"/>
  <c r="A46" i="38" s="1"/>
  <c r="H80" i="38"/>
  <c r="B6" i="31"/>
  <c r="A69" i="38" l="1"/>
  <c r="A47" i="38"/>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V29" i="36"/>
  <c r="U29" i="36"/>
  <c r="T29" i="36"/>
  <c r="S29" i="36"/>
  <c r="R29" i="36"/>
  <c r="Q29" i="36"/>
  <c r="P29" i="36"/>
  <c r="O29" i="36"/>
  <c r="N29" i="36"/>
  <c r="M29" i="36"/>
  <c r="K29" i="36"/>
  <c r="H29" i="36"/>
  <c r="F29" i="36"/>
  <c r="C29" i="36"/>
  <c r="AE28" i="36"/>
  <c r="AD28" i="36"/>
  <c r="Z28" i="36"/>
  <c r="X28" i="36"/>
  <c r="W28" i="36"/>
  <c r="J28" i="36"/>
  <c r="AE27" i="36"/>
  <c r="AD27" i="36"/>
  <c r="Z27" i="36"/>
  <c r="X27" i="36"/>
  <c r="W27" i="36"/>
  <c r="L27" i="36"/>
  <c r="AD26" i="36"/>
  <c r="Z26" i="36"/>
  <c r="W26" i="36"/>
  <c r="AD25" i="36"/>
  <c r="Z25" i="36"/>
  <c r="W25" i="36"/>
  <c r="AD24" i="36"/>
  <c r="Z24" i="36"/>
  <c r="W24" i="36"/>
  <c r="Z23" i="36"/>
  <c r="W23" i="36"/>
  <c r="AD23" i="36"/>
  <c r="Z22" i="36"/>
  <c r="W22" i="36"/>
  <c r="AD22" i="36"/>
  <c r="AD21" i="36"/>
  <c r="Z21" i="36"/>
  <c r="W21" i="36"/>
  <c r="Z20" i="36"/>
  <c r="W20" i="36"/>
  <c r="O19" i="36"/>
  <c r="Y19" i="36" s="1"/>
  <c r="J19" i="36"/>
  <c r="T19" i="36" s="1"/>
  <c r="W29" i="36" l="1"/>
  <c r="Z29" i="36"/>
  <c r="J46" i="31" l="1"/>
  <c r="N46" i="31" l="1"/>
  <c r="P46" i="31"/>
  <c r="K46" i="31"/>
  <c r="E14" i="36" l="1"/>
  <c r="Z39" i="36"/>
  <c r="X39" i="36"/>
  <c r="Z38" i="36"/>
  <c r="X38" i="36"/>
  <c r="Z37" i="36"/>
  <c r="X37" i="36"/>
  <c r="Z36" i="36"/>
  <c r="X36" i="36"/>
  <c r="Z35" i="36"/>
  <c r="X35" i="36"/>
  <c r="Z34" i="36"/>
  <c r="Z33" i="36"/>
  <c r="Z32" i="36"/>
  <c r="Z31" i="36"/>
  <c r="C39" i="36"/>
  <c r="W39" i="36" s="1"/>
  <c r="C38" i="36"/>
  <c r="W38" i="36" s="1"/>
  <c r="C37" i="36"/>
  <c r="C36" i="36"/>
  <c r="C35" i="36"/>
  <c r="W35" i="36" s="1"/>
  <c r="C34" i="36"/>
  <c r="W34" i="36" s="1"/>
  <c r="C33" i="36"/>
  <c r="W33" i="36" s="1"/>
  <c r="C32" i="36"/>
  <c r="W32" i="36" s="1"/>
  <c r="C31" i="36"/>
  <c r="F40" i="36"/>
  <c r="H40" i="36"/>
  <c r="I40" i="36"/>
  <c r="J40" i="36"/>
  <c r="K40" i="36"/>
  <c r="L40" i="36"/>
  <c r="M40" i="36"/>
  <c r="N40" i="36"/>
  <c r="O40" i="36"/>
  <c r="P40" i="36"/>
  <c r="Q40" i="36"/>
  <c r="R40" i="36"/>
  <c r="S40" i="36"/>
  <c r="T40" i="36"/>
  <c r="U40" i="36"/>
  <c r="V40" i="36"/>
  <c r="E25" i="36" l="1"/>
  <c r="E36" i="36"/>
  <c r="Y36" i="36" s="1"/>
  <c r="W31" i="36"/>
  <c r="C40" i="36"/>
  <c r="W36" i="36"/>
  <c r="W37" i="36"/>
  <c r="Z40" i="36"/>
  <c r="A4" i="37"/>
  <c r="X34" i="36"/>
  <c r="X33" i="36"/>
  <c r="X32" i="36"/>
  <c r="D31" i="36"/>
  <c r="A7" i="37"/>
  <c r="A8" i="37" s="1"/>
  <c r="A9" i="37" s="1"/>
  <c r="A10" i="37" s="1"/>
  <c r="G25" i="36" l="1"/>
  <c r="G36" i="36"/>
  <c r="AA36" i="36" s="1"/>
  <c r="D20" i="36"/>
  <c r="A11" i="37"/>
  <c r="A12" i="37" s="1"/>
  <c r="A13" i="37" s="1"/>
  <c r="A14" i="37" s="1"/>
  <c r="A15" i="37" s="1"/>
  <c r="A16" i="37" s="1"/>
  <c r="A17" i="37" s="1"/>
  <c r="A18" i="37" s="1"/>
  <c r="A19" i="37" s="1"/>
  <c r="A20" i="37" s="1"/>
  <c r="A21" i="37" s="1"/>
  <c r="A22" i="37" s="1"/>
  <c r="D40" i="36"/>
  <c r="W40" i="36"/>
  <c r="X31" i="36"/>
  <c r="X40" i="36" s="1"/>
  <c r="M80" i="35"/>
  <c r="AD20" i="36" l="1"/>
  <c r="D29" i="36"/>
  <c r="A131" i="37"/>
  <c r="A23" i="37"/>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A108" i="37" s="1"/>
  <c r="A109" i="37" s="1"/>
  <c r="A110" i="37" s="1"/>
  <c r="A111" i="37" s="1"/>
  <c r="A112" i="37" s="1"/>
  <c r="A113" i="37" s="1"/>
  <c r="A114" i="37" s="1"/>
  <c r="A115" i="37" s="1"/>
  <c r="A116" i="37" s="1"/>
  <c r="A117" i="37" s="1"/>
  <c r="A118" i="37" s="1"/>
  <c r="A119" i="37" s="1"/>
  <c r="A120" i="37" s="1"/>
  <c r="A121" i="37" s="1"/>
  <c r="A122" i="37" s="1"/>
  <c r="A123" i="37" s="1"/>
  <c r="A124" i="37" s="1"/>
  <c r="A125" i="37" s="1"/>
  <c r="I36" i="31" l="1"/>
  <c r="J36" i="31"/>
  <c r="K36" i="31" s="1"/>
  <c r="F14" i="31"/>
  <c r="F15" i="31"/>
  <c r="F16" i="31"/>
  <c r="I17" i="31"/>
  <c r="I18" i="31" s="1"/>
  <c r="H17" i="31"/>
  <c r="AB5" i="36"/>
  <c r="I13" i="36"/>
  <c r="J16" i="36"/>
  <c r="J17" i="36"/>
  <c r="J13" i="36" l="1"/>
  <c r="L13" i="36" s="1"/>
  <c r="I24" i="36"/>
  <c r="N36" i="31"/>
  <c r="P36" i="31"/>
  <c r="H14" i="31"/>
  <c r="J24" i="36" l="1"/>
  <c r="L24" i="36" s="1"/>
  <c r="X24" i="36"/>
  <c r="AE24" i="36"/>
  <c r="A5" i="36"/>
  <c r="J61" i="31" l="1"/>
  <c r="J58" i="31"/>
  <c r="I58" i="31"/>
  <c r="J57" i="31"/>
  <c r="I57" i="31"/>
  <c r="J56" i="31"/>
  <c r="I56" i="31"/>
  <c r="J54" i="31"/>
  <c r="I54" i="31"/>
  <c r="J53" i="31"/>
  <c r="I53" i="31"/>
  <c r="J49" i="31"/>
  <c r="I49" i="31"/>
  <c r="J47" i="31"/>
  <c r="J45" i="31"/>
  <c r="I45" i="31"/>
  <c r="J44" i="31"/>
  <c r="I42" i="31"/>
  <c r="J39" i="31"/>
  <c r="I39" i="31"/>
  <c r="J35" i="31"/>
  <c r="I35" i="31"/>
  <c r="J34" i="31"/>
  <c r="I34" i="31"/>
  <c r="J33" i="31"/>
  <c r="I33" i="31"/>
  <c r="I32" i="31"/>
  <c r="J31" i="31"/>
  <c r="J30" i="31"/>
  <c r="J29" i="31"/>
  <c r="I29" i="31"/>
  <c r="J28" i="31"/>
  <c r="I27" i="31"/>
  <c r="J23" i="31"/>
  <c r="J22" i="31"/>
  <c r="I22" i="31"/>
  <c r="J21" i="31"/>
  <c r="I21" i="31"/>
  <c r="N35" i="31" l="1"/>
  <c r="P35" i="31"/>
  <c r="N31" i="31"/>
  <c r="P31" i="31"/>
  <c r="N49" i="31"/>
  <c r="P49" i="31"/>
  <c r="N33" i="31"/>
  <c r="P33" i="31"/>
  <c r="N29" i="31"/>
  <c r="P29" i="31"/>
  <c r="N47" i="31"/>
  <c r="P47" i="31"/>
  <c r="N22" i="31"/>
  <c r="P22" i="31"/>
  <c r="N30" i="31"/>
  <c r="P30" i="31"/>
  <c r="N57" i="31"/>
  <c r="P57" i="31"/>
  <c r="N23" i="31"/>
  <c r="P23" i="31"/>
  <c r="N53" i="31"/>
  <c r="P53" i="31"/>
  <c r="N58" i="31"/>
  <c r="P58" i="31"/>
  <c r="N44" i="31"/>
  <c r="P44" i="31"/>
  <c r="J55" i="31"/>
  <c r="N61" i="31"/>
  <c r="P61" i="31"/>
  <c r="N28" i="31"/>
  <c r="P28" i="31"/>
  <c r="N54" i="31"/>
  <c r="P54" i="31"/>
  <c r="N21" i="31"/>
  <c r="P21" i="31"/>
  <c r="N34" i="31"/>
  <c r="P34" i="31"/>
  <c r="N45" i="31"/>
  <c r="P45" i="31"/>
  <c r="W17" i="36"/>
  <c r="E13" i="36"/>
  <c r="E15" i="36"/>
  <c r="E16" i="36"/>
  <c r="E38" i="36" l="1"/>
  <c r="E27" i="36"/>
  <c r="E37" i="36"/>
  <c r="E26" i="36"/>
  <c r="E24" i="36"/>
  <c r="E35" i="36"/>
  <c r="G15" i="36"/>
  <c r="G16" i="36"/>
  <c r="G14" i="36"/>
  <c r="W51" i="36"/>
  <c r="W50" i="36"/>
  <c r="W49" i="36"/>
  <c r="W48" i="36"/>
  <c r="W47" i="36"/>
  <c r="W46" i="36"/>
  <c r="AA45" i="36"/>
  <c r="Z45" i="36"/>
  <c r="Y45" i="36"/>
  <c r="X45" i="36"/>
  <c r="W45" i="36"/>
  <c r="AA44" i="36"/>
  <c r="Z44" i="36"/>
  <c r="Y44" i="36"/>
  <c r="X44" i="36"/>
  <c r="W44" i="36"/>
  <c r="AA43" i="36"/>
  <c r="Z43" i="36"/>
  <c r="Y43" i="36"/>
  <c r="X43" i="36"/>
  <c r="W43" i="36"/>
  <c r="AA42" i="36"/>
  <c r="Z42" i="36"/>
  <c r="Y42" i="36"/>
  <c r="X42" i="36"/>
  <c r="W42" i="36"/>
  <c r="V18" i="36"/>
  <c r="U18" i="36"/>
  <c r="T18" i="36"/>
  <c r="S18" i="36"/>
  <c r="R18" i="36"/>
  <c r="Q18" i="36"/>
  <c r="N18" i="36"/>
  <c r="M18" i="36"/>
  <c r="K18" i="36"/>
  <c r="H18" i="36"/>
  <c r="F18" i="36"/>
  <c r="C18" i="36"/>
  <c r="AE17" i="36"/>
  <c r="AE16" i="36"/>
  <c r="AD16" i="36"/>
  <c r="X16" i="36"/>
  <c r="W16" i="36"/>
  <c r="L16" i="36"/>
  <c r="AD15" i="36"/>
  <c r="W15" i="36"/>
  <c r="AD14" i="36"/>
  <c r="W14" i="36"/>
  <c r="AD13" i="36"/>
  <c r="W13" i="36"/>
  <c r="X13" i="36"/>
  <c r="J14" i="31" s="1"/>
  <c r="N14" i="31" s="1"/>
  <c r="G13" i="36"/>
  <c r="W12" i="36"/>
  <c r="W11" i="36"/>
  <c r="W10" i="36"/>
  <c r="W9" i="36"/>
  <c r="O8" i="36"/>
  <c r="Y8" i="36" s="1"/>
  <c r="J8" i="36"/>
  <c r="T8" i="36" s="1"/>
  <c r="W7" i="36"/>
  <c r="Y35" i="36" l="1"/>
  <c r="G35" i="36"/>
  <c r="AA35" i="36" s="1"/>
  <c r="G26" i="36"/>
  <c r="Y37" i="36"/>
  <c r="G37" i="36"/>
  <c r="AA37" i="36" s="1"/>
  <c r="Y27" i="36"/>
  <c r="G27" i="36"/>
  <c r="AA27" i="36" s="1"/>
  <c r="G24" i="36"/>
  <c r="AA24" i="36" s="1"/>
  <c r="Y24" i="36"/>
  <c r="G38" i="36"/>
  <c r="AA38" i="36" s="1"/>
  <c r="Y38" i="36"/>
  <c r="K14" i="31"/>
  <c r="P14" i="31"/>
  <c r="AA16" i="36"/>
  <c r="W18" i="36"/>
  <c r="Z18" i="36"/>
  <c r="AE13" i="36"/>
  <c r="AH27" i="36" l="1"/>
  <c r="AH24" i="36"/>
  <c r="AA13" i="36"/>
  <c r="L79" i="35" l="1"/>
  <c r="K79" i="35"/>
  <c r="J79" i="35"/>
  <c r="I79" i="35"/>
  <c r="Q79" i="35"/>
  <c r="Q80" i="35" s="1"/>
  <c r="P79" i="35"/>
  <c r="P80" i="35" s="1"/>
  <c r="O79" i="35"/>
  <c r="N79" i="35"/>
  <c r="C13" i="35"/>
  <c r="C14" i="35" s="1"/>
  <c r="C15" i="35" s="1"/>
  <c r="C16" i="35" s="1"/>
  <c r="C17" i="35" s="1"/>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C49" i="35" s="1"/>
  <c r="C50" i="35" s="1"/>
  <c r="C51" i="35" s="1"/>
  <c r="C52" i="35" s="1"/>
  <c r="C53" i="35" s="1"/>
  <c r="C54" i="35" s="1"/>
  <c r="C55" i="35" s="1"/>
  <c r="C56" i="35" s="1"/>
  <c r="C57" i="35" s="1"/>
  <c r="C58" i="35" s="1"/>
  <c r="C59" i="35" s="1"/>
  <c r="C60" i="35" s="1"/>
  <c r="C61" i="35" s="1"/>
  <c r="C62" i="35" s="1"/>
  <c r="C63" i="35" s="1"/>
  <c r="C64" i="35" s="1"/>
  <c r="C65" i="35" s="1"/>
  <c r="C66" i="35" s="1"/>
  <c r="C67" i="35" s="1"/>
  <c r="R13" i="35"/>
  <c r="R14" i="35" s="1"/>
  <c r="R15" i="35" s="1"/>
  <c r="R16" i="35" s="1"/>
  <c r="R17" i="35" s="1"/>
  <c r="R18" i="35" s="1"/>
  <c r="R19" i="35" s="1"/>
  <c r="R20" i="35" s="1"/>
  <c r="R21" i="35" s="1"/>
  <c r="R22" i="35" s="1"/>
  <c r="R23" i="35" s="1"/>
  <c r="R24" i="35" s="1"/>
  <c r="R25" i="35" s="1"/>
  <c r="R26" i="35" s="1"/>
  <c r="R27" i="35" s="1"/>
  <c r="R28" i="35" s="1"/>
  <c r="R29" i="35" s="1"/>
  <c r="R30" i="35" s="1"/>
  <c r="R31" i="35" s="1"/>
  <c r="R32" i="35" s="1"/>
  <c r="P145" i="34"/>
  <c r="C68" i="35" l="1"/>
  <c r="C69" i="35" s="1"/>
  <c r="C70" i="35" s="1"/>
  <c r="C71" i="35" s="1"/>
  <c r="C72" i="35" s="1"/>
  <c r="C73" i="35" s="1"/>
  <c r="C74" i="35" s="1"/>
  <c r="C75" i="35" s="1"/>
  <c r="C76" i="35" s="1"/>
  <c r="C77" i="35" s="1"/>
  <c r="D17" i="36"/>
  <c r="F17" i="31" s="1"/>
  <c r="P147" i="34"/>
  <c r="I9" i="36"/>
  <c r="H10" i="31" s="1"/>
  <c r="I80" i="35"/>
  <c r="I10" i="36"/>
  <c r="H11" i="31" s="1"/>
  <c r="J80" i="35"/>
  <c r="J81" i="35" s="1"/>
  <c r="I14" i="36"/>
  <c r="I25" i="36" s="1"/>
  <c r="N80" i="35"/>
  <c r="N81" i="35" s="1"/>
  <c r="I11" i="36"/>
  <c r="K80" i="35"/>
  <c r="K81" i="35" s="1"/>
  <c r="I12" i="36"/>
  <c r="H13" i="31" s="1"/>
  <c r="L80" i="35"/>
  <c r="L81" i="35" s="1"/>
  <c r="I15" i="36"/>
  <c r="O80" i="35"/>
  <c r="O81" i="35" s="1"/>
  <c r="H15" i="31"/>
  <c r="R33" i="35"/>
  <c r="R34" i="35" s="1"/>
  <c r="R35" i="35" s="1"/>
  <c r="R36" i="35" s="1"/>
  <c r="R37" i="35" s="1"/>
  <c r="R38" i="35" s="1"/>
  <c r="R39" i="35" s="1"/>
  <c r="R40" i="35" s="1"/>
  <c r="R41" i="35" s="1"/>
  <c r="R42" i="35" s="1"/>
  <c r="R43" i="35" s="1"/>
  <c r="R44" i="35" s="1"/>
  <c r="R45" i="35" s="1"/>
  <c r="R46" i="35" s="1"/>
  <c r="R47" i="35" s="1"/>
  <c r="R48" i="35" s="1"/>
  <c r="R49" i="35" s="1"/>
  <c r="R50" i="35" s="1"/>
  <c r="R51" i="35" s="1"/>
  <c r="R52" i="35" s="1"/>
  <c r="R53" i="35" s="1"/>
  <c r="R54" i="35" s="1"/>
  <c r="R55" i="35" s="1"/>
  <c r="R56" i="35" s="1"/>
  <c r="R57" i="35" s="1"/>
  <c r="R58" i="35" s="1"/>
  <c r="R59" i="35" s="1"/>
  <c r="R60" i="35" s="1"/>
  <c r="R61" i="35" s="1"/>
  <c r="R62" i="35" s="1"/>
  <c r="R63" i="35" s="1"/>
  <c r="R64" i="35" s="1"/>
  <c r="R65" i="35" s="1"/>
  <c r="R66" i="35" s="1"/>
  <c r="R67" i="35" s="1"/>
  <c r="AD17" i="36"/>
  <c r="X17" i="36"/>
  <c r="J17" i="31" s="1"/>
  <c r="E17" i="36"/>
  <c r="X79" i="35"/>
  <c r="Q81" i="35"/>
  <c r="P81" i="35"/>
  <c r="AE9" i="36" l="1"/>
  <c r="X25" i="36"/>
  <c r="J25" i="36"/>
  <c r="AE25" i="36"/>
  <c r="I21" i="36"/>
  <c r="J10" i="36"/>
  <c r="L10" i="36" s="1"/>
  <c r="I20" i="36"/>
  <c r="J9" i="36"/>
  <c r="J14" i="36"/>
  <c r="L14" i="36" s="1"/>
  <c r="AA14" i="36" s="1"/>
  <c r="J15" i="36"/>
  <c r="I26" i="36"/>
  <c r="E39" i="36"/>
  <c r="E28" i="36"/>
  <c r="J12" i="36"/>
  <c r="L12" i="36" s="1"/>
  <c r="I23" i="36"/>
  <c r="AE14" i="36"/>
  <c r="AE12" i="36"/>
  <c r="X14" i="36"/>
  <c r="J15" i="31" s="1"/>
  <c r="N15" i="31" s="1"/>
  <c r="I22" i="36"/>
  <c r="J11" i="36"/>
  <c r="L11" i="36" s="1"/>
  <c r="N17" i="31"/>
  <c r="P17" i="31"/>
  <c r="K17" i="31"/>
  <c r="R68" i="35"/>
  <c r="R69" i="35" s="1"/>
  <c r="R70" i="35" s="1"/>
  <c r="R71" i="35" s="1"/>
  <c r="R72" i="35" s="1"/>
  <c r="R73" i="35" s="1"/>
  <c r="R74" i="35" s="1"/>
  <c r="R75" i="35" s="1"/>
  <c r="R76" i="35" s="1"/>
  <c r="R77" i="35" s="1"/>
  <c r="R78" i="35" s="1"/>
  <c r="H12" i="31"/>
  <c r="AE11" i="36"/>
  <c r="X15" i="36"/>
  <c r="J16" i="31" s="1"/>
  <c r="N16" i="31" s="1"/>
  <c r="AE10" i="36"/>
  <c r="AE15" i="36"/>
  <c r="H16" i="31"/>
  <c r="I18" i="36"/>
  <c r="L15" i="36"/>
  <c r="AA15" i="36" s="1"/>
  <c r="G17" i="36"/>
  <c r="AA17" i="36" s="1"/>
  <c r="X80" i="35"/>
  <c r="I81" i="35"/>
  <c r="X81" i="35" s="1"/>
  <c r="I145" i="34"/>
  <c r="K15" i="31" l="1"/>
  <c r="J18" i="36"/>
  <c r="L9" i="36"/>
  <c r="Y39" i="36"/>
  <c r="G39" i="36"/>
  <c r="AA39" i="36" s="1"/>
  <c r="J20" i="36"/>
  <c r="AE20" i="36"/>
  <c r="I29" i="36"/>
  <c r="X20" i="36"/>
  <c r="J26" i="36"/>
  <c r="AE26" i="36"/>
  <c r="X26" i="36"/>
  <c r="J23" i="36"/>
  <c r="L23" i="36" s="1"/>
  <c r="X23" i="36"/>
  <c r="AE23" i="36"/>
  <c r="J21" i="36"/>
  <c r="L21" i="36" s="1"/>
  <c r="X21" i="36"/>
  <c r="AE21" i="36"/>
  <c r="AE22" i="36"/>
  <c r="X22" i="36"/>
  <c r="J22" i="36"/>
  <c r="L22" i="36" s="1"/>
  <c r="L25" i="36"/>
  <c r="AA25" i="36" s="1"/>
  <c r="AH25" i="36" s="1"/>
  <c r="Y25" i="36"/>
  <c r="G28" i="36"/>
  <c r="AA28" i="36" s="1"/>
  <c r="Y28" i="36"/>
  <c r="P15" i="31"/>
  <c r="D9" i="36"/>
  <c r="AD9" i="36" s="1"/>
  <c r="I147" i="34"/>
  <c r="L18" i="36"/>
  <c r="K16" i="31"/>
  <c r="P16" i="31"/>
  <c r="K29" i="31"/>
  <c r="K28" i="31"/>
  <c r="L20" i="36" l="1"/>
  <c r="J29" i="36"/>
  <c r="AH28" i="36"/>
  <c r="L26" i="36"/>
  <c r="AA26" i="36" s="1"/>
  <c r="AH26" i="36" s="1"/>
  <c r="Y26" i="36"/>
  <c r="X29" i="36"/>
  <c r="E9" i="36"/>
  <c r="F10" i="31"/>
  <c r="J10" i="31"/>
  <c r="N10" i="31" s="1"/>
  <c r="N6" i="31"/>
  <c r="J145" i="34"/>
  <c r="J147" i="34" s="1"/>
  <c r="K145" i="34"/>
  <c r="K147" i="34" s="1"/>
  <c r="L145" i="34"/>
  <c r="M145" i="34"/>
  <c r="N145" i="34"/>
  <c r="O145" i="34"/>
  <c r="Q12" i="34"/>
  <c r="Q13" i="34" s="1"/>
  <c r="Q14" i="34" s="1"/>
  <c r="Q15" i="34" s="1"/>
  <c r="Q16" i="34" s="1"/>
  <c r="Q17" i="34" s="1"/>
  <c r="Q18" i="34" s="1"/>
  <c r="Q19" i="34" s="1"/>
  <c r="Q20" i="34" s="1"/>
  <c r="Q21" i="34" s="1"/>
  <c r="Q22" i="34" s="1"/>
  <c r="Q23" i="34" s="1"/>
  <c r="Q24" i="34" s="1"/>
  <c r="Q25" i="34" s="1"/>
  <c r="Q26" i="34" s="1"/>
  <c r="Q27" i="34" s="1"/>
  <c r="Q28" i="34" s="1"/>
  <c r="Q29" i="34" s="1"/>
  <c r="Q30" i="34" s="1"/>
  <c r="Q31" i="34" s="1"/>
  <c r="Q32" i="34" s="1"/>
  <c r="Q33" i="34" s="1"/>
  <c r="Q34" i="34" s="1"/>
  <c r="Q35" i="34" s="1"/>
  <c r="Q36" i="34" s="1"/>
  <c r="Q37" i="34" s="1"/>
  <c r="Q38" i="34" s="1"/>
  <c r="Q39" i="34" s="1"/>
  <c r="Q40" i="34" s="1"/>
  <c r="Q41" i="34" s="1"/>
  <c r="Q42" i="34" s="1"/>
  <c r="Q43" i="34" s="1"/>
  <c r="Q44" i="34" s="1"/>
  <c r="Q45" i="34" s="1"/>
  <c r="Q46" i="34" s="1"/>
  <c r="Q47" i="34" s="1"/>
  <c r="Q48" i="34" s="1"/>
  <c r="Q49" i="34" s="1"/>
  <c r="Q50" i="34" s="1"/>
  <c r="Q51" i="34" s="1"/>
  <c r="Q52" i="34" s="1"/>
  <c r="Q53" i="34" s="1"/>
  <c r="Q54" i="34" s="1"/>
  <c r="Q55" i="34" s="1"/>
  <c r="Q56" i="34" s="1"/>
  <c r="Q57" i="34" s="1"/>
  <c r="Q58" i="34" s="1"/>
  <c r="Q59" i="34" s="1"/>
  <c r="Q60" i="34" s="1"/>
  <c r="Q61" i="34" s="1"/>
  <c r="Q62" i="34" s="1"/>
  <c r="Q63" i="34" s="1"/>
  <c r="Q64" i="34" s="1"/>
  <c r="Q65" i="34" s="1"/>
  <c r="Q66" i="34" s="1"/>
  <c r="Q67" i="34" s="1"/>
  <c r="Q68" i="34" s="1"/>
  <c r="Q69" i="34" s="1"/>
  <c r="Q70" i="34" s="1"/>
  <c r="Q71" i="34" s="1"/>
  <c r="Q72" i="34" s="1"/>
  <c r="Q73" i="34" s="1"/>
  <c r="Q74" i="34" s="1"/>
  <c r="Q75" i="34" s="1"/>
  <c r="Q76" i="34" s="1"/>
  <c r="Q77" i="34" s="1"/>
  <c r="Q78" i="34" s="1"/>
  <c r="Q79" i="34" s="1"/>
  <c r="Q80" i="34" s="1"/>
  <c r="Q81" i="34" s="1"/>
  <c r="Q82" i="34" s="1"/>
  <c r="Q83" i="34" s="1"/>
  <c r="Q84" i="34" s="1"/>
  <c r="Q85" i="34" s="1"/>
  <c r="Q86" i="34" s="1"/>
  <c r="Q87" i="34" s="1"/>
  <c r="Q88" i="34" s="1"/>
  <c r="Q89" i="34" s="1"/>
  <c r="Q90" i="34" s="1"/>
  <c r="Q91" i="34" s="1"/>
  <c r="Q92" i="34" s="1"/>
  <c r="Q93" i="34" s="1"/>
  <c r="Q94" i="34" s="1"/>
  <c r="Q95" i="34" s="1"/>
  <c r="Q96" i="34" s="1"/>
  <c r="Q97" i="34" s="1"/>
  <c r="Q98" i="34" s="1"/>
  <c r="Q99" i="34" s="1"/>
  <c r="Q100" i="34" s="1"/>
  <c r="Q101" i="34" s="1"/>
  <c r="Q102" i="34" s="1"/>
  <c r="Q103" i="34" s="1"/>
  <c r="Q104" i="34" s="1"/>
  <c r="Q105" i="34" s="1"/>
  <c r="Q106" i="34" s="1"/>
  <c r="Q107" i="34" s="1"/>
  <c r="Q108" i="34" s="1"/>
  <c r="Q109" i="34" s="1"/>
  <c r="Q110" i="34" s="1"/>
  <c r="Q111" i="34" s="1"/>
  <c r="Q112" i="34" s="1"/>
  <c r="Q113" i="34" s="1"/>
  <c r="Q114" i="34" s="1"/>
  <c r="Q115" i="34" s="1"/>
  <c r="Q116" i="34" s="1"/>
  <c r="Q117" i="34" s="1"/>
  <c r="Q118" i="34" s="1"/>
  <c r="Q119" i="34" s="1"/>
  <c r="Q120" i="34" s="1"/>
  <c r="Q121" i="34" s="1"/>
  <c r="Q122" i="34" s="1"/>
  <c r="Q123" i="34" s="1"/>
  <c r="Q124" i="34" s="1"/>
  <c r="Q125" i="34" s="1"/>
  <c r="Q126" i="34" s="1"/>
  <c r="Q127" i="34" s="1"/>
  <c r="Q128" i="34" s="1"/>
  <c r="Q129" i="34" s="1"/>
  <c r="Q130" i="34" s="1"/>
  <c r="Q131" i="34" s="1"/>
  <c r="Q132" i="34" s="1"/>
  <c r="Q133" i="34" s="1"/>
  <c r="Q134" i="34" s="1"/>
  <c r="Q135" i="34" s="1"/>
  <c r="Q136" i="34" s="1"/>
  <c r="Q137" i="34" s="1"/>
  <c r="Q138" i="34" s="1"/>
  <c r="Q139" i="34" s="1"/>
  <c r="Q140" i="34" s="1"/>
  <c r="Q141" i="34" s="1"/>
  <c r="Q142" i="34" s="1"/>
  <c r="Q143" i="34" s="1"/>
  <c r="Q144" i="34" s="1"/>
  <c r="L29" i="36" l="1"/>
  <c r="P10" i="31"/>
  <c r="E31" i="36"/>
  <c r="E20" i="36"/>
  <c r="G9" i="36"/>
  <c r="AA9" i="36" s="1"/>
  <c r="D12" i="36"/>
  <c r="AD12" i="36" s="1"/>
  <c r="L147" i="34"/>
  <c r="D11" i="36"/>
  <c r="W145" i="34"/>
  <c r="D10" i="36"/>
  <c r="Y31" i="36" l="1"/>
  <c r="G31" i="36"/>
  <c r="G20" i="36"/>
  <c r="Y20" i="36"/>
  <c r="X12" i="36"/>
  <c r="J13" i="31" s="1"/>
  <c r="P13" i="31" s="1"/>
  <c r="E12" i="36"/>
  <c r="G12" i="36" s="1"/>
  <c r="F13" i="31"/>
  <c r="AD11" i="36"/>
  <c r="F12" i="31"/>
  <c r="E11" i="36"/>
  <c r="X11" i="36"/>
  <c r="AD10" i="36"/>
  <c r="F11" i="31"/>
  <c r="E10" i="36"/>
  <c r="X10" i="36"/>
  <c r="J11" i="31" s="1"/>
  <c r="D18" i="36"/>
  <c r="J40" i="31"/>
  <c r="I40" i="31"/>
  <c r="K39" i="31"/>
  <c r="K40" i="31" s="1"/>
  <c r="E32" i="36" l="1"/>
  <c r="E21" i="36"/>
  <c r="AA31" i="36"/>
  <c r="AA20" i="36"/>
  <c r="E22" i="36"/>
  <c r="E33" i="36"/>
  <c r="E23" i="36"/>
  <c r="E34" i="36"/>
  <c r="N13" i="31"/>
  <c r="AA12" i="36"/>
  <c r="P11" i="31"/>
  <c r="N11" i="31"/>
  <c r="J12" i="31"/>
  <c r="N12" i="31" s="1"/>
  <c r="G11" i="36"/>
  <c r="X18" i="36"/>
  <c r="G10" i="36"/>
  <c r="E18" i="36"/>
  <c r="M147" i="34"/>
  <c r="N147" i="34"/>
  <c r="O147" i="34"/>
  <c r="G22" i="36" l="1"/>
  <c r="AA22" i="36" s="1"/>
  <c r="Y22" i="36"/>
  <c r="G33" i="36"/>
  <c r="AA33" i="36" s="1"/>
  <c r="AH22" i="36" s="1"/>
  <c r="Y33" i="36"/>
  <c r="G34" i="36"/>
  <c r="AA34" i="36" s="1"/>
  <c r="Y34" i="36"/>
  <c r="G21" i="36"/>
  <c r="Y21" i="36"/>
  <c r="E29" i="36"/>
  <c r="AH20" i="36"/>
  <c r="G23" i="36"/>
  <c r="AA23" i="36" s="1"/>
  <c r="Y23" i="36"/>
  <c r="G32" i="36"/>
  <c r="Y32" i="36"/>
  <c r="E40" i="36"/>
  <c r="J18" i="31"/>
  <c r="AA11" i="36"/>
  <c r="K12" i="31"/>
  <c r="P12" i="31"/>
  <c r="Y18" i="36"/>
  <c r="AA10" i="36"/>
  <c r="G18" i="36"/>
  <c r="K61" i="31"/>
  <c r="K43" i="31"/>
  <c r="AA18" i="36" l="1"/>
  <c r="AA21" i="36"/>
  <c r="AA29" i="36" s="1"/>
  <c r="G29" i="36"/>
  <c r="Y40" i="36"/>
  <c r="AA32" i="36"/>
  <c r="G40" i="36"/>
  <c r="Y29" i="36"/>
  <c r="AH23" i="36"/>
  <c r="K57" i="31"/>
  <c r="K45" i="31"/>
  <c r="K58" i="31"/>
  <c r="K33" i="31"/>
  <c r="K42" i="31"/>
  <c r="K31" i="31"/>
  <c r="K47" i="31"/>
  <c r="K44" i="31"/>
  <c r="K53" i="31"/>
  <c r="K35" i="31"/>
  <c r="K32" i="31"/>
  <c r="K30" i="31"/>
  <c r="K34" i="31"/>
  <c r="K49" i="31"/>
  <c r="K54" i="31"/>
  <c r="AH21" i="36" l="1"/>
  <c r="AA40" i="36"/>
  <c r="K55" i="31"/>
  <c r="C13" i="34"/>
  <c r="C14" i="34" s="1"/>
  <c r="C15" i="34" s="1"/>
  <c r="C16" i="34" s="1"/>
  <c r="C17" i="34" s="1"/>
  <c r="C18" i="34" s="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C73" i="34" s="1"/>
  <c r="C74" i="34" s="1"/>
  <c r="C75" i="34" s="1"/>
  <c r="C76" i="34" s="1"/>
  <c r="C77" i="34" s="1"/>
  <c r="C78" i="34" s="1"/>
  <c r="C79" i="34" s="1"/>
  <c r="C80" i="34" s="1"/>
  <c r="C81" i="34" s="1"/>
  <c r="C82" i="34" s="1"/>
  <c r="C83" i="34" s="1"/>
  <c r="C84" i="34" s="1"/>
  <c r="C85" i="34" s="1"/>
  <c r="C86" i="34" s="1"/>
  <c r="C87" i="34" s="1"/>
  <c r="C88" i="34" s="1"/>
  <c r="C89" i="34" s="1"/>
  <c r="C90" i="34" s="1"/>
  <c r="C91" i="34" s="1"/>
  <c r="C92" i="34" s="1"/>
  <c r="C93" i="34" s="1"/>
  <c r="C94" i="34" s="1"/>
  <c r="C95" i="34" s="1"/>
  <c r="C96" i="34" s="1"/>
  <c r="C97" i="34" s="1"/>
  <c r="C98" i="34" s="1"/>
  <c r="C99" i="34" s="1"/>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C122" i="34" s="1"/>
  <c r="C123" i="34" s="1"/>
  <c r="C124" i="34" s="1"/>
  <c r="C125" i="34" s="1"/>
  <c r="C126" i="34" s="1"/>
  <c r="C127" i="34" s="1"/>
  <c r="C128" i="34" s="1"/>
  <c r="C129" i="34" s="1"/>
  <c r="C130" i="34" s="1"/>
  <c r="C131" i="34" s="1"/>
  <c r="C132" i="34" s="1"/>
  <c r="C133" i="34" s="1"/>
  <c r="C134" i="34" s="1"/>
  <c r="C135" i="34" s="1"/>
  <c r="C136" i="34" s="1"/>
  <c r="C137" i="34" s="1"/>
  <c r="C138" i="34" s="1"/>
  <c r="C139" i="34" s="1"/>
  <c r="C140" i="34" s="1"/>
  <c r="C141" i="34" s="1"/>
  <c r="C142" i="34" s="1"/>
  <c r="C143" i="34" s="1"/>
  <c r="C144" i="34" s="1"/>
  <c r="W147" i="34" l="1"/>
  <c r="W146" i="34"/>
  <c r="I59" i="31"/>
  <c r="J59" i="31"/>
  <c r="K59" i="31" l="1"/>
  <c r="J62" i="31" l="1"/>
  <c r="I25" i="31"/>
  <c r="K23" i="31"/>
  <c r="K22" i="31"/>
  <c r="K21" i="31"/>
  <c r="K10" i="31" l="1"/>
  <c r="K25" i="31"/>
  <c r="J25" i="31"/>
  <c r="I37" i="31"/>
  <c r="K11" i="31"/>
  <c r="J37" i="31"/>
  <c r="K13" i="31"/>
  <c r="K27" i="31"/>
  <c r="K62" i="31"/>
  <c r="K18" i="31" l="1"/>
  <c r="K37" i="31"/>
</calcChain>
</file>

<file path=xl/sharedStrings.xml><?xml version="1.0" encoding="utf-8"?>
<sst xmlns="http://schemas.openxmlformats.org/spreadsheetml/2006/main" count="3239" uniqueCount="844">
  <si>
    <t xml:space="preserve">POWER MECH PROJECTS.LIMITED </t>
  </si>
  <si>
    <t>RURAL WATER SUPPLY PROJECT UNDER JJM, UP - PRAYAGRAJ</t>
  </si>
  <si>
    <t>No's</t>
  </si>
  <si>
    <t>63mm dia HDPE Pipe-PN6 Class PE100</t>
  </si>
  <si>
    <t>Block</t>
  </si>
  <si>
    <t>Sadar</t>
  </si>
  <si>
    <t>GP</t>
  </si>
  <si>
    <t>Jaithipurkathar</t>
  </si>
  <si>
    <t>Total Length (M)</t>
  </si>
  <si>
    <t>FHTC (No's)</t>
  </si>
  <si>
    <t>Sl.No</t>
  </si>
  <si>
    <t>Date</t>
  </si>
  <si>
    <t>Start Node</t>
  </si>
  <si>
    <t>End Node</t>
  </si>
  <si>
    <t>Type of Road</t>
  </si>
  <si>
    <t>DI/HDPE</t>
  </si>
  <si>
    <t>Cumulative Length (M)</t>
  </si>
  <si>
    <t>LHS/RHS</t>
  </si>
  <si>
    <t>Distance from Road C/L</t>
  </si>
  <si>
    <t xml:space="preserve">  Site Engineer Sign</t>
  </si>
  <si>
    <t>Remarks</t>
  </si>
  <si>
    <t>63mm</t>
  </si>
  <si>
    <t>75mm</t>
  </si>
  <si>
    <t>90mm</t>
  </si>
  <si>
    <t xml:space="preserve">110mm </t>
  </si>
  <si>
    <t>160mm</t>
  </si>
  <si>
    <t>HDPE</t>
  </si>
  <si>
    <t>LHS</t>
  </si>
  <si>
    <t>J-68</t>
  </si>
  <si>
    <t>With Held 10 % of the Total Quantity ( In RMT )</t>
  </si>
  <si>
    <t>Total Quantity Considered for bill ( In RMT )=</t>
  </si>
  <si>
    <t>a)</t>
  </si>
  <si>
    <t>b)</t>
  </si>
  <si>
    <t xml:space="preserve">Work Done Qty In ( Rmt ) : </t>
  </si>
  <si>
    <t>Pipe Length (Rmt)</t>
  </si>
  <si>
    <t>J-7</t>
  </si>
  <si>
    <t>Gap Balance</t>
  </si>
  <si>
    <t>J-12</t>
  </si>
  <si>
    <t>J-67</t>
  </si>
  <si>
    <t>J-38</t>
  </si>
  <si>
    <t>J-130</t>
  </si>
  <si>
    <t>140mm</t>
  </si>
  <si>
    <t>Reconciliation Statement - Issued  Vs Certification Qty.</t>
  </si>
  <si>
    <t>Sl NO</t>
  </si>
  <si>
    <t>Description</t>
  </si>
  <si>
    <t>Units</t>
  </si>
  <si>
    <t xml:space="preserve">Balance Qty </t>
  </si>
  <si>
    <t xml:space="preserve">Avilable at Site  </t>
  </si>
  <si>
    <t>Issued Qty</t>
  </si>
  <si>
    <t xml:space="preserve">Consumed Qty </t>
  </si>
  <si>
    <t>HDPE Pipe :-</t>
  </si>
  <si>
    <t>Rmt</t>
  </si>
  <si>
    <t>75 mm dia HDPE Pipe-PN6 Class PE100</t>
  </si>
  <si>
    <t>110 mm dia HDPE Pipe-PN6 Class PE100</t>
  </si>
  <si>
    <t>Total Qty In ( Rmt ) =</t>
  </si>
  <si>
    <t>Specials  :-</t>
  </si>
  <si>
    <t>Equal Tee</t>
  </si>
  <si>
    <t>200mm</t>
  </si>
  <si>
    <t>Total Qty In ( No's ) =</t>
  </si>
  <si>
    <t>Branch TEE</t>
  </si>
  <si>
    <t>75 mm X 63 mm</t>
  </si>
  <si>
    <t>90 mm X 63 mm</t>
  </si>
  <si>
    <t>90 mm X 75 mm</t>
  </si>
  <si>
    <t>110mm X 90 mm</t>
  </si>
  <si>
    <t>140mm X 63 mm</t>
  </si>
  <si>
    <t>140mm X 90 mm</t>
  </si>
  <si>
    <t>Reducers</t>
  </si>
  <si>
    <t>75mm X 63 mm</t>
  </si>
  <si>
    <t>90mm X 63 mm</t>
  </si>
  <si>
    <t>90mm X 75 mm</t>
  </si>
  <si>
    <t>110 mm X 63 mm</t>
  </si>
  <si>
    <t>110 mm X 75 mm</t>
  </si>
  <si>
    <t>110 mm X 90 mm</t>
  </si>
  <si>
    <t xml:space="preserve">End Caps </t>
  </si>
  <si>
    <t>J-7, J-13, J-32,J-2</t>
  </si>
  <si>
    <t>140mm X 75 mm</t>
  </si>
  <si>
    <t>160mm X 63 mm</t>
  </si>
  <si>
    <t>160mm X 90 mm</t>
  </si>
  <si>
    <t>J-83,J-101</t>
  </si>
  <si>
    <t>160mm X 140mm</t>
  </si>
  <si>
    <t xml:space="preserve">Bends </t>
  </si>
  <si>
    <t>90mm ( 45 Deg )</t>
  </si>
  <si>
    <t>140mm ( 45 Deg )</t>
  </si>
  <si>
    <t>DI
250mm</t>
  </si>
  <si>
    <t>P Saravanan</t>
  </si>
  <si>
    <t>J-164</t>
  </si>
  <si>
    <t>J-430</t>
  </si>
  <si>
    <t>Name of the Contractor  : Kyathi Enterprises</t>
  </si>
  <si>
    <t>RHS</t>
  </si>
  <si>
    <t>Center</t>
  </si>
  <si>
    <t>250DI K-7</t>
  </si>
  <si>
    <t>4-Way Tee</t>
  </si>
  <si>
    <t>Shashiranjan</t>
  </si>
  <si>
    <t>CENTER</t>
  </si>
  <si>
    <t>jn711 90equaltee</t>
  </si>
  <si>
    <t>jn712 90equal tee</t>
  </si>
  <si>
    <t>jn712 90*75 reducer</t>
  </si>
  <si>
    <t>jn652 90*90*63</t>
  </si>
  <si>
    <t>J-567</t>
  </si>
  <si>
    <t>J-358</t>
  </si>
  <si>
    <t>J-201</t>
  </si>
  <si>
    <t>j201-75*75*63</t>
  </si>
  <si>
    <t>J-166</t>
  </si>
  <si>
    <t>J-131</t>
  </si>
  <si>
    <t>J-544</t>
  </si>
  <si>
    <t>j484-110*110*63</t>
  </si>
  <si>
    <t>J-484</t>
  </si>
  <si>
    <t>J-311</t>
  </si>
  <si>
    <t>j-131-75*75*63</t>
  </si>
  <si>
    <t>j735-75*75*75</t>
  </si>
  <si>
    <t>J-489</t>
  </si>
  <si>
    <t>J-589</t>
  </si>
  <si>
    <t>J-638</t>
  </si>
  <si>
    <t>J-287</t>
  </si>
  <si>
    <t>90 mm dia HDPE Pipe-PN6 Class PE100</t>
  </si>
  <si>
    <t>J-372</t>
  </si>
  <si>
    <t>J216</t>
  </si>
  <si>
    <t>J264</t>
  </si>
  <si>
    <t>J509</t>
  </si>
  <si>
    <t>J596</t>
  </si>
  <si>
    <t>J405</t>
  </si>
  <si>
    <t>J218</t>
  </si>
  <si>
    <t>J462</t>
  </si>
  <si>
    <t>J479</t>
  </si>
  <si>
    <t>J374</t>
  </si>
  <si>
    <t>J159</t>
  </si>
  <si>
    <t>J423</t>
  </si>
  <si>
    <t>J718</t>
  </si>
  <si>
    <t>J714</t>
  </si>
  <si>
    <t>J696</t>
  </si>
  <si>
    <t>J1</t>
  </si>
  <si>
    <t>J27</t>
  </si>
  <si>
    <t>J20</t>
  </si>
  <si>
    <t>j134</t>
  </si>
  <si>
    <t>j142</t>
  </si>
  <si>
    <t>j163</t>
  </si>
  <si>
    <t>j103</t>
  </si>
  <si>
    <t>j107</t>
  </si>
  <si>
    <t>j109</t>
  </si>
  <si>
    <t>j98</t>
  </si>
  <si>
    <t>j116</t>
  </si>
  <si>
    <t>POWERMECH PROJECTS LIMITED</t>
  </si>
  <si>
    <t>UP JAL NIGAM RWSS PROJECT</t>
  </si>
  <si>
    <t>PRAYAGRAJ DIV - PRATAPGARH DIST.</t>
  </si>
  <si>
    <t>WO Qty's Vs Execution Qty's</t>
  </si>
  <si>
    <t>S.No</t>
  </si>
  <si>
    <t>Description of Work</t>
  </si>
  <si>
    <t>Total</t>
  </si>
  <si>
    <t>WO Qty's</t>
  </si>
  <si>
    <t>Laying Up to Date</t>
  </si>
  <si>
    <t>Billed up to Date</t>
  </si>
  <si>
    <t>Up to Previous</t>
  </si>
  <si>
    <t xml:space="preserve">This Bill </t>
  </si>
  <si>
    <t>63 mm HDPE</t>
  </si>
  <si>
    <t>75 mm HDPE</t>
  </si>
  <si>
    <t>90 mm HDPE</t>
  </si>
  <si>
    <t>110mm HDPE</t>
  </si>
  <si>
    <t>125mm HDPE</t>
  </si>
  <si>
    <t>140mm HDPE</t>
  </si>
  <si>
    <t>160mm HDPE</t>
  </si>
  <si>
    <t>200mm HDPE</t>
  </si>
  <si>
    <t>Sub Total Total</t>
  </si>
  <si>
    <t>Dismatling &amp; Restoration  of Roads</t>
  </si>
  <si>
    <t>For B.O.E Surface</t>
  </si>
  <si>
    <t>For Bituminous Surface</t>
  </si>
  <si>
    <t>For Interlocking Surface</t>
  </si>
  <si>
    <t>For CC Road</t>
  </si>
  <si>
    <t>c)</t>
  </si>
  <si>
    <t>Fixing of FHTCS excluding Supply.</t>
  </si>
  <si>
    <t>On Fixing</t>
  </si>
  <si>
    <t>On Testing</t>
  </si>
  <si>
    <t>On Commissioning</t>
  </si>
  <si>
    <t>Stand post Fixing with required accessories excluding Supply</t>
  </si>
  <si>
    <t>Nala/Culvert Crossing ( width -3.5 m) upto Dia 300</t>
  </si>
  <si>
    <t>250 DI_K7</t>
  </si>
  <si>
    <t>Cumulative
 Length (M)</t>
  </si>
  <si>
    <t>Distance from
 Road C/L</t>
  </si>
  <si>
    <t xml:space="preserve">  Site Engineer </t>
  </si>
  <si>
    <t>Atrasand &amp; Parasupur</t>
  </si>
  <si>
    <t>Atarsand &amp; Parasupur (P-3) (Block Mangura) Laying Qty's</t>
  </si>
  <si>
    <t>Saray Jammuvaril  (Mangraura)</t>
  </si>
  <si>
    <t xml:space="preserve">125mm </t>
  </si>
  <si>
    <t>j92</t>
  </si>
  <si>
    <t>j51</t>
  </si>
  <si>
    <t>j39</t>
  </si>
  <si>
    <t>j70</t>
  </si>
  <si>
    <t>j101</t>
  </si>
  <si>
    <t>j19</t>
  </si>
  <si>
    <t>j281</t>
  </si>
  <si>
    <t>j46</t>
  </si>
  <si>
    <t>j8</t>
  </si>
  <si>
    <t>j9</t>
  </si>
  <si>
    <t>J258</t>
  </si>
  <si>
    <t>Attarsand &amp; Parsupur P-3 (Mangraura)</t>
  </si>
  <si>
    <t xml:space="preserve">HDPE Pipes -  Excavation ,  laying , Jointing, Backfilling </t>
  </si>
  <si>
    <t>125 mm dia HDPE Pipe-PN6 Class PE100</t>
  </si>
  <si>
    <t>140 mm dia HDPE Pipe-PN6 Class PE100</t>
  </si>
  <si>
    <t>160 mm dia HDPE Pipe-PN6 Class PE100</t>
  </si>
  <si>
    <t>Saray Jamuvari</t>
  </si>
  <si>
    <t>J9</t>
  </si>
  <si>
    <t>J260</t>
  </si>
  <si>
    <t>J276</t>
  </si>
  <si>
    <t>J263</t>
  </si>
  <si>
    <t>J275</t>
  </si>
  <si>
    <t>J269</t>
  </si>
  <si>
    <t>WO Qtys</t>
  </si>
  <si>
    <t>SL. NO.</t>
  </si>
  <si>
    <t>Testing Date</t>
  </si>
  <si>
    <t>Material of Pipe</t>
  </si>
  <si>
    <t>ID (MM)</t>
  </si>
  <si>
    <t>Dia of the Pipe</t>
  </si>
  <si>
    <t>Length</t>
  </si>
  <si>
    <t>Appliede test pressure (kg /cm'2)</t>
  </si>
  <si>
    <t>Pressure test rising time (Hrs)</t>
  </si>
  <si>
    <t>Pressure Released time(Hrs)</t>
  </si>
  <si>
    <t>Total Duration Hrs</t>
  </si>
  <si>
    <t>Total Length</t>
  </si>
  <si>
    <t>Abstract</t>
  </si>
  <si>
    <t>Dia</t>
  </si>
  <si>
    <t>J-583</t>
  </si>
  <si>
    <t>J-479</t>
  </si>
  <si>
    <t>3:10 PM</t>
  </si>
  <si>
    <t>6:10 PM</t>
  </si>
  <si>
    <t>3 Hrs</t>
  </si>
  <si>
    <t>Saray Jammuvaril  (Mangura) Pipe Laying &amp; Gap Closing Measurement Sheet</t>
  </si>
  <si>
    <t>j18</t>
  </si>
  <si>
    <t>j17</t>
  </si>
  <si>
    <t>j45</t>
  </si>
  <si>
    <t>j25</t>
  </si>
  <si>
    <t>j20</t>
  </si>
  <si>
    <t>j31</t>
  </si>
  <si>
    <t>j1</t>
  </si>
  <si>
    <t>j6</t>
  </si>
  <si>
    <t>j201</t>
  </si>
  <si>
    <t>j258</t>
  </si>
  <si>
    <t>J280</t>
  </si>
  <si>
    <t>J44</t>
  </si>
  <si>
    <t>J76</t>
  </si>
  <si>
    <t>J93</t>
  </si>
  <si>
    <t>J84</t>
  </si>
  <si>
    <t>J91</t>
  </si>
  <si>
    <t>J106</t>
  </si>
  <si>
    <t>J33</t>
  </si>
  <si>
    <t>J42</t>
  </si>
  <si>
    <t>J92</t>
  </si>
  <si>
    <t>j34</t>
  </si>
  <si>
    <t>j26</t>
  </si>
  <si>
    <t>j54</t>
  </si>
  <si>
    <t>j10</t>
  </si>
  <si>
    <t>j21</t>
  </si>
  <si>
    <t>J21</t>
  </si>
  <si>
    <t>J38</t>
  </si>
  <si>
    <t>J40</t>
  </si>
  <si>
    <t>J74</t>
  </si>
  <si>
    <t>j4</t>
  </si>
  <si>
    <t>j57</t>
  </si>
  <si>
    <t>j2</t>
  </si>
  <si>
    <t>j13</t>
  </si>
  <si>
    <t>J261</t>
  </si>
  <si>
    <t>J172</t>
  </si>
  <si>
    <t>J212</t>
  </si>
  <si>
    <t>J173</t>
  </si>
  <si>
    <t>J58</t>
  </si>
  <si>
    <t>J43</t>
  </si>
  <si>
    <t>j90</t>
  </si>
  <si>
    <t>j89</t>
  </si>
  <si>
    <t>J150</t>
  </si>
  <si>
    <t>J259</t>
  </si>
  <si>
    <t>J248</t>
  </si>
  <si>
    <t>J272</t>
  </si>
  <si>
    <t>B.T</t>
  </si>
  <si>
    <t>BRICK ROAD</t>
  </si>
  <si>
    <t xml:space="preserve"> Hydro Testing Report for  Saray Jammuvaril  (Mangraura Block)</t>
  </si>
  <si>
    <t>J18</t>
  </si>
  <si>
    <t>J17</t>
  </si>
  <si>
    <t>5.5KG/CM2</t>
  </si>
  <si>
    <t>J19</t>
  </si>
  <si>
    <t>J39</t>
  </si>
  <si>
    <t>J10</t>
  </si>
  <si>
    <t>J109</t>
  </si>
  <si>
    <t>J98</t>
  </si>
  <si>
    <t>J116</t>
  </si>
  <si>
    <t>J45</t>
  </si>
  <si>
    <t>J25</t>
  </si>
  <si>
    <t>J31</t>
  </si>
  <si>
    <t>J22</t>
  </si>
  <si>
    <t>J6</t>
  </si>
  <si>
    <t>J107</t>
  </si>
  <si>
    <t>J163</t>
  </si>
  <si>
    <t>J103</t>
  </si>
  <si>
    <t>J134</t>
  </si>
  <si>
    <t>J142</t>
  </si>
  <si>
    <t>J4</t>
  </si>
  <si>
    <t>J281</t>
  </si>
  <si>
    <t>J8</t>
  </si>
  <si>
    <t>J46</t>
  </si>
  <si>
    <t>J34</t>
  </si>
  <si>
    <t>J70</t>
  </si>
  <si>
    <t>J13</t>
  </si>
  <si>
    <t>J72</t>
  </si>
  <si>
    <t>J89</t>
  </si>
  <si>
    <t>J51</t>
  </si>
  <si>
    <t>J201</t>
  </si>
  <si>
    <t>J101</t>
  </si>
  <si>
    <t>J2</t>
  </si>
  <si>
    <t>J26</t>
  </si>
  <si>
    <t>j215</t>
  </si>
  <si>
    <t>j269</t>
  </si>
  <si>
    <t>6KG/CM2</t>
  </si>
  <si>
    <t>j276</t>
  </si>
  <si>
    <t>j263</t>
  </si>
  <si>
    <t>j150</t>
  </si>
  <si>
    <t>j259</t>
  </si>
  <si>
    <t>j248</t>
  </si>
  <si>
    <t>j264</t>
  </si>
  <si>
    <t>j272</t>
  </si>
  <si>
    <t>j260</t>
  </si>
  <si>
    <t>j261</t>
  </si>
  <si>
    <t>j38</t>
  </si>
  <si>
    <t>j540</t>
  </si>
  <si>
    <t>j40</t>
  </si>
  <si>
    <t>j74</t>
  </si>
  <si>
    <t>j44</t>
  </si>
  <si>
    <t>j76</t>
  </si>
  <si>
    <t>j93</t>
  </si>
  <si>
    <t>j84</t>
  </si>
  <si>
    <t>j91</t>
  </si>
  <si>
    <t>j106</t>
  </si>
  <si>
    <t>j173</t>
  </si>
  <si>
    <t>j212</t>
  </si>
  <si>
    <t>j58</t>
  </si>
  <si>
    <t>j43</t>
  </si>
  <si>
    <t xml:space="preserve">Prepared By               Site Engineer          ( Sr.Eng/AM-SMX )                       ( AM-PMX )                Project Incharge </t>
  </si>
  <si>
    <t xml:space="preserve">Prepared By                Site Engineer              ( Sr. Eng/AM-SMX )                      ( AM-PMX )                      Project Incharge </t>
  </si>
  <si>
    <t>SAP Entry</t>
  </si>
  <si>
    <t>Balance In Sap</t>
  </si>
  <si>
    <t>done</t>
  </si>
  <si>
    <t>Sarsidih (Mangraura)</t>
  </si>
  <si>
    <t>With Held  Quantity ( In RMT )</t>
  </si>
  <si>
    <t xml:space="preserve">k.c </t>
  </si>
  <si>
    <t>hdpe</t>
  </si>
  <si>
    <t>j5</t>
  </si>
  <si>
    <t>j29</t>
  </si>
  <si>
    <t>j32</t>
  </si>
  <si>
    <t>j36</t>
  </si>
  <si>
    <t>j50</t>
  </si>
  <si>
    <t>j48</t>
  </si>
  <si>
    <t>j55</t>
  </si>
  <si>
    <t>j67</t>
  </si>
  <si>
    <t>j77</t>
  </si>
  <si>
    <t>j75</t>
  </si>
  <si>
    <t>J77</t>
  </si>
  <si>
    <t>J67</t>
  </si>
  <si>
    <t>J75</t>
  </si>
  <si>
    <t>j78</t>
  </si>
  <si>
    <t>j80</t>
  </si>
  <si>
    <t>j105</t>
  </si>
  <si>
    <t>j59</t>
  </si>
  <si>
    <t>j60</t>
  </si>
  <si>
    <t>J105</t>
  </si>
  <si>
    <t>J80</t>
  </si>
  <si>
    <t>J57</t>
  </si>
  <si>
    <t>J54</t>
  </si>
  <si>
    <t>Sarsidih  (Mangura) Pipe Laying Measurement Sheet</t>
  </si>
  <si>
    <t>J448</t>
  </si>
  <si>
    <t>J524</t>
  </si>
  <si>
    <t>J382</t>
  </si>
  <si>
    <t>J469</t>
  </si>
  <si>
    <t>J338</t>
  </si>
  <si>
    <t>J410</t>
  </si>
  <si>
    <t>J171</t>
  </si>
  <si>
    <t>J167</t>
  </si>
  <si>
    <t>J567</t>
  </si>
  <si>
    <t>J358</t>
  </si>
  <si>
    <t>J439</t>
  </si>
  <si>
    <t>J544</t>
  </si>
  <si>
    <t>J484</t>
  </si>
  <si>
    <t>JJ166</t>
  </si>
  <si>
    <t>J131</t>
  </si>
  <si>
    <t>J589</t>
  </si>
  <si>
    <t>J638</t>
  </si>
  <si>
    <t>J266</t>
  </si>
  <si>
    <t>J597</t>
  </si>
  <si>
    <t>J605</t>
  </si>
  <si>
    <t>J543</t>
  </si>
  <si>
    <t>J606</t>
  </si>
  <si>
    <t>J547</t>
  </si>
  <si>
    <t>J588</t>
  </si>
  <si>
    <t>j614</t>
  </si>
  <si>
    <t>j418</t>
  </si>
  <si>
    <t>B.T CROSSING</t>
  </si>
  <si>
    <t>j194</t>
  </si>
  <si>
    <t>j680</t>
  </si>
  <si>
    <t>J508</t>
  </si>
  <si>
    <t>J650</t>
  </si>
  <si>
    <t>J270</t>
  </si>
  <si>
    <t>J286</t>
  </si>
  <si>
    <t>J300</t>
  </si>
  <si>
    <t>J652</t>
  </si>
  <si>
    <t>J507</t>
  </si>
  <si>
    <t>J501</t>
  </si>
  <si>
    <t>J151</t>
  </si>
  <si>
    <t>JJ548</t>
  </si>
  <si>
    <t>J511</t>
  </si>
  <si>
    <t>J563</t>
  </si>
  <si>
    <t>J491</t>
  </si>
  <si>
    <t>J427</t>
  </si>
  <si>
    <t>J73</t>
  </si>
  <si>
    <t>j420</t>
  </si>
  <si>
    <t>J277</t>
  </si>
  <si>
    <t>J463</t>
  </si>
  <si>
    <t>J467</t>
  </si>
  <si>
    <t>J478</t>
  </si>
  <si>
    <t>J383</t>
  </si>
  <si>
    <t>j383</t>
  </si>
  <si>
    <t>j243</t>
  </si>
  <si>
    <t>j358</t>
  </si>
  <si>
    <t>j166</t>
  </si>
  <si>
    <t>j131</t>
  </si>
  <si>
    <t>j489</t>
  </si>
  <si>
    <t>j597</t>
  </si>
  <si>
    <t>j543</t>
  </si>
  <si>
    <t>j547</t>
  </si>
  <si>
    <t>j564</t>
  </si>
  <si>
    <t>j588</t>
  </si>
  <si>
    <t>j432</t>
  </si>
  <si>
    <t>j311</t>
  </si>
  <si>
    <t>j529</t>
  </si>
  <si>
    <t>J530</t>
  </si>
  <si>
    <t>j395</t>
  </si>
  <si>
    <t>j270</t>
  </si>
  <si>
    <t>j650</t>
  </si>
  <si>
    <t>j737</t>
  </si>
  <si>
    <t>j696</t>
  </si>
  <si>
    <t>j211</t>
  </si>
  <si>
    <t>j128</t>
  </si>
  <si>
    <t>j121</t>
  </si>
  <si>
    <t>j177</t>
  </si>
  <si>
    <t>j397</t>
  </si>
  <si>
    <t>j434</t>
  </si>
  <si>
    <t>j229</t>
  </si>
  <si>
    <t>j216</t>
  </si>
  <si>
    <t>J618</t>
  </si>
  <si>
    <t>J632</t>
  </si>
  <si>
    <t>J433</t>
  </si>
  <si>
    <t>J434</t>
  </si>
  <si>
    <t>j718</t>
  </si>
  <si>
    <t>j218</t>
  </si>
  <si>
    <t>J219</t>
  </si>
  <si>
    <t>j693</t>
  </si>
  <si>
    <t>j603</t>
  </si>
  <si>
    <t>j313</t>
  </si>
  <si>
    <t>j424</t>
  </si>
  <si>
    <t>j454</t>
  </si>
  <si>
    <t>j496</t>
  </si>
  <si>
    <t>j495</t>
  </si>
  <si>
    <t>j557</t>
  </si>
  <si>
    <t>j508</t>
  </si>
  <si>
    <t>j325</t>
  </si>
  <si>
    <t>j453</t>
  </si>
  <si>
    <t>j672</t>
  </si>
  <si>
    <t>j633</t>
  </si>
  <si>
    <t>j711</t>
  </si>
  <si>
    <t>j457</t>
  </si>
  <si>
    <t>j719</t>
  </si>
  <si>
    <t>j652</t>
  </si>
  <si>
    <t>j612</t>
  </si>
  <si>
    <t>j526</t>
  </si>
  <si>
    <t>j538</t>
  </si>
  <si>
    <t>j546</t>
  </si>
  <si>
    <t>j400</t>
  </si>
  <si>
    <t>j159</t>
  </si>
  <si>
    <t>j662</t>
  </si>
  <si>
    <t>j509</t>
  </si>
  <si>
    <t>j649</t>
  </si>
  <si>
    <t>j361</t>
  </si>
  <si>
    <t>j462</t>
  </si>
  <si>
    <t>j394</t>
  </si>
  <si>
    <t>j341</t>
  </si>
  <si>
    <t>j567</t>
  </si>
  <si>
    <t>j544</t>
  </si>
  <si>
    <t>j484</t>
  </si>
  <si>
    <t>j589</t>
  </si>
  <si>
    <t>j638</t>
  </si>
  <si>
    <t>j372</t>
  </si>
  <si>
    <t>j287</t>
  </si>
  <si>
    <t>j707</t>
  </si>
  <si>
    <t>j620</t>
  </si>
  <si>
    <t>j688</t>
  </si>
  <si>
    <t>j750</t>
  </si>
  <si>
    <t>j640</t>
  </si>
  <si>
    <t>j507</t>
  </si>
  <si>
    <t>j501</t>
  </si>
  <si>
    <t>j548</t>
  </si>
  <si>
    <t>J549</t>
  </si>
  <si>
    <t>j563</t>
  </si>
  <si>
    <t>j427</t>
  </si>
  <si>
    <t>INTERLOCKING</t>
  </si>
  <si>
    <t>j746</t>
  </si>
  <si>
    <t>J749</t>
  </si>
  <si>
    <t>j7</t>
  </si>
  <si>
    <t>Dia Of Pipe</t>
  </si>
  <si>
    <t xml:space="preserve">Restoration Status </t>
  </si>
  <si>
    <t>Width</t>
  </si>
  <si>
    <t>Area in Sqm</t>
  </si>
  <si>
    <t>Total Restoration done</t>
  </si>
  <si>
    <t>Abstract Sheet</t>
  </si>
  <si>
    <t>Sl. No</t>
  </si>
  <si>
    <t>Road Type</t>
  </si>
  <si>
    <t xml:space="preserve">Area </t>
  </si>
  <si>
    <t>BOE</t>
  </si>
  <si>
    <t>BT</t>
  </si>
  <si>
    <t xml:space="preserve">Prepared By           Site Engineer               ( AM-SMX )            ( AM-PMX )               Project Incharge </t>
  </si>
  <si>
    <r>
      <t xml:space="preserve">Road Restoration  Measurement Sheet for Attarsand &amp; Parsupur </t>
    </r>
    <r>
      <rPr>
        <b/>
        <sz val="15"/>
        <color rgb="FFFF0000"/>
        <rFont val="Cambria"/>
        <family val="1"/>
        <scheme val="major"/>
      </rPr>
      <t>GP of  Mangraura Block</t>
    </r>
  </si>
  <si>
    <t>Interlocking</t>
  </si>
  <si>
    <t xml:space="preserve">Prepared By              Site Engineer                ( Sr. Eng/AM-SMX )              ( AM-PMX )               Project Incharge </t>
  </si>
  <si>
    <t>J633</t>
  </si>
  <si>
    <t>J711</t>
  </si>
  <si>
    <t>J457</t>
  </si>
  <si>
    <t>J395</t>
  </si>
  <si>
    <t>J719</t>
  </si>
  <si>
    <t>J612</t>
  </si>
  <si>
    <t>J526</t>
  </si>
  <si>
    <t>J538</t>
  </si>
  <si>
    <t>J546</t>
  </si>
  <si>
    <t>J614</t>
  </si>
  <si>
    <t>J420</t>
  </si>
  <si>
    <t>J735</t>
  </si>
  <si>
    <t>J194</t>
  </si>
  <si>
    <t>J211</t>
  </si>
  <si>
    <t>J128</t>
  </si>
  <si>
    <t>J121</t>
  </si>
  <si>
    <t>J750</t>
  </si>
  <si>
    <t>J746</t>
  </si>
  <si>
    <t>J489</t>
  </si>
  <si>
    <t>J564</t>
  </si>
  <si>
    <t>J432</t>
  </si>
  <si>
    <t>J418</t>
  </si>
  <si>
    <t>J372</t>
  </si>
  <si>
    <t>J311</t>
  </si>
  <si>
    <t>J287</t>
  </si>
  <si>
    <t>J693</t>
  </si>
  <si>
    <t>J603</t>
  </si>
  <si>
    <t>J313</t>
  </si>
  <si>
    <t>J341</t>
  </si>
  <si>
    <t>J424</t>
  </si>
  <si>
    <t>J680</t>
  </si>
  <si>
    <t>J496</t>
  </si>
  <si>
    <t>J557</t>
  </si>
  <si>
    <t>J325</t>
  </si>
  <si>
    <t>J699</t>
  </si>
  <si>
    <t>J453</t>
  </si>
  <si>
    <t>J672</t>
  </si>
  <si>
    <t>J529</t>
  </si>
  <si>
    <t>J394</t>
  </si>
  <si>
    <t>J376</t>
  </si>
  <si>
    <t>J243</t>
  </si>
  <si>
    <t>J166</t>
  </si>
  <si>
    <t>J646</t>
  </si>
  <si>
    <t>J576</t>
  </si>
  <si>
    <t>J707</t>
  </si>
  <si>
    <t xml:space="preserve"> Hydro Testing Report for  Atarsand &amp; Parasupur (P-3) (Block Mangura)</t>
  </si>
  <si>
    <t>DI</t>
  </si>
  <si>
    <t>HT Abstract</t>
  </si>
  <si>
    <t xml:space="preserve">SR.NO </t>
  </si>
  <si>
    <t xml:space="preserve">NAME </t>
  </si>
  <si>
    <t xml:space="preserve">AADHAR NUMBER </t>
  </si>
  <si>
    <t>PHONE NUMBER</t>
  </si>
  <si>
    <t>MDPE PIPE</t>
  </si>
  <si>
    <t>START NODE</t>
  </si>
  <si>
    <t>END NODE</t>
  </si>
  <si>
    <t xml:space="preserve">JAMUNA </t>
  </si>
  <si>
    <t xml:space="preserve">UMA PRAKASH </t>
  </si>
  <si>
    <t>RAM JAWAN</t>
  </si>
  <si>
    <t>SURIBI</t>
  </si>
  <si>
    <t>MADURI</t>
  </si>
  <si>
    <t>RAM VALI</t>
  </si>
  <si>
    <t>BAGHU YADAV</t>
  </si>
  <si>
    <t xml:space="preserve">SON KUMAR </t>
  </si>
  <si>
    <t xml:space="preserve">SAM TIWARI </t>
  </si>
  <si>
    <t xml:space="preserve">GAYATHRI DEVI </t>
  </si>
  <si>
    <t xml:space="preserve">TANDARA BERA SHIIMHA </t>
  </si>
  <si>
    <t>AFLAL</t>
  </si>
  <si>
    <t xml:space="preserve">FANLAL </t>
  </si>
  <si>
    <t xml:space="preserve">SIVAKANTH </t>
  </si>
  <si>
    <t xml:space="preserve">SIVA KUMARI </t>
  </si>
  <si>
    <t xml:space="preserve">DEVAMATI </t>
  </si>
  <si>
    <t xml:space="preserve">SUMITRA </t>
  </si>
  <si>
    <t xml:space="preserve">SHALI DEVI </t>
  </si>
  <si>
    <t>EFANA KUMARPHAL</t>
  </si>
  <si>
    <t>DHARAM</t>
  </si>
  <si>
    <t xml:space="preserve">UBA DEVI </t>
  </si>
  <si>
    <t xml:space="preserve">SANGEETHA </t>
  </si>
  <si>
    <t xml:space="preserve">BHRUJ LAL </t>
  </si>
  <si>
    <t>J16</t>
  </si>
  <si>
    <t>RAM MILAN</t>
  </si>
  <si>
    <t xml:space="preserve">NATH NADTH </t>
  </si>
  <si>
    <t xml:space="preserve">AFTHINA </t>
  </si>
  <si>
    <t>MITHRA DEV YADAV</t>
  </si>
  <si>
    <t xml:space="preserve">RAM BAS VARMA </t>
  </si>
  <si>
    <t xml:space="preserve">LAL MATHI </t>
  </si>
  <si>
    <t>RIKI SITA</t>
  </si>
  <si>
    <t xml:space="preserve">SAMUNA PRASAD </t>
  </si>
  <si>
    <t>OM PRAKESH</t>
  </si>
  <si>
    <t>RAM JATHAN</t>
  </si>
  <si>
    <t>SUSHIL</t>
  </si>
  <si>
    <t>MADHURI</t>
  </si>
  <si>
    <t>RAGHU NATH</t>
  </si>
  <si>
    <t>VEERENDRA PRATAP</t>
  </si>
  <si>
    <t>PRABHU RAM LALA</t>
  </si>
  <si>
    <t>BAL RAM</t>
  </si>
  <si>
    <t>PULAM DEVI</t>
  </si>
  <si>
    <t>KANTH LALA</t>
  </si>
  <si>
    <t>RANI DENI</t>
  </si>
  <si>
    <t>SALAN LAL</t>
  </si>
  <si>
    <t>J14</t>
  </si>
  <si>
    <t>KEVAL DEVATH</t>
  </si>
  <si>
    <t>GIRIJ TIWARI</t>
  </si>
  <si>
    <t>RAM SHANKAR</t>
  </si>
  <si>
    <t>MAMI TIWARI</t>
  </si>
  <si>
    <t>ROSHANI TIWARI</t>
  </si>
  <si>
    <t>MAJUDATHI</t>
  </si>
  <si>
    <t>SAWMI NATH</t>
  </si>
  <si>
    <t>SUGIL TIWARI</t>
  </si>
  <si>
    <t>BHABITHA</t>
  </si>
  <si>
    <t>Saray Jammuvaril  (Mangura) FHTC Measurement Sheet</t>
  </si>
  <si>
    <t>FHTC ABSTRACT</t>
  </si>
  <si>
    <t>TOTAL=</t>
  </si>
  <si>
    <t xml:space="preserve">G.I PIPE  </t>
  </si>
  <si>
    <t>MDPE PIPE 20MM COIL-500MTRS</t>
  </si>
  <si>
    <t>PPCLamps saddle-63*1/2"</t>
  </si>
  <si>
    <t>PPCLamps saddle-75*1/2"</t>
  </si>
  <si>
    <t>PPCLamps saddle-90*1/2"</t>
  </si>
  <si>
    <t>PPCLamps saddle-110*1/2"</t>
  </si>
  <si>
    <t>PPCLamps saddle-125*1/2"</t>
  </si>
  <si>
    <t>PPCLamps saddle-140*1/2"</t>
  </si>
  <si>
    <t>PPCLamps saddle-160*1/2"</t>
  </si>
  <si>
    <t>PPCLamps saddle-200*1/2"</t>
  </si>
  <si>
    <t>pp comp fm theard adapter-20mm*1/2"</t>
  </si>
  <si>
    <t>pp comp fm theard elb off taken-20mm*1/2"</t>
  </si>
  <si>
    <t>threaded fcv-1/2"(15nb)</t>
  </si>
  <si>
    <t>GI elbow</t>
  </si>
  <si>
    <t>GI socket</t>
  </si>
  <si>
    <t>saddle g.i pipe-105mm(clamps)</t>
  </si>
  <si>
    <t>15mm nipple-0.3mm</t>
  </si>
  <si>
    <t>15mm nipple-0.5mm</t>
  </si>
  <si>
    <t>bib cock ptmt(taps)</t>
  </si>
  <si>
    <t>teflon tape</t>
  </si>
  <si>
    <t>FHTC</t>
  </si>
  <si>
    <t>MTRS</t>
  </si>
  <si>
    <t>nos</t>
  </si>
  <si>
    <t>GI nails</t>
  </si>
  <si>
    <t>Gap Closing works - 5%</t>
  </si>
  <si>
    <t>Hydro Testing - 15%</t>
  </si>
  <si>
    <t>j151</t>
  </si>
  <si>
    <t>j164</t>
  </si>
  <si>
    <t xml:space="preserve">Prepared By           Site Engineer       ( Sr.Eng/AM-SMX )        (Dy.M-PMX )             AGM           Project Incharge </t>
  </si>
  <si>
    <t xml:space="preserve">Prepared By                                            Site Engineer                                              (Sr Eng/ AM-SMX )                                    ( DM-PMX )                     AGM                 Project Incharge </t>
  </si>
  <si>
    <t xml:space="preserve">  Prepared by                        Checked By  Stores                            DM PMX                               Project Incharge </t>
  </si>
  <si>
    <t>Mangraura</t>
  </si>
  <si>
    <t>sarsidih</t>
  </si>
  <si>
    <t>khayathi enterprises</t>
  </si>
  <si>
    <t>S.NO</t>
  </si>
  <si>
    <t>DATE</t>
  </si>
  <si>
    <t>Pipe Length (M)</t>
  </si>
  <si>
    <t>j108</t>
  </si>
  <si>
    <t>j114</t>
  </si>
  <si>
    <t>j130</t>
  </si>
  <si>
    <t>j133</t>
  </si>
  <si>
    <t>j135</t>
  </si>
  <si>
    <t>j148</t>
  </si>
  <si>
    <t>j153</t>
  </si>
  <si>
    <t>j156</t>
  </si>
  <si>
    <t>j172</t>
  </si>
  <si>
    <t>j179</t>
  </si>
  <si>
    <t>j180</t>
  </si>
  <si>
    <t>j181</t>
  </si>
  <si>
    <t>j171</t>
  </si>
  <si>
    <t>j169</t>
  </si>
  <si>
    <t>j183</t>
  </si>
  <si>
    <t>j157</t>
  </si>
  <si>
    <t>`</t>
  </si>
  <si>
    <t>j175</t>
  </si>
  <si>
    <t>j174</t>
  </si>
  <si>
    <t>j176</t>
  </si>
  <si>
    <t>j110</t>
  </si>
  <si>
    <t>j112</t>
  </si>
  <si>
    <t>j111</t>
  </si>
  <si>
    <t>j113</t>
  </si>
  <si>
    <t>j118</t>
  </si>
  <si>
    <t>j122</t>
  </si>
  <si>
    <t>j125</t>
  </si>
  <si>
    <t>j137</t>
  </si>
  <si>
    <t>j146</t>
  </si>
  <si>
    <t>j145</t>
  </si>
  <si>
    <t>j147</t>
  </si>
  <si>
    <t>j138</t>
  </si>
  <si>
    <t>j144</t>
  </si>
  <si>
    <t>j149</t>
  </si>
  <si>
    <t>j158</t>
  </si>
  <si>
    <t>j168</t>
  </si>
  <si>
    <t>j162</t>
  </si>
  <si>
    <t>j170</t>
  </si>
  <si>
    <t>j167</t>
  </si>
  <si>
    <t>j155</t>
  </si>
  <si>
    <t>J140</t>
  </si>
  <si>
    <t>J141</t>
  </si>
  <si>
    <t>J126</t>
  </si>
  <si>
    <t>J81</t>
  </si>
  <si>
    <t>J83</t>
  </si>
  <si>
    <t>J86</t>
  </si>
  <si>
    <t>J87</t>
  </si>
  <si>
    <t>J82</t>
  </si>
  <si>
    <t>J41</t>
  </si>
  <si>
    <t>J48</t>
  </si>
  <si>
    <t>J12</t>
  </si>
  <si>
    <t>j12</t>
  </si>
  <si>
    <t>j41</t>
  </si>
  <si>
    <t>j47</t>
  </si>
  <si>
    <t>j37</t>
  </si>
  <si>
    <t>j42</t>
  </si>
  <si>
    <t>3mm Thick</t>
  </si>
  <si>
    <t>Packing Sheet</t>
  </si>
  <si>
    <t xml:space="preserve">Length:140mm, Dia:16mm </t>
  </si>
  <si>
    <t>Nuts &amp; Bolts</t>
  </si>
  <si>
    <t>250mm</t>
  </si>
  <si>
    <t xml:space="preserve">200mm </t>
  </si>
  <si>
    <t>DI 4 Way</t>
  </si>
  <si>
    <t>DI Equal TEE All Side Socket</t>
  </si>
  <si>
    <t>150mm</t>
  </si>
  <si>
    <t>100mm</t>
  </si>
  <si>
    <t>80mm</t>
  </si>
  <si>
    <t>DI Tail Piece 0.3m length</t>
  </si>
  <si>
    <t>DI Flange Socket</t>
  </si>
  <si>
    <t>250mmx200mm</t>
  </si>
  <si>
    <t>250mmx150mm</t>
  </si>
  <si>
    <t>200mmx150mm</t>
  </si>
  <si>
    <t>200mmx100mm</t>
  </si>
  <si>
    <t>150mmx100mm</t>
  </si>
  <si>
    <t>DI Reducer Double Flanged</t>
  </si>
  <si>
    <t>200mmx80mm</t>
  </si>
  <si>
    <t>DI Reducer Both Socket</t>
  </si>
  <si>
    <t>250mmx80mm</t>
  </si>
  <si>
    <t>DI Branch TEE</t>
  </si>
  <si>
    <t>22 Deg</t>
  </si>
  <si>
    <t>45 Deg</t>
  </si>
  <si>
    <t>90 Deg</t>
  </si>
  <si>
    <t>DI Bends</t>
  </si>
  <si>
    <t>DI Specials</t>
  </si>
  <si>
    <t>125mm</t>
  </si>
  <si>
    <t>110mm</t>
  </si>
  <si>
    <t>Scour Valves</t>
  </si>
  <si>
    <t>Sluice Valves</t>
  </si>
  <si>
    <t>Air Valves</t>
  </si>
  <si>
    <t>50mm</t>
  </si>
  <si>
    <t>MS Flanges</t>
  </si>
  <si>
    <t>Stubbends</t>
  </si>
  <si>
    <t>Bends</t>
  </si>
  <si>
    <t>End Caps</t>
  </si>
  <si>
    <t>250mm X 200mm</t>
  </si>
  <si>
    <t>250mm X 160mm</t>
  </si>
  <si>
    <t>250mm X 140mm</t>
  </si>
  <si>
    <t>250mm X 110mm</t>
  </si>
  <si>
    <t>250mm X 75mm</t>
  </si>
  <si>
    <t>250mm X 63mm</t>
  </si>
  <si>
    <t>200mm X 160mm</t>
  </si>
  <si>
    <t>200mm X 140mm</t>
  </si>
  <si>
    <t>200mm X 125mm</t>
  </si>
  <si>
    <t>200mm X 110mm</t>
  </si>
  <si>
    <t>200mm X 90mm</t>
  </si>
  <si>
    <t>200mm X 75mm</t>
  </si>
  <si>
    <t>200mm X 63mm</t>
  </si>
  <si>
    <t>160mm X 125mm</t>
  </si>
  <si>
    <t>160mm X 110mm</t>
  </si>
  <si>
    <t>160mm X 75 mm</t>
  </si>
  <si>
    <t>140mm X 125mm</t>
  </si>
  <si>
    <t>140mm X 110mm</t>
  </si>
  <si>
    <t>TOTAL</t>
  </si>
  <si>
    <t>125 mm X 110 mm</t>
  </si>
  <si>
    <t>125 mm X 90 mm</t>
  </si>
  <si>
    <t>125 mm X 75 mm</t>
  </si>
  <si>
    <t>125 mm X 63 mm</t>
  </si>
  <si>
    <t>Balance Against Issue (M)</t>
  </si>
  <si>
    <t>Laid (M)</t>
  </si>
  <si>
    <t>Issue (M)</t>
  </si>
  <si>
    <t>160MM</t>
  </si>
  <si>
    <t>20673 ,20671</t>
  </si>
  <si>
    <t>Reducer</t>
  </si>
  <si>
    <t>140MM</t>
  </si>
  <si>
    <t>4-Way TEE</t>
  </si>
  <si>
    <t>250mm X 160 mm</t>
  </si>
  <si>
    <t>250mm X 140 mm</t>
  </si>
  <si>
    <t>250mm X 110 mm</t>
  </si>
  <si>
    <t>250mm X 90 mm</t>
  </si>
  <si>
    <t>250mm X 75 mm</t>
  </si>
  <si>
    <t>250mm X 63 mm</t>
  </si>
  <si>
    <t>200mm X 160 mm</t>
  </si>
  <si>
    <t>125MM</t>
  </si>
  <si>
    <t>200mm X 140 mm</t>
  </si>
  <si>
    <t>200mm X 125 mm</t>
  </si>
  <si>
    <t>200mm X 110 mm</t>
  </si>
  <si>
    <t>200mm X 90 mm</t>
  </si>
  <si>
    <t>200mm X 75 mm</t>
  </si>
  <si>
    <t>200mm X 63 mm</t>
  </si>
  <si>
    <t>160mm X 140 mm</t>
  </si>
  <si>
    <t>160mm X 125 mm</t>
  </si>
  <si>
    <t>160mm X 110 mm</t>
  </si>
  <si>
    <t>140mm X 125 mm</t>
  </si>
  <si>
    <t>110MM</t>
  </si>
  <si>
    <t>125mm X 110mm</t>
  </si>
  <si>
    <t>125mm X90 mm</t>
  </si>
  <si>
    <t>125mm X75 mm</t>
  </si>
  <si>
    <t>125mm X 63 mm</t>
  </si>
  <si>
    <t>110mm X 75 mm</t>
  </si>
  <si>
    <t>110mm X 63 mm</t>
  </si>
  <si>
    <t>90MM</t>
  </si>
  <si>
    <t>160mm X 50mm</t>
  </si>
  <si>
    <t>140mm X 50mm</t>
  </si>
  <si>
    <t>125mm X 50mm</t>
  </si>
  <si>
    <t>110mm X 50mm</t>
  </si>
  <si>
    <t>90 mm X 50 mm</t>
  </si>
  <si>
    <t>75mm X 50mm</t>
  </si>
  <si>
    <t>63mm X 50mm</t>
  </si>
  <si>
    <t>75MM</t>
  </si>
  <si>
    <t>Equal TEE</t>
  </si>
  <si>
    <t>INDENT</t>
  </si>
  <si>
    <t>Balance Against Issue</t>
  </si>
  <si>
    <t>Laid</t>
  </si>
  <si>
    <t>Issue</t>
  </si>
  <si>
    <t>Specification</t>
  </si>
  <si>
    <t>Specials</t>
  </si>
  <si>
    <t>indent</t>
  </si>
  <si>
    <t>63MM</t>
  </si>
  <si>
    <t>khayati enterprises</t>
  </si>
  <si>
    <t>Agency Name/    Work Order No</t>
  </si>
  <si>
    <t>sarsidhi</t>
  </si>
  <si>
    <t xml:space="preserve"> </t>
  </si>
  <si>
    <t>TOTALSCOPE</t>
  </si>
  <si>
    <t>DIA</t>
  </si>
  <si>
    <t>140mm*63</t>
  </si>
  <si>
    <t>140*90</t>
  </si>
  <si>
    <t>140*125</t>
  </si>
  <si>
    <t>125*63</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</si>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</sst>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1" formatCode="_ * #,##0_ ;_ * \-#,##0_ ;_ * &quot;-&quot;_ ;_ @_ "/>
    <numFmt numFmtId="43" formatCode="_ * #,##0.00_ ;_ * \-#,##0.00_ ;_ * &quot;-&quot;??_ ;_ @_ "/>
    <numFmt numFmtId="164" formatCode="_(* #,##0.00_);_(* \(#,##0.00\);_(* &quot;-&quot;??_);_(@_)"/>
    <numFmt numFmtId="165" formatCode="0.0"/>
    <numFmt numFmtId="166" formatCode="_(* #,##0_);_(* \(#,##0\);_(* &quot;-&quot;??_);_(@_)"/>
    <numFmt numFmtId="167" formatCode="0.000"/>
    <numFmt numFmtId="168" formatCode="[$-409]d/mmm/yyyy;@"/>
    <numFmt numFmtId="169" formatCode="&quot;Rs.&quot;#,##0.00_);\(&quot;Rs.&quot;#,##0.00\)"/>
    <numFmt numFmtId="170" formatCode="_ * #,##0.000_ ;_ * \-#,##0.000_ ;_ * &quot;-&quot;??_ ;_ @_ "/>
    <numFmt numFmtId="171" formatCode="_ * #,##0.0_ ;_ * \-#,##0.0_ ;_ * &quot;-&quot;?_ ;_ @_ "/>
    <numFmt numFmtId="172" formatCode="&quot;WO No : &quot;0"/>
    <numFmt numFmtId="173" formatCode="_ * #,##0.00_ ;_ * \-#,##0.00_ ;_ * &quot;-&quot;_ ;_ @_ "/>
    <numFmt numFmtId="174" formatCode="_ * #,##0.0_ ;_ * \-#,##0.0_ ;_ * &quot;-&quot;_ ;_ @_ "/>
    <numFmt numFmtId="175" formatCode="0\4"/>
    <numFmt numFmtId="176" formatCode="00"/>
  </numFmts>
  <fonts count="64">
    <font>
      <sz val="11"/>
      <color theme="1"/>
      <name val="Calibri"/>
      <family val="2"/>
      <scheme val="minor"/>
    </font>
    <font>
      <sz val="11"/>
      <color theme="1"/>
      <name val="Calibri"/>
      <family val="2"/>
      <scheme val="minor"/>
    </font>
    <font>
      <sz val="10"/>
      <name val="Arial"/>
      <family val="2"/>
    </font>
    <font>
      <sz val="12"/>
      <name val="Century Schoolbook"/>
      <family val="1"/>
    </font>
    <font>
      <b/>
      <sz val="12"/>
      <color rgb="FF000000"/>
      <name val="Verdana"/>
      <family val="2"/>
    </font>
    <font>
      <b/>
      <sz val="11"/>
      <color theme="1"/>
      <name val="Verdana"/>
      <family val="2"/>
    </font>
    <font>
      <b/>
      <sz val="14"/>
      <color rgb="FF000000"/>
      <name val="Verdana"/>
      <family val="2"/>
    </font>
    <font>
      <sz val="11"/>
      <name val="Calibri"/>
      <family val="2"/>
    </font>
    <font>
      <b/>
      <sz val="15"/>
      <color theme="1"/>
      <name val="Cambria"/>
      <family val="1"/>
      <scheme val="major"/>
    </font>
    <font>
      <b/>
      <sz val="12"/>
      <color theme="1"/>
      <name val="Cambria"/>
      <family val="1"/>
      <scheme val="major"/>
    </font>
    <font>
      <sz val="10"/>
      <color theme="1"/>
      <name val="Cambria"/>
      <family val="1"/>
      <scheme val="major"/>
    </font>
    <font>
      <b/>
      <sz val="14"/>
      <color theme="1"/>
      <name val="Cambria"/>
      <family val="1"/>
      <scheme val="major"/>
    </font>
    <font>
      <sz val="14"/>
      <color theme="1"/>
      <name val="Cambria"/>
      <family val="1"/>
      <scheme val="major"/>
    </font>
    <font>
      <sz val="14"/>
      <name val="Cambria"/>
      <family val="1"/>
      <scheme val="major"/>
    </font>
    <font>
      <b/>
      <sz val="16"/>
      <color theme="1"/>
      <name val="Cambria"/>
      <family val="1"/>
      <scheme val="major"/>
    </font>
    <font>
      <sz val="10"/>
      <color rgb="FF000000"/>
      <name val="Times New Roman"/>
      <family val="1"/>
    </font>
    <font>
      <b/>
      <sz val="16.2"/>
      <color rgb="FF000000"/>
      <name val="Verdana"/>
      <family val="2"/>
    </font>
    <font>
      <b/>
      <sz val="14"/>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1"/>
      <color theme="1"/>
      <name val="Cambria"/>
      <family val="1"/>
      <scheme val="major"/>
    </font>
    <font>
      <b/>
      <sz val="9"/>
      <name val="Verdana"/>
      <family val="2"/>
    </font>
    <font>
      <b/>
      <sz val="10"/>
      <name val="Verdana"/>
      <family val="2"/>
    </font>
    <font>
      <b/>
      <sz val="9"/>
      <name val="Calibri"/>
      <family val="2"/>
      <scheme val="minor"/>
    </font>
    <font>
      <sz val="10"/>
      <name val="Verdana"/>
      <family val="2"/>
    </font>
    <font>
      <b/>
      <sz val="10.5"/>
      <color theme="1"/>
      <name val="Verdana"/>
      <family val="2"/>
    </font>
    <font>
      <sz val="10.5"/>
      <color theme="1"/>
      <name val="Calibri"/>
      <family val="2"/>
      <scheme val="minor"/>
    </font>
    <font>
      <sz val="10.25"/>
      <name val="Verdana"/>
      <family val="2"/>
    </font>
    <font>
      <b/>
      <sz val="10"/>
      <color theme="1"/>
      <name val="Calibri"/>
      <family val="2"/>
      <scheme val="minor"/>
    </font>
    <font>
      <b/>
      <sz val="14"/>
      <color theme="1"/>
      <name val="Calibri"/>
      <family val="2"/>
      <scheme val="minor"/>
    </font>
    <font>
      <sz val="12"/>
      <color theme="1"/>
      <name val="Cambria"/>
      <family val="1"/>
      <scheme val="major"/>
    </font>
    <font>
      <b/>
      <sz val="14"/>
      <name val="Calibri"/>
      <family val="2"/>
    </font>
    <font>
      <sz val="11"/>
      <color rgb="FF000000"/>
      <name val="Calibri"/>
      <family val="2"/>
    </font>
    <font>
      <b/>
      <sz val="12"/>
      <name val="Calibri"/>
      <family val="2"/>
    </font>
    <font>
      <b/>
      <sz val="11"/>
      <color rgb="FF000000"/>
      <name val="Calibri"/>
      <family val="2"/>
    </font>
    <font>
      <sz val="10"/>
      <color rgb="FF000000"/>
      <name val="Calibri"/>
      <family val="2"/>
    </font>
    <font>
      <b/>
      <sz val="10"/>
      <color rgb="FF000000"/>
      <name val="Calibri"/>
      <family val="2"/>
    </font>
    <font>
      <b/>
      <sz val="15"/>
      <color rgb="FF000000"/>
      <name val="Verdana"/>
      <family val="2"/>
    </font>
    <font>
      <b/>
      <sz val="15"/>
      <color rgb="FF000000"/>
      <name val="Calibri"/>
      <family val="2"/>
    </font>
    <font>
      <sz val="10"/>
      <color rgb="FFFF0000"/>
      <name val="Calibri"/>
      <family val="2"/>
    </font>
    <font>
      <b/>
      <sz val="15"/>
      <color rgb="FFFF0000"/>
      <name val="Cambria"/>
      <family val="1"/>
      <scheme val="major"/>
    </font>
    <font>
      <b/>
      <sz val="13"/>
      <color theme="1"/>
      <name val="Calibri"/>
      <family val="2"/>
      <scheme val="minor"/>
    </font>
    <font>
      <sz val="13"/>
      <color theme="1"/>
      <name val="Calibri"/>
      <family val="2"/>
      <scheme val="minor"/>
    </font>
    <font>
      <b/>
      <sz val="13"/>
      <color rgb="FF000000"/>
      <name val="Verdana"/>
      <family val="2"/>
    </font>
    <font>
      <sz val="11"/>
      <color rgb="FFFF0000"/>
      <name val="Calibri"/>
      <family val="2"/>
      <scheme val="minor"/>
    </font>
    <font>
      <sz val="10"/>
      <name val="Calibri"/>
      <family val="2"/>
    </font>
    <font>
      <b/>
      <sz val="11"/>
      <color rgb="FFFF0000"/>
      <name val="Cambria"/>
      <family val="1"/>
      <scheme val="major"/>
    </font>
    <font>
      <b/>
      <sz val="9"/>
      <color rgb="FFFF0000"/>
      <name val="Verdana"/>
      <family val="2"/>
    </font>
    <font>
      <sz val="10"/>
      <color rgb="FFFF0000"/>
      <name val="Verdana"/>
      <family val="2"/>
    </font>
    <font>
      <b/>
      <sz val="10.5"/>
      <color rgb="FFFF0000"/>
      <name val="Verdana"/>
      <family val="2"/>
    </font>
    <font>
      <b/>
      <sz val="11"/>
      <color rgb="FFFF0000"/>
      <name val="Verdana"/>
      <family val="2"/>
    </font>
    <font>
      <b/>
      <sz val="11"/>
      <color theme="1"/>
      <name val="Calibri"/>
      <family val="2"/>
      <scheme val="minor"/>
    </font>
    <font>
      <b/>
      <sz val="13"/>
      <color theme="1"/>
      <name val="Cambria"/>
      <family val="1"/>
      <scheme val="major"/>
    </font>
    <font>
      <sz val="13"/>
      <color theme="1"/>
      <name val="Cambria"/>
      <family val="1"/>
      <scheme val="major"/>
    </font>
    <font>
      <b/>
      <sz val="14"/>
      <name val="Calibri"/>
      <family val="2"/>
      <scheme val="minor"/>
    </font>
    <font>
      <b/>
      <sz val="14"/>
      <name val="Cambria"/>
      <family val="1"/>
      <scheme val="major"/>
    </font>
    <font>
      <sz val="12"/>
      <color theme="1"/>
      <name val="Calibri"/>
      <family val="2"/>
      <scheme val="minor"/>
    </font>
    <font>
      <b/>
      <sz val="12"/>
      <color theme="1"/>
      <name val="Calibri"/>
      <family val="2"/>
      <scheme val="minor"/>
    </font>
    <font>
      <sz val="14"/>
      <color theme="1"/>
      <name val="Calibri"/>
      <family val="2"/>
      <scheme val="minor"/>
    </font>
    <font>
      <sz val="11"/>
      <name val="Calibri"/>
      <family val="2"/>
      <scheme val="minor"/>
    </font>
    <font>
      <sz val="11"/>
      <color theme="1"/>
      <name val="Calibri"/>
      <charset val="134"/>
      <scheme val="minor"/>
    </font>
    <font>
      <b/>
      <sz val="14"/>
      <color rgb="FFFF0000"/>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BF00"/>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2065187536243"/>
        <bgColor indexed="64"/>
      </patternFill>
    </fill>
    <fill>
      <patternFill patternType="solid">
        <fgColor theme="7" tint="0.39997558519241921"/>
        <bgColor indexed="64"/>
      </patternFill>
    </fill>
    <fill>
      <patternFill patternType="solid">
        <fgColor theme="9" tint="-0.249977111117893"/>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38">
    <xf numFmtId="0" fontId="0" fillId="0" borderId="0"/>
    <xf numFmtId="164"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2" fillId="0" borderId="0"/>
    <xf numFmtId="166" fontId="1" fillId="0" borderId="0" applyFont="0" applyFill="0" applyBorder="0" applyAlignment="0" applyProtection="0"/>
    <xf numFmtId="164" fontId="1" fillId="0" borderId="0" applyFont="0" applyFill="0" applyBorder="0" applyAlignment="0" applyProtection="0"/>
    <xf numFmtId="0" fontId="2" fillId="0" borderId="0"/>
    <xf numFmtId="0" fontId="2" fillId="0" borderId="0"/>
    <xf numFmtId="0" fontId="2" fillId="0" borderId="0"/>
    <xf numFmtId="169" fontId="3" fillId="0" borderId="0"/>
    <xf numFmtId="0" fontId="2" fillId="0" borderId="0"/>
    <xf numFmtId="167" fontId="3" fillId="0" borderId="0"/>
    <xf numFmtId="165"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168" fontId="1" fillId="0" borderId="0"/>
    <xf numFmtId="168" fontId="2" fillId="0" borderId="0"/>
    <xf numFmtId="168" fontId="1" fillId="0" borderId="0"/>
    <xf numFmtId="0" fontId="2" fillId="0" borderId="0"/>
    <xf numFmtId="0" fontId="2" fillId="0" borderId="0"/>
    <xf numFmtId="0" fontId="2" fillId="0" borderId="0"/>
    <xf numFmtId="0" fontId="2" fillId="0" borderId="0"/>
    <xf numFmtId="0" fontId="1" fillId="0" borderId="0"/>
    <xf numFmtId="0" fontId="7" fillId="0" borderId="0">
      <alignment vertical="center"/>
    </xf>
    <xf numFmtId="0" fontId="15" fillId="0" borderId="0"/>
    <xf numFmtId="9" fontId="15" fillId="0" borderId="0" applyFont="0" applyFill="0" applyBorder="0" applyAlignment="0" applyProtection="0"/>
    <xf numFmtId="43" fontId="1" fillId="0" borderId="0" applyFont="0" applyFill="0" applyBorder="0" applyAlignment="0" applyProtection="0"/>
    <xf numFmtId="0" fontId="62" fillId="0" borderId="0"/>
  </cellStyleXfs>
  <cellXfs count="371">
    <xf numFmtId="0" fontId="0" fillId="0" borderId="0" xfId="0"/>
    <xf numFmtId="0" fontId="10" fillId="0" borderId="0" xfId="0" applyFont="1"/>
    <xf numFmtId="0" fontId="14" fillId="3" borderId="0" xfId="0" applyFont="1" applyFill="1"/>
    <xf numFmtId="0" fontId="10" fillId="5" borderId="0" xfId="0" applyFont="1" applyFill="1"/>
    <xf numFmtId="0" fontId="12" fillId="0" borderId="2" xfId="0" applyFont="1" applyBorder="1" applyAlignment="1">
      <alignment horizontal="center" vertical="center"/>
    </xf>
    <xf numFmtId="14" fontId="12" fillId="0" borderId="2"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xf numFmtId="0" fontId="11" fillId="3" borderId="0" xfId="0" applyFont="1" applyFill="1"/>
    <xf numFmtId="0" fontId="14" fillId="6" borderId="0" xfId="0" applyFont="1" applyFill="1"/>
    <xf numFmtId="0" fontId="11" fillId="6" borderId="0" xfId="0" applyFont="1" applyFill="1"/>
    <xf numFmtId="0" fontId="11" fillId="0" borderId="0" xfId="0" applyFont="1" applyAlignment="1">
      <alignment vertical="center"/>
    </xf>
    <xf numFmtId="0" fontId="0" fillId="0" borderId="0" xfId="0" applyAlignment="1">
      <alignment wrapText="1"/>
    </xf>
    <xf numFmtId="0" fontId="18" fillId="0" borderId="0" xfId="2" applyFont="1" applyAlignment="1">
      <alignment vertical="center" wrapText="1"/>
    </xf>
    <xf numFmtId="0" fontId="0" fillId="0" borderId="0" xfId="0" applyAlignment="1">
      <alignment vertical="center"/>
    </xf>
    <xf numFmtId="0" fontId="20" fillId="0" borderId="0" xfId="2" applyFont="1" applyAlignment="1">
      <alignment vertical="center"/>
    </xf>
    <xf numFmtId="0" fontId="21" fillId="0" borderId="0" xfId="2" applyFont="1" applyAlignment="1">
      <alignment vertical="center" wrapText="1"/>
    </xf>
    <xf numFmtId="0" fontId="22" fillId="0" borderId="0" xfId="0" applyFont="1" applyAlignment="1">
      <alignment horizontal="left" vertical="center"/>
    </xf>
    <xf numFmtId="0" fontId="22" fillId="0" borderId="0" xfId="0" applyFont="1" applyAlignment="1">
      <alignment horizontal="center" vertical="center"/>
    </xf>
    <xf numFmtId="0" fontId="23" fillId="7" borderId="2" xfId="0" applyFont="1" applyFill="1" applyBorder="1" applyAlignment="1">
      <alignment horizontal="center" vertical="center" wrapText="1"/>
    </xf>
    <xf numFmtId="0" fontId="25" fillId="7" borderId="0" xfId="0" applyFont="1" applyFill="1"/>
    <xf numFmtId="0" fontId="23" fillId="2" borderId="2" xfId="0" applyFont="1" applyFill="1" applyBorder="1" applyAlignment="1">
      <alignment horizontal="center" vertical="center" wrapText="1"/>
    </xf>
    <xf numFmtId="0" fontId="24" fillId="2" borderId="2" xfId="0" applyFont="1" applyFill="1" applyBorder="1" applyAlignment="1">
      <alignment horizontal="left" vertical="center"/>
    </xf>
    <xf numFmtId="0" fontId="26" fillId="2" borderId="2" xfId="0" applyFont="1" applyFill="1" applyBorder="1" applyAlignment="1">
      <alignment horizontal="center" vertical="center" wrapText="1"/>
    </xf>
    <xf numFmtId="167" fontId="26" fillId="2" borderId="2" xfId="0" applyNumberFormat="1" applyFont="1" applyFill="1" applyBorder="1" applyAlignment="1">
      <alignment horizontal="center" vertical="center"/>
    </xf>
    <xf numFmtId="0" fontId="25" fillId="2" borderId="0" xfId="0" applyFont="1" applyFill="1"/>
    <xf numFmtId="0" fontId="23" fillId="4" borderId="2"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2" xfId="0" applyFont="1" applyBorder="1" applyAlignment="1">
      <alignment horizontal="center" vertical="center" wrapText="1"/>
    </xf>
    <xf numFmtId="43" fontId="26" fillId="0" borderId="2" xfId="36" applyFont="1" applyFill="1" applyBorder="1" applyAlignment="1">
      <alignment horizontal="center" vertical="center" wrapText="1"/>
    </xf>
    <xf numFmtId="170" fontId="26" fillId="0" borderId="2" xfId="36" applyNumberFormat="1" applyFont="1" applyFill="1" applyBorder="1" applyAlignment="1">
      <alignment horizontal="center" vertical="center" wrapText="1"/>
    </xf>
    <xf numFmtId="167" fontId="26" fillId="0" borderId="2" xfId="0" applyNumberFormat="1" applyFont="1" applyBorder="1" applyAlignment="1">
      <alignment horizontal="center" vertical="center"/>
    </xf>
    <xf numFmtId="0" fontId="25" fillId="0" borderId="0" xfId="0" applyFont="1"/>
    <xf numFmtId="0" fontId="27" fillId="7" borderId="2" xfId="0" applyFont="1" applyFill="1" applyBorder="1" applyAlignment="1">
      <alignment horizontal="right" vertical="center" wrapText="1"/>
    </xf>
    <xf numFmtId="0" fontId="27" fillId="7" borderId="2" xfId="0" applyFont="1" applyFill="1" applyBorder="1" applyAlignment="1">
      <alignment horizontal="right" vertical="center"/>
    </xf>
    <xf numFmtId="2" fontId="27" fillId="7" borderId="2" xfId="1" applyNumberFormat="1" applyFont="1" applyFill="1" applyBorder="1" applyAlignment="1">
      <alignment horizontal="center" vertical="center" wrapText="1"/>
    </xf>
    <xf numFmtId="0" fontId="28" fillId="7" borderId="0" xfId="0" applyFont="1" applyFill="1" applyAlignment="1">
      <alignment horizontal="right"/>
    </xf>
    <xf numFmtId="0" fontId="0" fillId="2" borderId="0" xfId="0" applyFill="1"/>
    <xf numFmtId="0" fontId="23" fillId="0" borderId="2" xfId="0" applyFont="1" applyBorder="1" applyAlignment="1">
      <alignment horizontal="center" vertical="center" wrapText="1"/>
    </xf>
    <xf numFmtId="0" fontId="24" fillId="0" borderId="2" xfId="0" applyFont="1" applyBorder="1" applyAlignment="1">
      <alignment horizontal="left" vertical="center"/>
    </xf>
    <xf numFmtId="0" fontId="29" fillId="0" borderId="2" xfId="0" applyFont="1" applyBorder="1" applyAlignment="1">
      <alignment horizontal="left" vertical="center" wrapText="1"/>
    </xf>
    <xf numFmtId="0" fontId="2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0" fillId="0" borderId="0" xfId="0" applyFont="1" applyAlignment="1">
      <alignment vertical="center"/>
    </xf>
    <xf numFmtId="0" fontId="26" fillId="0" borderId="2" xfId="0" applyFont="1" applyBorder="1" applyAlignment="1">
      <alignment horizontal="left" vertical="center"/>
    </xf>
    <xf numFmtId="0" fontId="8" fillId="0" borderId="2" xfId="0" applyFont="1" applyBorder="1" applyAlignment="1">
      <alignment horizontal="left" vertical="center"/>
    </xf>
    <xf numFmtId="0" fontId="11" fillId="6" borderId="2" xfId="0" applyFont="1" applyFill="1" applyBorder="1" applyAlignment="1">
      <alignment horizontal="center" vertical="center"/>
    </xf>
    <xf numFmtId="0" fontId="0" fillId="0" borderId="0" xfId="0" applyAlignment="1">
      <alignment horizontal="center" vertical="center"/>
    </xf>
    <xf numFmtId="0" fontId="18" fillId="0" borderId="0" xfId="2" applyFont="1" applyAlignment="1">
      <alignment horizontal="center" vertical="center" wrapText="1"/>
    </xf>
    <xf numFmtId="0" fontId="21" fillId="0" borderId="0" xfId="2" applyFont="1" applyAlignment="1">
      <alignment horizontal="center" vertical="center" wrapText="1"/>
    </xf>
    <xf numFmtId="0" fontId="25" fillId="7" borderId="0" xfId="0" applyFont="1" applyFill="1" applyAlignment="1">
      <alignment horizontal="center" vertical="center"/>
    </xf>
    <xf numFmtId="0" fontId="25" fillId="2" borderId="0" xfId="0" applyFont="1" applyFill="1" applyAlignment="1">
      <alignment horizontal="center" vertical="center"/>
    </xf>
    <xf numFmtId="0" fontId="25" fillId="0" borderId="0" xfId="0" applyFont="1" applyAlignment="1">
      <alignment horizontal="center" vertical="center"/>
    </xf>
    <xf numFmtId="0" fontId="28" fillId="7" borderId="0" xfId="0" applyFont="1" applyFill="1" applyAlignment="1">
      <alignment horizontal="center" vertical="center"/>
    </xf>
    <xf numFmtId="0" fontId="0" fillId="2" borderId="0" xfId="0" applyFill="1" applyAlignment="1">
      <alignment horizontal="center" vertical="center"/>
    </xf>
    <xf numFmtId="0" fontId="30" fillId="0" borderId="0" xfId="0" applyFont="1" applyAlignment="1">
      <alignment horizontal="center" vertical="center"/>
    </xf>
    <xf numFmtId="0" fontId="11" fillId="6" borderId="2" xfId="0" applyFont="1" applyFill="1" applyBorder="1" applyAlignment="1">
      <alignment horizontal="center" vertical="center" wrapText="1"/>
    </xf>
    <xf numFmtId="0" fontId="13" fillId="4" borderId="2" xfId="0" applyFont="1" applyFill="1" applyBorder="1" applyAlignment="1">
      <alignment horizontal="center" vertical="center"/>
    </xf>
    <xf numFmtId="14" fontId="13" fillId="4" borderId="2" xfId="0" applyNumberFormat="1" applyFont="1" applyFill="1" applyBorder="1" applyAlignment="1">
      <alignment horizontal="center" vertical="center"/>
    </xf>
    <xf numFmtId="0" fontId="12" fillId="0" borderId="2" xfId="0" applyFont="1" applyBorder="1" applyAlignment="1">
      <alignment horizontal="center" vertical="center" wrapText="1"/>
    </xf>
    <xf numFmtId="0" fontId="12" fillId="4" borderId="2" xfId="0" applyFont="1" applyFill="1" applyBorder="1" applyAlignment="1">
      <alignment horizontal="center" vertical="center"/>
    </xf>
    <xf numFmtId="171" fontId="11" fillId="0" borderId="2" xfId="0" applyNumberFormat="1" applyFont="1" applyBorder="1" applyAlignment="1">
      <alignment horizontal="center" vertical="center"/>
    </xf>
    <xf numFmtId="171" fontId="12" fillId="0" borderId="3" xfId="0" applyNumberFormat="1" applyFont="1" applyBorder="1" applyAlignment="1">
      <alignment horizontal="center" vertical="center"/>
    </xf>
    <xf numFmtId="171" fontId="11" fillId="6" borderId="4" xfId="0" applyNumberFormat="1" applyFont="1" applyFill="1" applyBorder="1" applyAlignment="1">
      <alignment horizontal="center" vertical="center"/>
    </xf>
    <xf numFmtId="171" fontId="11" fillId="3" borderId="0" xfId="0" applyNumberFormat="1" applyFont="1" applyFill="1"/>
    <xf numFmtId="0" fontId="12" fillId="0" borderId="2" xfId="0" applyFont="1" applyBorder="1"/>
    <xf numFmtId="0" fontId="34" fillId="0" borderId="0" xfId="34" applyFont="1" applyAlignment="1">
      <alignment horizontal="center" vertical="center"/>
    </xf>
    <xf numFmtId="0" fontId="33" fillId="0" borderId="10" xfId="34" applyFont="1" applyBorder="1" applyAlignment="1">
      <alignment horizontal="left" vertical="center" wrapText="1"/>
    </xf>
    <xf numFmtId="0" fontId="35" fillId="0" borderId="3" xfId="34" applyFont="1" applyBorder="1" applyAlignment="1">
      <alignment horizontal="center" vertical="center" wrapText="1"/>
    </xf>
    <xf numFmtId="0" fontId="37" fillId="0" borderId="0" xfId="34" applyFont="1" applyAlignment="1">
      <alignment horizontal="left" vertical="center"/>
    </xf>
    <xf numFmtId="0" fontId="38" fillId="9" borderId="2" xfId="34" applyFont="1" applyFill="1" applyBorder="1" applyAlignment="1">
      <alignment horizontal="center" vertical="center"/>
    </xf>
    <xf numFmtId="0" fontId="38" fillId="9" borderId="2" xfId="34" applyFont="1" applyFill="1" applyBorder="1" applyAlignment="1">
      <alignment horizontal="left" vertical="center" wrapText="1"/>
    </xf>
    <xf numFmtId="0" fontId="38" fillId="9" borderId="2" xfId="34" applyFont="1" applyFill="1" applyBorder="1" applyAlignment="1">
      <alignment horizontal="center" vertical="center" wrapText="1"/>
    </xf>
    <xf numFmtId="0" fontId="37" fillId="9" borderId="2" xfId="34" applyFont="1" applyFill="1" applyBorder="1" applyAlignment="1">
      <alignment horizontal="left" vertical="center"/>
    </xf>
    <xf numFmtId="0" fontId="38" fillId="0" borderId="2" xfId="34" applyFont="1" applyBorder="1" applyAlignment="1">
      <alignment horizontal="center" vertical="center"/>
    </xf>
    <xf numFmtId="0" fontId="38" fillId="0" borderId="2" xfId="34" applyFont="1" applyBorder="1" applyAlignment="1">
      <alignment horizontal="left" vertical="center"/>
    </xf>
    <xf numFmtId="173" fontId="38" fillId="0" borderId="2" xfId="34" applyNumberFormat="1" applyFont="1" applyBorder="1" applyAlignment="1">
      <alignment horizontal="center" vertical="center"/>
    </xf>
    <xf numFmtId="173" fontId="38" fillId="5" borderId="2" xfId="34" applyNumberFormat="1" applyFont="1" applyFill="1" applyBorder="1" applyAlignment="1">
      <alignment horizontal="center" vertical="center"/>
    </xf>
    <xf numFmtId="173" fontId="37" fillId="9" borderId="2" xfId="34" applyNumberFormat="1" applyFont="1" applyFill="1" applyBorder="1" applyAlignment="1">
      <alignment horizontal="left" vertical="center"/>
    </xf>
    <xf numFmtId="2" fontId="38" fillId="0" borderId="2" xfId="34" applyNumberFormat="1" applyFont="1" applyBorder="1" applyAlignment="1">
      <alignment horizontal="center" vertical="center"/>
    </xf>
    <xf numFmtId="167" fontId="38" fillId="0" borderId="2" xfId="34" applyNumberFormat="1" applyFont="1" applyBorder="1" applyAlignment="1">
      <alignment horizontal="center" vertical="center"/>
    </xf>
    <xf numFmtId="2" fontId="37" fillId="0" borderId="0" xfId="34" applyNumberFormat="1" applyFont="1" applyAlignment="1">
      <alignment horizontal="left" vertical="center"/>
    </xf>
    <xf numFmtId="0" fontId="37" fillId="0" borderId="2" xfId="34" applyFont="1" applyBorder="1" applyAlignment="1">
      <alignment horizontal="right" vertical="center"/>
    </xf>
    <xf numFmtId="0" fontId="37" fillId="0" borderId="2" xfId="34" applyFont="1" applyBorder="1" applyAlignment="1">
      <alignment horizontal="left" vertical="center"/>
    </xf>
    <xf numFmtId="0" fontId="37" fillId="0" borderId="2" xfId="34" applyFont="1" applyBorder="1" applyAlignment="1">
      <alignment horizontal="center" vertical="center"/>
    </xf>
    <xf numFmtId="2" fontId="37" fillId="0" borderId="2" xfId="34" applyNumberFormat="1" applyFont="1" applyBorder="1" applyAlignment="1">
      <alignment horizontal="right" vertical="center"/>
    </xf>
    <xf numFmtId="0" fontId="37" fillId="0" borderId="0" xfId="34" applyFont="1" applyAlignment="1">
      <alignment horizontal="center" vertical="top"/>
    </xf>
    <xf numFmtId="0" fontId="37" fillId="0" borderId="0" xfId="34" applyFont="1" applyAlignment="1">
      <alignment horizontal="left" vertical="top"/>
    </xf>
    <xf numFmtId="0" fontId="37" fillId="0" borderId="0" xfId="34" applyFont="1" applyAlignment="1">
      <alignment horizontal="center" vertical="center"/>
    </xf>
    <xf numFmtId="2" fontId="37" fillId="0" borderId="0" xfId="34" applyNumberFormat="1" applyFont="1" applyAlignment="1">
      <alignment horizontal="center" vertical="center"/>
    </xf>
    <xf numFmtId="41" fontId="37" fillId="0" borderId="2" xfId="34" applyNumberFormat="1" applyFont="1" applyBorder="1" applyAlignment="1">
      <alignment horizontal="center" vertical="center"/>
    </xf>
    <xf numFmtId="173" fontId="37" fillId="0" borderId="2" xfId="34" applyNumberFormat="1" applyFont="1" applyBorder="1" applyAlignment="1">
      <alignment horizontal="center" vertical="center"/>
    </xf>
    <xf numFmtId="173" fontId="41" fillId="0" borderId="2" xfId="34" applyNumberFormat="1" applyFont="1" applyBorder="1" applyAlignment="1">
      <alignment horizontal="center" vertical="center"/>
    </xf>
    <xf numFmtId="174" fontId="37" fillId="0" borderId="2" xfId="34" applyNumberFormat="1" applyFont="1" applyBorder="1" applyAlignment="1">
      <alignment horizontal="center" vertical="center"/>
    </xf>
    <xf numFmtId="173" fontId="37" fillId="2" borderId="2" xfId="34" applyNumberFormat="1" applyFont="1" applyFill="1" applyBorder="1" applyAlignment="1">
      <alignment horizontal="center" vertical="center"/>
    </xf>
    <xf numFmtId="0" fontId="37" fillId="0" borderId="6" xfId="34" applyFont="1" applyBorder="1" applyAlignment="1">
      <alignment horizontal="left" vertical="center"/>
    </xf>
    <xf numFmtId="2" fontId="38" fillId="5" borderId="2" xfId="34" applyNumberFormat="1" applyFont="1" applyFill="1" applyBorder="1" applyAlignment="1">
      <alignment horizontal="right" vertical="center"/>
    </xf>
    <xf numFmtId="0" fontId="38" fillId="0" borderId="0" xfId="34" applyFont="1" applyAlignment="1">
      <alignment horizontal="left" vertical="center"/>
    </xf>
    <xf numFmtId="0" fontId="32" fillId="0" borderId="0" xfId="0" applyFont="1"/>
    <xf numFmtId="0" fontId="43" fillId="0" borderId="2" xfId="0" applyFont="1" applyBorder="1" applyAlignment="1">
      <alignment horizontal="center" vertical="center" wrapText="1"/>
    </xf>
    <xf numFmtId="0" fontId="43" fillId="0" borderId="2" xfId="0" applyFont="1" applyBorder="1" applyAlignment="1">
      <alignment vertical="center" wrapText="1"/>
    </xf>
    <xf numFmtId="0" fontId="43" fillId="0" borderId="2" xfId="0" applyFont="1" applyBorder="1" applyAlignment="1">
      <alignment horizontal="center" vertical="center"/>
    </xf>
    <xf numFmtId="175" fontId="43" fillId="0" borderId="2" xfId="0" applyNumberFormat="1" applyFont="1" applyBorder="1" applyAlignment="1">
      <alignment vertical="center" wrapText="1"/>
    </xf>
    <xf numFmtId="176" fontId="43" fillId="0" borderId="2" xfId="0" applyNumberFormat="1" applyFont="1" applyBorder="1" applyAlignment="1">
      <alignment horizontal="center" vertical="center" wrapText="1"/>
    </xf>
    <xf numFmtId="0" fontId="43" fillId="0" borderId="2" xfId="0" applyFont="1" applyBorder="1" applyAlignment="1">
      <alignment vertical="center"/>
    </xf>
    <xf numFmtId="0" fontId="44" fillId="0" borderId="2" xfId="0" quotePrefix="1" applyFont="1" applyBorder="1" applyAlignment="1">
      <alignment horizontal="center" vertical="center"/>
    </xf>
    <xf numFmtId="0" fontId="44" fillId="0" borderId="2" xfId="0" applyFont="1" applyBorder="1" applyAlignment="1">
      <alignment horizontal="center" vertical="center"/>
    </xf>
    <xf numFmtId="0" fontId="44" fillId="0" borderId="2" xfId="0" applyFont="1" applyBorder="1" applyAlignment="1">
      <alignment horizontal="center"/>
    </xf>
    <xf numFmtId="176" fontId="44" fillId="0" borderId="2" xfId="0" applyNumberFormat="1" applyFont="1" applyBorder="1" applyAlignment="1">
      <alignment horizontal="center"/>
    </xf>
    <xf numFmtId="176" fontId="44" fillId="0" borderId="2" xfId="0" applyNumberFormat="1" applyFont="1" applyBorder="1" applyAlignment="1">
      <alignment horizontal="center" vertical="center" wrapText="1"/>
    </xf>
    <xf numFmtId="176" fontId="44" fillId="0" borderId="2" xfId="0" applyNumberFormat="1" applyFont="1" applyBorder="1" applyAlignment="1">
      <alignment horizontal="center" vertical="center"/>
    </xf>
    <xf numFmtId="0" fontId="44" fillId="0" borderId="2" xfId="0" applyFont="1" applyBorder="1"/>
    <xf numFmtId="0" fontId="44" fillId="0" borderId="0" xfId="0" applyFont="1" applyAlignment="1">
      <alignment horizontal="center"/>
    </xf>
    <xf numFmtId="0" fontId="31" fillId="0" borderId="2" xfId="0" applyFont="1" applyBorder="1"/>
    <xf numFmtId="41" fontId="44" fillId="0" borderId="2" xfId="0" applyNumberFormat="1" applyFont="1" applyBorder="1" applyAlignment="1">
      <alignment horizontal="center" vertical="center"/>
    </xf>
    <xf numFmtId="0" fontId="43" fillId="11" borderId="2" xfId="0" applyFont="1" applyFill="1" applyBorder="1" applyAlignment="1">
      <alignment horizontal="center" vertical="center"/>
    </xf>
    <xf numFmtId="41" fontId="43" fillId="11" borderId="2" xfId="0" applyNumberFormat="1" applyFont="1" applyFill="1" applyBorder="1" applyAlignment="1">
      <alignment horizontal="center" vertical="center"/>
    </xf>
    <xf numFmtId="1" fontId="6" fillId="0" borderId="0" xfId="3" applyNumberFormat="1" applyFont="1" applyAlignment="1">
      <alignment vertical="center" wrapText="1"/>
    </xf>
    <xf numFmtId="49" fontId="44" fillId="0" borderId="2" xfId="0" applyNumberFormat="1" applyFont="1" applyBorder="1" applyAlignment="1">
      <alignment horizontal="center" vertical="center" wrapText="1"/>
    </xf>
    <xf numFmtId="176" fontId="44" fillId="0" borderId="2" xfId="0" quotePrefix="1" applyNumberFormat="1" applyFont="1" applyBorder="1" applyAlignment="1">
      <alignment horizontal="center"/>
    </xf>
    <xf numFmtId="2" fontId="38" fillId="0" borderId="2" xfId="34" applyNumberFormat="1" applyFont="1" applyBorder="1" applyAlignment="1">
      <alignment horizontal="right" vertical="center"/>
    </xf>
    <xf numFmtId="14" fontId="13" fillId="0" borderId="2" xfId="0" applyNumberFormat="1" applyFont="1" applyBorder="1" applyAlignment="1">
      <alignment horizontal="center" vertical="center"/>
    </xf>
    <xf numFmtId="0" fontId="13" fillId="0" borderId="2" xfId="0" applyFont="1" applyBorder="1" applyAlignment="1">
      <alignment horizontal="center" vertical="center"/>
    </xf>
    <xf numFmtId="14" fontId="44" fillId="0" borderId="2" xfId="0" quotePrefix="1" applyNumberFormat="1" applyFont="1" applyBorder="1" applyAlignment="1">
      <alignment horizontal="center" vertical="center"/>
    </xf>
    <xf numFmtId="0" fontId="12" fillId="0" borderId="2" xfId="0" applyFont="1" applyBorder="1" applyAlignment="1">
      <alignment vertical="center"/>
    </xf>
    <xf numFmtId="0" fontId="32" fillId="0" borderId="2" xfId="0" applyFont="1" applyBorder="1" applyAlignment="1">
      <alignment horizontal="center"/>
    </xf>
    <xf numFmtId="0" fontId="32" fillId="0" borderId="2" xfId="0" applyFont="1" applyBorder="1" applyAlignment="1">
      <alignment horizontal="center" vertical="center"/>
    </xf>
    <xf numFmtId="0" fontId="32" fillId="0" borderId="2" xfId="0" applyFont="1" applyBorder="1"/>
    <xf numFmtId="173" fontId="44" fillId="0" borderId="2" xfId="0" applyNumberFormat="1" applyFont="1" applyBorder="1" applyAlignment="1">
      <alignment horizontal="center" vertical="center"/>
    </xf>
    <xf numFmtId="173" fontId="0" fillId="0" borderId="0" xfId="0" applyNumberFormat="1"/>
    <xf numFmtId="0" fontId="43" fillId="10" borderId="2" xfId="0" applyFont="1" applyFill="1" applyBorder="1" applyAlignment="1">
      <alignment horizontal="center" vertical="center" wrapText="1"/>
    </xf>
    <xf numFmtId="0" fontId="43" fillId="10" borderId="2" xfId="0" applyFont="1" applyFill="1" applyBorder="1" applyAlignment="1">
      <alignment vertical="center" wrapText="1"/>
    </xf>
    <xf numFmtId="0" fontId="43" fillId="10" borderId="2" xfId="0" applyFont="1" applyFill="1" applyBorder="1" applyAlignment="1">
      <alignment horizontal="center" vertical="center"/>
    </xf>
    <xf numFmtId="0" fontId="43" fillId="10" borderId="2" xfId="0" applyFont="1" applyFill="1" applyBorder="1" applyAlignment="1">
      <alignment vertical="top" wrapText="1"/>
    </xf>
    <xf numFmtId="0" fontId="43" fillId="10" borderId="2" xfId="0" applyFont="1" applyFill="1" applyBorder="1" applyAlignment="1">
      <alignment wrapText="1"/>
    </xf>
    <xf numFmtId="175" fontId="43" fillId="10" borderId="2" xfId="0" applyNumberFormat="1" applyFont="1" applyFill="1" applyBorder="1" applyAlignment="1">
      <alignment vertical="center" wrapText="1"/>
    </xf>
    <xf numFmtId="176" fontId="43" fillId="10" borderId="2" xfId="0" applyNumberFormat="1" applyFont="1" applyFill="1" applyBorder="1" applyAlignment="1">
      <alignment horizontal="center" vertical="center" wrapText="1"/>
    </xf>
    <xf numFmtId="0" fontId="43" fillId="10" borderId="2" xfId="0" applyFont="1" applyFill="1" applyBorder="1" applyAlignment="1">
      <alignment vertical="center"/>
    </xf>
    <xf numFmtId="43" fontId="25" fillId="0" borderId="0" xfId="0" applyNumberFormat="1" applyFont="1"/>
    <xf numFmtId="173" fontId="47" fillId="0" borderId="2" xfId="34" applyNumberFormat="1" applyFont="1" applyBorder="1" applyAlignment="1">
      <alignment horizontal="center" vertical="center"/>
    </xf>
    <xf numFmtId="0" fontId="46" fillId="0" borderId="0" xfId="0" applyFont="1" applyAlignment="1">
      <alignment wrapText="1"/>
    </xf>
    <xf numFmtId="0" fontId="48" fillId="0" borderId="0" xfId="0" applyFont="1" applyAlignment="1">
      <alignment horizontal="left" vertical="center"/>
    </xf>
    <xf numFmtId="0" fontId="49" fillId="7" borderId="3" xfId="0" applyFont="1" applyFill="1" applyBorder="1" applyAlignment="1">
      <alignment horizontal="center" vertical="center" wrapText="1"/>
    </xf>
    <xf numFmtId="0" fontId="49" fillId="7" borderId="1" xfId="0" applyFont="1" applyFill="1" applyBorder="1" applyAlignment="1">
      <alignment horizontal="center" vertical="center" wrapText="1"/>
    </xf>
    <xf numFmtId="0" fontId="50" fillId="2" borderId="2" xfId="0" applyFont="1" applyFill="1" applyBorder="1" applyAlignment="1">
      <alignment horizontal="center" vertical="center" wrapText="1"/>
    </xf>
    <xf numFmtId="170" fontId="50" fillId="0" borderId="2" xfId="36" applyNumberFormat="1" applyFont="1" applyFill="1" applyBorder="1" applyAlignment="1">
      <alignment horizontal="center" vertical="center" wrapText="1"/>
    </xf>
    <xf numFmtId="2" fontId="51" fillId="7" borderId="2" xfId="1" applyNumberFormat="1" applyFont="1" applyFill="1" applyBorder="1" applyAlignment="1">
      <alignment horizontal="center" vertical="center" wrapText="1"/>
    </xf>
    <xf numFmtId="0" fontId="50" fillId="0" borderId="2" xfId="0" applyFont="1" applyBorder="1" applyAlignment="1">
      <alignment horizontal="center" vertical="center" wrapText="1"/>
    </xf>
    <xf numFmtId="0" fontId="52" fillId="0" borderId="0" xfId="0" applyFont="1" applyAlignment="1">
      <alignment horizontal="center" vertical="center" wrapText="1"/>
    </xf>
    <xf numFmtId="0" fontId="55" fillId="0" borderId="0" xfId="0" applyFont="1"/>
    <xf numFmtId="0" fontId="54" fillId="0" borderId="0" xfId="0" applyFont="1"/>
    <xf numFmtId="0" fontId="54" fillId="10" borderId="2" xfId="0" applyFont="1" applyFill="1" applyBorder="1" applyAlignment="1">
      <alignment horizontal="center" vertical="center"/>
    </xf>
    <xf numFmtId="165" fontId="32" fillId="0" borderId="2" xfId="0" applyNumberFormat="1" applyFont="1" applyBorder="1" applyAlignment="1">
      <alignment horizontal="center" vertical="center"/>
    </xf>
    <xf numFmtId="0" fontId="11" fillId="0" borderId="0" xfId="0" applyFont="1"/>
    <xf numFmtId="0" fontId="56" fillId="0" borderId="2" xfId="0" applyFont="1" applyBorder="1" applyAlignment="1">
      <alignment vertical="center"/>
    </xf>
    <xf numFmtId="0" fontId="57" fillId="0" borderId="2" xfId="0" applyFont="1" applyBorder="1" applyAlignment="1">
      <alignment horizontal="center" vertical="center"/>
    </xf>
    <xf numFmtId="0" fontId="58" fillId="0" borderId="2" xfId="0" applyFont="1" applyBorder="1" applyAlignment="1">
      <alignment horizontal="center" vertical="center"/>
    </xf>
    <xf numFmtId="0" fontId="53" fillId="10" borderId="2" xfId="0" applyFont="1" applyFill="1" applyBorder="1" applyAlignment="1">
      <alignment horizontal="center" vertical="center"/>
    </xf>
    <xf numFmtId="0" fontId="0" fillId="0" borderId="2" xfId="0" applyBorder="1" applyAlignment="1">
      <alignment horizontal="center" vertical="center"/>
    </xf>
    <xf numFmtId="167" fontId="53" fillId="5" borderId="2" xfId="0" applyNumberFormat="1" applyFont="1" applyFill="1" applyBorder="1" applyAlignment="1">
      <alignment horizontal="center" vertical="center"/>
    </xf>
    <xf numFmtId="2" fontId="37" fillId="0" borderId="2" xfId="34" applyNumberFormat="1" applyFont="1" applyBorder="1" applyAlignment="1">
      <alignment horizontal="center" vertical="center"/>
    </xf>
    <xf numFmtId="167" fontId="37" fillId="0" borderId="2" xfId="34" applyNumberFormat="1" applyFont="1" applyBorder="1" applyAlignment="1">
      <alignment horizontal="center" vertical="center"/>
    </xf>
    <xf numFmtId="173" fontId="37" fillId="3" borderId="2" xfId="34" applyNumberFormat="1" applyFont="1" applyFill="1" applyBorder="1" applyAlignment="1">
      <alignment horizontal="center" vertical="center"/>
    </xf>
    <xf numFmtId="43" fontId="37" fillId="0" borderId="0" xfId="34" applyNumberFormat="1" applyFont="1" applyAlignment="1">
      <alignment horizontal="left" vertical="center"/>
    </xf>
    <xf numFmtId="43" fontId="38" fillId="0" borderId="0" xfId="34" applyNumberFormat="1" applyFont="1" applyAlignment="1">
      <alignment horizontal="left" vertical="center"/>
    </xf>
    <xf numFmtId="174" fontId="44" fillId="0" borderId="2" xfId="0" applyNumberFormat="1" applyFont="1" applyBorder="1" applyAlignment="1">
      <alignment horizontal="center" vertical="center"/>
    </xf>
    <xf numFmtId="174" fontId="43" fillId="11" borderId="2" xfId="0" applyNumberFormat="1" applyFont="1" applyFill="1" applyBorder="1" applyAlignment="1">
      <alignment horizontal="center" vertical="center"/>
    </xf>
    <xf numFmtId="0" fontId="31" fillId="0" borderId="3" xfId="0" applyFont="1" applyBorder="1"/>
    <xf numFmtId="0" fontId="0" fillId="0" borderId="2" xfId="0" applyBorder="1"/>
    <xf numFmtId="0" fontId="60" fillId="0" borderId="0" xfId="0" applyFont="1"/>
    <xf numFmtId="0" fontId="60" fillId="0" borderId="2" xfId="0" applyFont="1" applyBorder="1"/>
    <xf numFmtId="0" fontId="31" fillId="0" borderId="2" xfId="0" applyFont="1" applyBorder="1" applyAlignment="1">
      <alignment horizontal="center" vertical="center"/>
    </xf>
    <xf numFmtId="0" fontId="38" fillId="11" borderId="2" xfId="34" applyFont="1" applyFill="1" applyBorder="1" applyAlignment="1">
      <alignment horizontal="center" vertical="center" wrapText="1"/>
    </xf>
    <xf numFmtId="173" fontId="37" fillId="11" borderId="2" xfId="34" applyNumberFormat="1" applyFont="1" applyFill="1" applyBorder="1" applyAlignment="1">
      <alignment horizontal="center" vertical="center"/>
    </xf>
    <xf numFmtId="173" fontId="38" fillId="11" borderId="2" xfId="34" applyNumberFormat="1" applyFont="1" applyFill="1" applyBorder="1" applyAlignment="1">
      <alignment horizontal="center" vertical="center"/>
    </xf>
    <xf numFmtId="173" fontId="37" fillId="11" borderId="2" xfId="34" applyNumberFormat="1" applyFont="1" applyFill="1" applyBorder="1" applyAlignment="1">
      <alignment horizontal="left" vertical="center"/>
    </xf>
    <xf numFmtId="2" fontId="38" fillId="11" borderId="2" xfId="34" applyNumberFormat="1" applyFont="1" applyFill="1" applyBorder="1" applyAlignment="1">
      <alignment horizontal="center" vertical="center"/>
    </xf>
    <xf numFmtId="173" fontId="38" fillId="11" borderId="2" xfId="34" applyNumberFormat="1" applyFont="1" applyFill="1" applyBorder="1" applyAlignment="1">
      <alignment horizontal="left" vertical="center" wrapText="1"/>
    </xf>
    <xf numFmtId="0" fontId="0" fillId="0" borderId="2" xfId="0" applyBorder="1" applyAlignment="1">
      <alignment horizontal="center"/>
    </xf>
    <xf numFmtId="1" fontId="0" fillId="0" borderId="2" xfId="0" applyNumberFormat="1" applyBorder="1" applyAlignment="1">
      <alignment horizontal="center"/>
    </xf>
    <xf numFmtId="0" fontId="53" fillId="0" borderId="2" xfId="0" applyFont="1" applyBorder="1"/>
    <xf numFmtId="0" fontId="53" fillId="0" borderId="2" xfId="0" applyFont="1" applyBorder="1" applyAlignment="1">
      <alignment horizontal="center" vertical="center"/>
    </xf>
    <xf numFmtId="0" fontId="53" fillId="0" borderId="2" xfId="0" applyFont="1" applyBorder="1" applyAlignment="1">
      <alignment horizontal="center"/>
    </xf>
    <xf numFmtId="0" fontId="53" fillId="0" borderId="0" xfId="0" applyFont="1"/>
    <xf numFmtId="1" fontId="0" fillId="0" borderId="2" xfId="0" applyNumberFormat="1" applyBorder="1" applyAlignment="1">
      <alignment horizontal="center" vertical="center"/>
    </xf>
    <xf numFmtId="1" fontId="61" fillId="0" borderId="2" xfId="0" applyNumberFormat="1" applyFont="1" applyBorder="1" applyAlignment="1">
      <alignment horizontal="center" vertical="center"/>
    </xf>
    <xf numFmtId="0" fontId="59" fillId="0" borderId="0" xfId="0" applyFont="1"/>
    <xf numFmtId="0" fontId="59" fillId="0" borderId="2" xfId="0" applyFont="1" applyBorder="1"/>
    <xf numFmtId="0" fontId="59" fillId="0" borderId="2" xfId="0" applyFont="1" applyBorder="1" applyAlignment="1">
      <alignment horizontal="center" vertical="center"/>
    </xf>
    <xf numFmtId="164" fontId="38" fillId="9" borderId="2" xfId="1" applyFont="1" applyFill="1" applyBorder="1" applyAlignment="1">
      <alignment horizontal="center" vertical="center" wrapText="1"/>
    </xf>
    <xf numFmtId="164" fontId="38" fillId="11" borderId="2" xfId="1" applyFont="1" applyFill="1" applyBorder="1" applyAlignment="1">
      <alignment horizontal="center" vertical="center" wrapText="1"/>
    </xf>
    <xf numFmtId="164" fontId="37" fillId="0" borderId="2" xfId="1" applyFont="1" applyFill="1" applyBorder="1" applyAlignment="1">
      <alignment horizontal="center" vertical="center"/>
    </xf>
    <xf numFmtId="0" fontId="27" fillId="7" borderId="0" xfId="0" applyFont="1" applyFill="1" applyAlignment="1">
      <alignment horizontal="right" vertical="center" wrapText="1"/>
    </xf>
    <xf numFmtId="0" fontId="27" fillId="7" borderId="0" xfId="0" applyFont="1" applyFill="1" applyAlignment="1">
      <alignment horizontal="right" vertical="center"/>
    </xf>
    <xf numFmtId="2" fontId="27" fillId="7" borderId="0" xfId="1" applyNumberFormat="1" applyFont="1" applyFill="1" applyBorder="1" applyAlignment="1">
      <alignment horizontal="center" vertical="center" wrapText="1"/>
    </xf>
    <xf numFmtId="2" fontId="51" fillId="7" borderId="0" xfId="1" applyNumberFormat="1" applyFont="1" applyFill="1" applyBorder="1" applyAlignment="1">
      <alignment horizontal="center" vertical="center" wrapText="1"/>
    </xf>
    <xf numFmtId="0" fontId="27" fillId="0" borderId="0" xfId="0" applyFont="1" applyAlignment="1">
      <alignment horizontal="right" vertical="center" wrapText="1"/>
    </xf>
    <xf numFmtId="0" fontId="27" fillId="0" borderId="0" xfId="0" applyFont="1" applyAlignment="1">
      <alignment horizontal="right" vertical="center"/>
    </xf>
    <xf numFmtId="2" fontId="27" fillId="0" borderId="0" xfId="1" applyNumberFormat="1" applyFont="1" applyFill="1" applyBorder="1" applyAlignment="1">
      <alignment horizontal="center" vertical="center" wrapText="1"/>
    </xf>
    <xf numFmtId="2" fontId="51" fillId="0" borderId="0" xfId="1" applyNumberFormat="1" applyFont="1" applyFill="1" applyBorder="1" applyAlignment="1">
      <alignment horizontal="center" vertical="center" wrapText="1"/>
    </xf>
    <xf numFmtId="0" fontId="28" fillId="0" borderId="0" xfId="0" applyFont="1" applyAlignment="1">
      <alignment horizontal="right"/>
    </xf>
    <xf numFmtId="0" fontId="28" fillId="0" borderId="0" xfId="0" applyFont="1" applyAlignment="1">
      <alignment horizontal="center" vertical="center"/>
    </xf>
    <xf numFmtId="0" fontId="27" fillId="0" borderId="2" xfId="0" applyFont="1" applyBorder="1" applyAlignment="1">
      <alignment horizontal="right" vertical="center" wrapText="1"/>
    </xf>
    <xf numFmtId="0" fontId="27" fillId="0" borderId="2" xfId="0" applyFont="1" applyBorder="1" applyAlignment="1">
      <alignment horizontal="right" vertical="center"/>
    </xf>
    <xf numFmtId="2" fontId="27" fillId="0" borderId="2" xfId="1" applyNumberFormat="1" applyFont="1" applyFill="1" applyBorder="1" applyAlignment="1">
      <alignment horizontal="center" vertical="center" wrapText="1"/>
    </xf>
    <xf numFmtId="2" fontId="51" fillId="0" borderId="2" xfId="1" applyNumberFormat="1" applyFont="1" applyFill="1" applyBorder="1" applyAlignment="1">
      <alignment horizontal="center" vertical="center" wrapText="1"/>
    </xf>
    <xf numFmtId="1" fontId="27" fillId="0" borderId="2" xfId="1" applyNumberFormat="1" applyFont="1" applyFill="1" applyBorder="1" applyAlignment="1">
      <alignment horizontal="center" vertical="center" wrapText="1"/>
    </xf>
    <xf numFmtId="0" fontId="38" fillId="0" borderId="0" xfId="34" applyFont="1" applyAlignment="1">
      <alignment horizontal="center" vertical="center"/>
    </xf>
    <xf numFmtId="170" fontId="37" fillId="0" borderId="0" xfId="34" applyNumberFormat="1" applyFont="1" applyAlignment="1">
      <alignment horizontal="left" vertical="center"/>
    </xf>
    <xf numFmtId="164" fontId="38" fillId="0" borderId="2" xfId="1" applyFont="1" applyFill="1" applyBorder="1" applyAlignment="1">
      <alignment horizontal="center" vertical="center" wrapText="1"/>
    </xf>
    <xf numFmtId="164" fontId="37" fillId="0" borderId="2" xfId="1" applyFont="1" applyFill="1" applyBorder="1" applyAlignment="1">
      <alignment horizontal="center" vertical="center" wrapText="1"/>
    </xf>
    <xf numFmtId="0" fontId="62" fillId="0" borderId="0" xfId="37"/>
    <xf numFmtId="0" fontId="11" fillId="12" borderId="3" xfId="37" applyFont="1" applyFill="1" applyBorder="1" applyAlignment="1">
      <alignment horizontal="center" vertical="center"/>
    </xf>
    <xf numFmtId="0" fontId="62" fillId="0" borderId="2" xfId="37" applyBorder="1" applyAlignment="1">
      <alignment horizontal="center"/>
    </xf>
    <xf numFmtId="14" fontId="62" fillId="0" borderId="2" xfId="37" applyNumberFormat="1" applyBorder="1"/>
    <xf numFmtId="0" fontId="62" fillId="0" borderId="2" xfId="37" applyBorder="1" applyAlignment="1">
      <alignment horizontal="center" vertical="center"/>
    </xf>
    <xf numFmtId="0" fontId="62" fillId="0" borderId="2" xfId="37" applyBorder="1"/>
    <xf numFmtId="0" fontId="62" fillId="0" borderId="17" xfId="37" applyBorder="1" applyAlignment="1">
      <alignment horizontal="center"/>
    </xf>
    <xf numFmtId="0" fontId="62" fillId="11" borderId="2" xfId="37" applyFill="1" applyBorder="1" applyAlignment="1">
      <alignment horizontal="center"/>
    </xf>
    <xf numFmtId="0" fontId="1" fillId="11" borderId="2" xfId="37" applyFont="1" applyFill="1" applyBorder="1" applyAlignment="1">
      <alignment horizontal="center"/>
    </xf>
    <xf numFmtId="0" fontId="1" fillId="0" borderId="2" xfId="37" applyFont="1" applyBorder="1" applyAlignment="1">
      <alignment horizontal="center"/>
    </xf>
    <xf numFmtId="0" fontId="63" fillId="0" borderId="2" xfId="37" applyFont="1" applyBorder="1"/>
    <xf numFmtId="173" fontId="38" fillId="0" borderId="2" xfId="34" applyNumberFormat="1" applyFont="1" applyBorder="1" applyAlignment="1">
      <alignment horizontal="left" vertical="center"/>
    </xf>
    <xf numFmtId="173" fontId="37" fillId="0" borderId="0" xfId="34" applyNumberFormat="1" applyFont="1" applyAlignment="1">
      <alignment horizontal="left" vertical="center"/>
    </xf>
    <xf numFmtId="0" fontId="53" fillId="4" borderId="2" xfId="0" applyFont="1" applyFill="1" applyBorder="1" applyAlignment="1">
      <alignment horizontal="left"/>
    </xf>
    <xf numFmtId="0" fontId="53" fillId="4" borderId="2" xfId="0" applyFont="1" applyFill="1" applyBorder="1" applyAlignment="1">
      <alignment horizontal="left" wrapText="1"/>
    </xf>
    <xf numFmtId="0" fontId="53" fillId="0" borderId="2" xfId="0" applyFont="1" applyBorder="1" applyAlignment="1">
      <alignment horizontal="left"/>
    </xf>
    <xf numFmtId="0" fontId="53" fillId="0" borderId="2" xfId="0" applyFont="1" applyBorder="1" applyAlignment="1">
      <alignment horizontal="left" vertical="center"/>
    </xf>
    <xf numFmtId="0" fontId="63" fillId="0" borderId="2" xfId="0" applyFont="1" applyBorder="1" applyAlignment="1">
      <alignment horizontal="left" vertical="center"/>
    </xf>
    <xf numFmtId="0" fontId="53" fillId="13" borderId="2" xfId="0" applyFont="1" applyFill="1" applyBorder="1" applyAlignment="1">
      <alignment horizontal="left" vertical="center"/>
    </xf>
    <xf numFmtId="0" fontId="0" fillId="4" borderId="2" xfId="0" applyFill="1" applyBorder="1" applyAlignment="1">
      <alignment horizontal="center" vertical="center"/>
    </xf>
    <xf numFmtId="14" fontId="0" fillId="4" borderId="2" xfId="0" applyNumberFormat="1" applyFill="1" applyBorder="1" applyAlignment="1">
      <alignment horizontal="center" vertical="center"/>
    </xf>
    <xf numFmtId="0" fontId="53" fillId="4" borderId="2" xfId="0" applyFont="1" applyFill="1" applyBorder="1" applyAlignment="1">
      <alignment horizontal="center" vertical="center"/>
    </xf>
    <xf numFmtId="0" fontId="53" fillId="4" borderId="2" xfId="0" applyFont="1" applyFill="1" applyBorder="1" applyAlignment="1">
      <alignment horizontal="center" vertical="center" wrapText="1"/>
    </xf>
    <xf numFmtId="0" fontId="0" fillId="4" borderId="6" xfId="0" applyFill="1" applyBorder="1" applyAlignment="1">
      <alignment horizontal="center" vertical="center"/>
    </xf>
    <xf numFmtId="0" fontId="0" fillId="4" borderId="5" xfId="0" applyFill="1" applyBorder="1" applyAlignment="1">
      <alignment horizontal="center" vertical="center"/>
    </xf>
    <xf numFmtId="14" fontId="0" fillId="4" borderId="5" xfId="0" applyNumberFormat="1" applyFill="1" applyBorder="1" applyAlignment="1">
      <alignment horizontal="center" vertical="center"/>
    </xf>
    <xf numFmtId="0" fontId="0" fillId="4" borderId="7" xfId="0" applyFill="1" applyBorder="1" applyAlignment="1">
      <alignment horizontal="center" vertical="center"/>
    </xf>
    <xf numFmtId="0" fontId="0" fillId="4" borderId="2" xfId="0" applyFill="1" applyBorder="1" applyAlignment="1">
      <alignment horizontal="center"/>
    </xf>
    <xf numFmtId="14" fontId="0" fillId="4" borderId="2" xfId="0" applyNumberFormat="1" applyFill="1" applyBorder="1" applyAlignment="1">
      <alignment horizontal="center"/>
    </xf>
    <xf numFmtId="14" fontId="0" fillId="0" borderId="2" xfId="0" applyNumberFormat="1" applyBorder="1"/>
    <xf numFmtId="14" fontId="0" fillId="0" borderId="2" xfId="0" applyNumberFormat="1" applyBorder="1" applyAlignment="1">
      <alignment horizontal="center"/>
    </xf>
    <xf numFmtId="0" fontId="61" fillId="4" borderId="2" xfId="0" applyFont="1" applyFill="1" applyBorder="1" applyAlignment="1">
      <alignment horizontal="center" vertical="center"/>
    </xf>
    <xf numFmtId="0" fontId="46" fillId="4" borderId="2" xfId="0" applyFont="1" applyFill="1" applyBorder="1" applyAlignment="1">
      <alignment horizontal="center" vertical="center"/>
    </xf>
    <xf numFmtId="14" fontId="61" fillId="4" borderId="2" xfId="0" applyNumberFormat="1" applyFont="1" applyFill="1" applyBorder="1" applyAlignment="1">
      <alignment horizontal="center" vertical="center"/>
    </xf>
    <xf numFmtId="14" fontId="0" fillId="0" borderId="2" xfId="0" applyNumberFormat="1" applyBorder="1" applyAlignment="1">
      <alignment horizontal="center" vertical="center"/>
    </xf>
    <xf numFmtId="0" fontId="53" fillId="0" borderId="2" xfId="0" applyFont="1" applyBorder="1" applyAlignment="1">
      <alignment horizontal="center" vertical="center" wrapText="1"/>
    </xf>
    <xf numFmtId="0" fontId="59" fillId="4" borderId="2" xfId="0" applyFont="1" applyFill="1" applyBorder="1" applyAlignment="1">
      <alignment horizontal="left" vertical="center"/>
    </xf>
    <xf numFmtId="0" fontId="53" fillId="4" borderId="6" xfId="0" applyFont="1" applyFill="1" applyBorder="1" applyAlignment="1">
      <alignment vertical="center"/>
    </xf>
    <xf numFmtId="0" fontId="59" fillId="4" borderId="5" xfId="0" applyFont="1" applyFill="1" applyBorder="1" applyAlignment="1">
      <alignment vertical="center"/>
    </xf>
    <xf numFmtId="0" fontId="59" fillId="4" borderId="7" xfId="0" applyFont="1" applyFill="1" applyBorder="1" applyAlignment="1">
      <alignment vertical="center"/>
    </xf>
    <xf numFmtId="0" fontId="0" fillId="4" borderId="10" xfId="0" applyFill="1" applyBorder="1" applyAlignment="1">
      <alignment vertical="center"/>
    </xf>
    <xf numFmtId="0" fontId="0" fillId="4" borderId="14" xfId="0" applyFill="1" applyBorder="1" applyAlignment="1">
      <alignment vertical="center"/>
    </xf>
    <xf numFmtId="0" fontId="59" fillId="4" borderId="13" xfId="0" applyFont="1" applyFill="1" applyBorder="1" applyAlignment="1">
      <alignment vertical="center"/>
    </xf>
    <xf numFmtId="0" fontId="11" fillId="12" borderId="2" xfId="37" applyFont="1" applyFill="1" applyBorder="1" applyAlignment="1">
      <alignment horizontal="center" vertical="center" wrapText="1"/>
    </xf>
    <xf numFmtId="0" fontId="11" fillId="0" borderId="2" xfId="37" applyFont="1" applyBorder="1" applyAlignment="1">
      <alignment horizontal="center" vertical="center" wrapText="1"/>
    </xf>
    <xf numFmtId="0" fontId="11" fillId="0" borderId="3" xfId="37" applyFont="1" applyBorder="1" applyAlignment="1">
      <alignment horizontal="center" vertical="center" wrapText="1"/>
    </xf>
    <xf numFmtId="0" fontId="31" fillId="0" borderId="16" xfId="37" applyFont="1" applyBorder="1" applyAlignment="1">
      <alignment horizontal="center"/>
    </xf>
    <xf numFmtId="0" fontId="31" fillId="0" borderId="17" xfId="37" applyFont="1" applyBorder="1" applyAlignment="1">
      <alignment horizontal="center"/>
    </xf>
    <xf numFmtId="0" fontId="8" fillId="0" borderId="7" xfId="37" applyFont="1" applyBorder="1" applyAlignment="1">
      <alignment horizontal="center" vertical="center"/>
    </xf>
    <xf numFmtId="0" fontId="8" fillId="0" borderId="6" xfId="37" applyFont="1" applyBorder="1" applyAlignment="1">
      <alignment horizontal="center" vertical="center"/>
    </xf>
    <xf numFmtId="0" fontId="9" fillId="0" borderId="13" xfId="37" applyFont="1" applyBorder="1" applyAlignment="1">
      <alignment horizontal="center" vertical="center"/>
    </xf>
    <xf numFmtId="0" fontId="9" fillId="0" borderId="14" xfId="37" applyFont="1" applyBorder="1" applyAlignment="1">
      <alignment horizontal="center" vertical="center"/>
    </xf>
    <xf numFmtId="0" fontId="9" fillId="0" borderId="10" xfId="37" applyFont="1" applyBorder="1" applyAlignment="1">
      <alignment horizontal="center" vertical="center"/>
    </xf>
    <xf numFmtId="0" fontId="9" fillId="0" borderId="15" xfId="37" applyFont="1" applyBorder="1" applyAlignment="1">
      <alignment horizontal="center" vertical="center"/>
    </xf>
    <xf numFmtId="0" fontId="9" fillId="0" borderId="0" xfId="37" applyFont="1" applyAlignment="1">
      <alignment horizontal="center" vertical="center"/>
    </xf>
    <xf numFmtId="0" fontId="9" fillId="0" borderId="16" xfId="37" applyFont="1" applyBorder="1" applyAlignment="1">
      <alignment horizontal="center" vertical="center"/>
    </xf>
    <xf numFmtId="0" fontId="9" fillId="0" borderId="11" xfId="37" applyFont="1" applyBorder="1" applyAlignment="1">
      <alignment horizontal="center" vertical="center"/>
    </xf>
    <xf numFmtId="0" fontId="9" fillId="0" borderId="9" xfId="37" applyFont="1" applyBorder="1" applyAlignment="1">
      <alignment horizontal="center" vertical="center"/>
    </xf>
    <xf numFmtId="0" fontId="9" fillId="0" borderId="12" xfId="37" applyFont="1" applyBorder="1" applyAlignment="1">
      <alignment horizontal="center" vertical="center"/>
    </xf>
    <xf numFmtId="0" fontId="8" fillId="0" borderId="7" xfId="37" applyFont="1" applyBorder="1" applyAlignment="1">
      <alignment horizontal="left" vertical="center" indent="3"/>
    </xf>
    <xf numFmtId="0" fontId="8" fillId="0" borderId="5" xfId="37" applyFont="1" applyBorder="1" applyAlignment="1">
      <alignment horizontal="left" vertical="center" indent="3"/>
    </xf>
    <xf numFmtId="0" fontId="8" fillId="0" borderId="6" xfId="37" applyFont="1" applyBorder="1" applyAlignment="1">
      <alignment horizontal="left" vertical="center" indent="3"/>
    </xf>
    <xf numFmtId="0" fontId="40" fillId="0" borderId="0" xfId="34" applyFont="1" applyAlignment="1">
      <alignment horizontal="center" vertical="top"/>
    </xf>
    <xf numFmtId="0" fontId="36" fillId="0" borderId="7" xfId="34" applyFont="1" applyBorder="1" applyAlignment="1">
      <alignment horizontal="center" vertical="center" wrapText="1"/>
    </xf>
    <xf numFmtId="0" fontId="36" fillId="0" borderId="5" xfId="34" applyFont="1" applyBorder="1" applyAlignment="1">
      <alignment horizontal="center" vertical="center" wrapText="1"/>
    </xf>
    <xf numFmtId="0" fontId="36" fillId="0" borderId="6" xfId="34" applyFont="1" applyBorder="1" applyAlignment="1">
      <alignment horizontal="center" vertical="center" wrapText="1"/>
    </xf>
    <xf numFmtId="0" fontId="36" fillId="0" borderId="3" xfId="34" applyFont="1" applyBorder="1" applyAlignment="1">
      <alignment horizontal="center" vertical="center"/>
    </xf>
    <xf numFmtId="0" fontId="36" fillId="0" borderId="1" xfId="34" applyFont="1" applyBorder="1" applyAlignment="1">
      <alignment horizontal="center" vertical="center"/>
    </xf>
    <xf numFmtId="172" fontId="36" fillId="0" borderId="7" xfId="34" applyNumberFormat="1" applyFont="1" applyBorder="1" applyAlignment="1">
      <alignment horizontal="center" vertical="center" wrapText="1"/>
    </xf>
    <xf numFmtId="172" fontId="36" fillId="0" borderId="5" xfId="34" applyNumberFormat="1" applyFont="1" applyBorder="1" applyAlignment="1">
      <alignment horizontal="center" vertical="center" wrapText="1"/>
    </xf>
    <xf numFmtId="172" fontId="36" fillId="0" borderId="6" xfId="34" applyNumberFormat="1" applyFont="1" applyBorder="1" applyAlignment="1">
      <alignment horizontal="center" vertical="center" wrapText="1"/>
    </xf>
    <xf numFmtId="172" fontId="36" fillId="0" borderId="11" xfId="34" applyNumberFormat="1" applyFont="1" applyBorder="1" applyAlignment="1">
      <alignment horizontal="center" vertical="center" wrapText="1"/>
    </xf>
    <xf numFmtId="172" fontId="36" fillId="0" borderId="9" xfId="34" applyNumberFormat="1" applyFont="1" applyBorder="1" applyAlignment="1">
      <alignment horizontal="center" vertical="center" wrapText="1"/>
    </xf>
    <xf numFmtId="172" fontId="36" fillId="0" borderId="12" xfId="34" applyNumberFormat="1" applyFont="1" applyBorder="1" applyAlignment="1">
      <alignment horizontal="center" vertical="center" wrapText="1"/>
    </xf>
    <xf numFmtId="0" fontId="36" fillId="0" borderId="2" xfId="34" applyFont="1" applyBorder="1" applyAlignment="1">
      <alignment horizontal="center" vertical="center"/>
    </xf>
    <xf numFmtId="0" fontId="36" fillId="5" borderId="7" xfId="34" applyFont="1" applyFill="1" applyBorder="1" applyAlignment="1">
      <alignment horizontal="right" vertical="center"/>
    </xf>
    <xf numFmtId="0" fontId="36" fillId="5" borderId="6" xfId="34" applyFont="1" applyFill="1" applyBorder="1" applyAlignment="1">
      <alignment horizontal="right" vertical="center"/>
    </xf>
    <xf numFmtId="0" fontId="33" fillId="0" borderId="2" xfId="34" applyFont="1" applyBorder="1" applyAlignment="1">
      <alignment horizontal="center" vertical="center" wrapText="1"/>
    </xf>
    <xf numFmtId="0" fontId="33" fillId="8" borderId="2" xfId="34" applyFont="1" applyFill="1" applyBorder="1" applyAlignment="1">
      <alignment horizontal="center" vertical="center" wrapText="1"/>
    </xf>
    <xf numFmtId="0" fontId="33" fillId="0" borderId="7" xfId="34" applyFont="1" applyBorder="1" applyAlignment="1">
      <alignment horizontal="left" vertical="center" wrapText="1"/>
    </xf>
    <xf numFmtId="0" fontId="33" fillId="0" borderId="5" xfId="34" applyFont="1" applyBorder="1" applyAlignment="1">
      <alignment horizontal="left" vertical="center" wrapText="1"/>
    </xf>
    <xf numFmtId="0" fontId="33" fillId="0" borderId="6" xfId="34" applyFont="1" applyBorder="1" applyAlignment="1">
      <alignment horizontal="left" vertical="center" wrapText="1"/>
    </xf>
    <xf numFmtId="1" fontId="45" fillId="0" borderId="0" xfId="3" applyNumberFormat="1" applyFont="1" applyAlignment="1">
      <alignment horizontal="center" vertical="center" wrapText="1"/>
    </xf>
    <xf numFmtId="0" fontId="10" fillId="0" borderId="2" xfId="0" applyFont="1" applyBorder="1" applyAlignment="1">
      <alignment horizontal="center"/>
    </xf>
    <xf numFmtId="0" fontId="8" fillId="0" borderId="2" xfId="0" applyFont="1" applyBorder="1" applyAlignment="1">
      <alignment horizontal="center" vertical="center"/>
    </xf>
    <xf numFmtId="0" fontId="42" fillId="0" borderId="7"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8" fillId="0" borderId="2" xfId="0" applyFont="1" applyBorder="1" applyAlignment="1">
      <alignment horizontal="left" vertical="center" wrapText="1"/>
    </xf>
    <xf numFmtId="0" fontId="31" fillId="0" borderId="2" xfId="0" applyFont="1" applyBorder="1" applyAlignment="1">
      <alignment horizontal="center"/>
    </xf>
    <xf numFmtId="0" fontId="31" fillId="0" borderId="3" xfId="0" applyFont="1" applyBorder="1" applyAlignment="1">
      <alignment horizontal="center"/>
    </xf>
    <xf numFmtId="0" fontId="31" fillId="11" borderId="7" xfId="0" applyFont="1" applyFill="1" applyBorder="1" applyAlignment="1">
      <alignment horizontal="center"/>
    </xf>
    <xf numFmtId="0" fontId="31" fillId="11" borderId="5" xfId="0" applyFont="1" applyFill="1" applyBorder="1" applyAlignment="1">
      <alignment horizontal="center"/>
    </xf>
    <xf numFmtId="0" fontId="31" fillId="11" borderId="6" xfId="0" applyFont="1" applyFill="1" applyBorder="1" applyAlignment="1">
      <alignment horizontal="center"/>
    </xf>
    <xf numFmtId="0" fontId="31" fillId="0" borderId="0" xfId="0" applyFont="1" applyAlignment="1">
      <alignment horizontal="center"/>
    </xf>
    <xf numFmtId="0" fontId="58" fillId="0" borderId="9" xfId="0" applyFont="1" applyBorder="1" applyAlignment="1">
      <alignment horizontal="center"/>
    </xf>
    <xf numFmtId="1" fontId="58" fillId="0" borderId="0" xfId="0" applyNumberFormat="1" applyFont="1" applyAlignment="1">
      <alignment horizontal="center"/>
    </xf>
    <xf numFmtId="0" fontId="58" fillId="0" borderId="0" xfId="0" applyFont="1" applyAlignment="1">
      <alignment horizontal="center"/>
    </xf>
    <xf numFmtId="0" fontId="0" fillId="0" borderId="2" xfId="0" applyBorder="1" applyAlignment="1">
      <alignment horizontal="center"/>
    </xf>
    <xf numFmtId="0" fontId="59" fillId="0" borderId="2" xfId="0" applyFont="1" applyBorder="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right" vertical="center"/>
    </xf>
    <xf numFmtId="0" fontId="11" fillId="6" borderId="8" xfId="0" applyFont="1" applyFill="1" applyBorder="1" applyAlignment="1">
      <alignment horizontal="right" vertical="center"/>
    </xf>
    <xf numFmtId="0" fontId="11" fillId="6" borderId="4" xfId="0" applyFont="1" applyFill="1" applyBorder="1" applyAlignment="1">
      <alignment horizontal="right" vertical="center"/>
    </xf>
    <xf numFmtId="0" fontId="11" fillId="6" borderId="2" xfId="0" applyFont="1" applyFill="1" applyBorder="1" applyAlignment="1">
      <alignment horizontal="center" vertical="center" wrapText="1"/>
    </xf>
    <xf numFmtId="0" fontId="11" fillId="6" borderId="2" xfId="0" applyFont="1" applyFill="1" applyBorder="1" applyAlignment="1">
      <alignment horizontal="center" vertical="center"/>
    </xf>
    <xf numFmtId="1" fontId="16" fillId="0" borderId="0" xfId="3" applyNumberFormat="1" applyFont="1" applyAlignment="1">
      <alignment horizontal="center" vertical="center" wrapText="1"/>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1" fillId="0" borderId="2" xfId="0" applyFont="1" applyBorder="1" applyAlignment="1">
      <alignment horizontal="right" vertical="center"/>
    </xf>
    <xf numFmtId="1" fontId="39" fillId="0" borderId="0" xfId="3" applyNumberFormat="1" applyFont="1" applyAlignment="1">
      <alignment horizontal="center" vertical="center" wrapText="1"/>
    </xf>
    <xf numFmtId="0" fontId="25" fillId="2" borderId="0" xfId="0" applyFont="1" applyFill="1" applyAlignment="1">
      <alignment horizontal="center" wrapText="1"/>
    </xf>
    <xf numFmtId="0" fontId="23" fillId="7" borderId="2" xfId="0" applyFont="1" applyFill="1" applyBorder="1" applyAlignment="1">
      <alignment horizontal="center" vertical="center" wrapText="1"/>
    </xf>
    <xf numFmtId="0" fontId="24" fillId="0" borderId="0" xfId="0" applyFont="1" applyAlignment="1">
      <alignment horizontal="center" vertical="center"/>
    </xf>
    <xf numFmtId="0" fontId="17" fillId="0" borderId="0" xfId="2" applyFont="1" applyAlignment="1">
      <alignment horizontal="center" vertical="center" wrapText="1"/>
    </xf>
    <xf numFmtId="0" fontId="19" fillId="0" borderId="0" xfId="2" applyFont="1" applyAlignment="1">
      <alignment horizontal="center" vertical="center"/>
    </xf>
    <xf numFmtId="0" fontId="22" fillId="0" borderId="9" xfId="0" applyFont="1" applyBorder="1" applyAlignment="1">
      <alignment horizontal="left" vertical="center"/>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23" fillId="7" borderId="1" xfId="0" applyFont="1" applyFill="1" applyBorder="1" applyAlignment="1">
      <alignment horizontal="center" vertical="center"/>
    </xf>
    <xf numFmtId="0" fontId="24" fillId="7" borderId="7"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7" borderId="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2" xfId="0" applyFont="1" applyBorder="1" applyAlignment="1">
      <alignment horizontal="center" vertical="center" wrapText="1"/>
    </xf>
    <xf numFmtId="0" fontId="53" fillId="13" borderId="2" xfId="0" applyFont="1" applyFill="1" applyBorder="1" applyAlignment="1">
      <alignment horizontal="center" vertical="center"/>
    </xf>
    <xf numFmtId="0" fontId="63" fillId="0" borderId="7" xfId="0" applyFont="1" applyBorder="1" applyAlignment="1">
      <alignment horizontal="center" vertical="center"/>
    </xf>
    <xf numFmtId="0" fontId="63" fillId="0" borderId="6" xfId="0" applyFont="1" applyBorder="1" applyAlignment="1">
      <alignment horizontal="center" vertical="center"/>
    </xf>
    <xf numFmtId="0" fontId="53" fillId="4" borderId="2" xfId="0" applyFont="1" applyFill="1" applyBorder="1" applyAlignment="1">
      <alignment horizontal="center" vertical="center"/>
    </xf>
    <xf numFmtId="0" fontId="31" fillId="14" borderId="7" xfId="0" applyFont="1" applyFill="1" applyBorder="1" applyAlignment="1">
      <alignment horizontal="center" vertical="center"/>
    </xf>
    <xf numFmtId="0" fontId="31" fillId="14" borderId="5" xfId="0" applyFont="1" applyFill="1" applyBorder="1" applyAlignment="1">
      <alignment horizontal="center" vertical="center"/>
    </xf>
    <xf numFmtId="0" fontId="31" fillId="14" borderId="6" xfId="0" applyFont="1" applyFill="1" applyBorder="1" applyAlignment="1">
      <alignment horizontal="center" vertical="center"/>
    </xf>
    <xf numFmtId="0" fontId="53" fillId="0" borderId="7" xfId="0" applyFont="1" applyBorder="1" applyAlignment="1">
      <alignment horizontal="center"/>
    </xf>
    <xf numFmtId="0" fontId="53" fillId="0" borderId="6" xfId="0" applyFont="1" applyBorder="1" applyAlignment="1">
      <alignment horizontal="center"/>
    </xf>
    <xf numFmtId="0" fontId="59" fillId="4" borderId="2" xfId="0" applyFont="1" applyFill="1" applyBorder="1" applyAlignment="1">
      <alignment horizontal="center" vertical="center"/>
    </xf>
    <xf numFmtId="0" fontId="59" fillId="4" borderId="2" xfId="0" applyFont="1" applyFill="1" applyBorder="1" applyAlignment="1">
      <alignment horizontal="left" vertical="center"/>
    </xf>
    <xf numFmtId="0" fontId="59" fillId="4" borderId="2" xfId="0" applyFont="1" applyFill="1" applyBorder="1" applyAlignment="1">
      <alignment horizontal="left" vertical="center" wrapText="1"/>
    </xf>
    <xf numFmtId="0" fontId="53" fillId="4" borderId="2" xfId="0" applyFont="1" applyFill="1" applyBorder="1" applyAlignment="1">
      <alignment vertical="center"/>
    </xf>
    <xf numFmtId="0" fontId="43" fillId="11" borderId="1" xfId="0" applyFont="1" applyFill="1" applyBorder="1" applyAlignment="1">
      <alignment horizontal="center"/>
    </xf>
    <xf numFmtId="1" fontId="4" fillId="0" borderId="0" xfId="3" applyNumberFormat="1" applyFont="1" applyAlignment="1">
      <alignment horizontal="left" vertic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6"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12" xfId="0" applyFont="1" applyBorder="1" applyAlignment="1">
      <alignment horizontal="center" vertical="center"/>
    </xf>
    <xf numFmtId="0" fontId="54" fillId="0" borderId="2" xfId="0" applyFont="1" applyBorder="1" applyAlignment="1">
      <alignment horizontal="left" vertical="center" wrapText="1"/>
    </xf>
    <xf numFmtId="0" fontId="54" fillId="10" borderId="2" xfId="0" applyFont="1" applyFill="1" applyBorder="1" applyAlignment="1">
      <alignment horizontal="center" vertical="center"/>
    </xf>
    <xf numFmtId="0" fontId="54" fillId="10" borderId="2" xfId="0" applyFont="1" applyFill="1" applyBorder="1" applyAlignment="1">
      <alignment horizontal="center" vertical="center" wrapText="1"/>
    </xf>
    <xf numFmtId="0" fontId="56" fillId="0" borderId="7" xfId="0" applyFont="1" applyBorder="1" applyAlignment="1">
      <alignment horizontal="right" vertical="center"/>
    </xf>
    <xf numFmtId="0" fontId="56" fillId="0" borderId="5" xfId="0" applyFont="1" applyBorder="1" applyAlignment="1">
      <alignment horizontal="right" vertical="center"/>
    </xf>
    <xf numFmtId="0" fontId="56" fillId="0" borderId="6" xfId="0" applyFont="1" applyBorder="1" applyAlignment="1">
      <alignment horizontal="right" vertical="center"/>
    </xf>
    <xf numFmtId="0" fontId="53" fillId="10" borderId="2" xfId="0" applyFont="1" applyFill="1" applyBorder="1" applyAlignment="1">
      <alignment horizontal="center" vertical="center"/>
    </xf>
    <xf numFmtId="0" fontId="53" fillId="5" borderId="7" xfId="0" applyFont="1" applyFill="1" applyBorder="1" applyAlignment="1">
      <alignment horizontal="right" vertical="center"/>
    </xf>
    <xf numFmtId="0" fontId="53" fillId="5" borderId="6" xfId="0" applyFont="1" applyFill="1" applyBorder="1" applyAlignment="1">
      <alignment horizontal="right" vertical="center"/>
    </xf>
  </cellXfs>
  <cellStyles count="38">
    <cellStyle name="Comma" xfId="1" builtinId="3"/>
    <cellStyle name="Comma 2" xfId="4"/>
    <cellStyle name="Comma 2 2" xfId="5"/>
    <cellStyle name="Comma 3" xfId="8"/>
    <cellStyle name="Comma 3 2" xfId="9"/>
    <cellStyle name="Comma 4" xfId="36"/>
    <cellStyle name="Normal" xfId="0" builtinId="0"/>
    <cellStyle name="Normal 10" xfId="37"/>
    <cellStyle name="Normal 104 2" xfId="32"/>
    <cellStyle name="Normal 143" xfId="10"/>
    <cellStyle name="Normal 145" xfId="11"/>
    <cellStyle name="Normal 147" xfId="12"/>
    <cellStyle name="Normal 18" xfId="33"/>
    <cellStyle name="Normal 2" xfId="2"/>
    <cellStyle name="Normal 2 10" xfId="13"/>
    <cellStyle name="Normal 2 2" xfId="14"/>
    <cellStyle name="Normal 2 3" xfId="15"/>
    <cellStyle name="Normal 2 3 2" xfId="16"/>
    <cellStyle name="Normal 2 4" xfId="17"/>
    <cellStyle name="Normal 2 4 2" xfId="18"/>
    <cellStyle name="Normal 2 5" xfId="19"/>
    <cellStyle name="Normal 2 6" xfId="20"/>
    <cellStyle name="Normal 2 7" xfId="21"/>
    <cellStyle name="Normal 2 8" xfId="22"/>
    <cellStyle name="Normal 2 9" xfId="23"/>
    <cellStyle name="Normal 3" xfId="24"/>
    <cellStyle name="Normal 3 2" xfId="25"/>
    <cellStyle name="Normal 4" xfId="3"/>
    <cellStyle name="Normal 4 2" xfId="26"/>
    <cellStyle name="Normal 5" xfId="6"/>
    <cellStyle name="Normal 5 2" xfId="27"/>
    <cellStyle name="Normal 6" xfId="28"/>
    <cellStyle name="Normal 6 2" xfId="29"/>
    <cellStyle name="Normal 7" xfId="7"/>
    <cellStyle name="Normal 8" xfId="30"/>
    <cellStyle name="Normal 8 2" xfId="31"/>
    <cellStyle name="Normal 9" xfId="34"/>
    <cellStyle name="Percent 2" xfId="3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6.xml"/><Relationship Id="rId21" Type="http://schemas.openxmlformats.org/officeDocument/2006/relationships/externalLink" Target="externalLinks/externalLink10.xml"/><Relationship Id="rId42" Type="http://schemas.openxmlformats.org/officeDocument/2006/relationships/externalLink" Target="externalLinks/externalLink31.xml"/><Relationship Id="rId63" Type="http://schemas.openxmlformats.org/officeDocument/2006/relationships/externalLink" Target="externalLinks/externalLink52.xml"/><Relationship Id="rId84" Type="http://schemas.openxmlformats.org/officeDocument/2006/relationships/externalLink" Target="externalLinks/externalLink73.xml"/><Relationship Id="rId138" Type="http://schemas.openxmlformats.org/officeDocument/2006/relationships/externalLink" Target="externalLinks/externalLink127.xml"/><Relationship Id="rId159" Type="http://schemas.openxmlformats.org/officeDocument/2006/relationships/externalLink" Target="externalLinks/externalLink148.xml"/><Relationship Id="rId107" Type="http://schemas.openxmlformats.org/officeDocument/2006/relationships/externalLink" Target="externalLinks/externalLink96.xml"/><Relationship Id="rId11" Type="http://schemas.openxmlformats.org/officeDocument/2006/relationships/worksheet" Target="worksheets/sheet11.xml"/><Relationship Id="rId32" Type="http://schemas.openxmlformats.org/officeDocument/2006/relationships/externalLink" Target="externalLinks/externalLink21.xml"/><Relationship Id="rId53" Type="http://schemas.openxmlformats.org/officeDocument/2006/relationships/externalLink" Target="externalLinks/externalLink42.xml"/><Relationship Id="rId74" Type="http://schemas.openxmlformats.org/officeDocument/2006/relationships/externalLink" Target="externalLinks/externalLink63.xml"/><Relationship Id="rId128" Type="http://schemas.openxmlformats.org/officeDocument/2006/relationships/externalLink" Target="externalLinks/externalLink117.xml"/><Relationship Id="rId149" Type="http://schemas.openxmlformats.org/officeDocument/2006/relationships/externalLink" Target="externalLinks/externalLink138.xml"/><Relationship Id="rId5" Type="http://schemas.openxmlformats.org/officeDocument/2006/relationships/worksheet" Target="worksheets/sheet5.xml"/><Relationship Id="rId95" Type="http://schemas.openxmlformats.org/officeDocument/2006/relationships/externalLink" Target="externalLinks/externalLink84.xml"/><Relationship Id="rId160" Type="http://schemas.openxmlformats.org/officeDocument/2006/relationships/externalLink" Target="externalLinks/externalLink149.xml"/><Relationship Id="rId22" Type="http://schemas.openxmlformats.org/officeDocument/2006/relationships/externalLink" Target="externalLinks/externalLink11.xml"/><Relationship Id="rId43" Type="http://schemas.openxmlformats.org/officeDocument/2006/relationships/externalLink" Target="externalLinks/externalLink32.xml"/><Relationship Id="rId64" Type="http://schemas.openxmlformats.org/officeDocument/2006/relationships/externalLink" Target="externalLinks/externalLink53.xml"/><Relationship Id="rId118" Type="http://schemas.openxmlformats.org/officeDocument/2006/relationships/externalLink" Target="externalLinks/externalLink107.xml"/><Relationship Id="rId139" Type="http://schemas.openxmlformats.org/officeDocument/2006/relationships/externalLink" Target="externalLinks/externalLink128.xml"/><Relationship Id="rId85" Type="http://schemas.openxmlformats.org/officeDocument/2006/relationships/externalLink" Target="externalLinks/externalLink74.xml"/><Relationship Id="rId150" Type="http://schemas.openxmlformats.org/officeDocument/2006/relationships/externalLink" Target="externalLinks/externalLink139.xml"/><Relationship Id="rId12" Type="http://schemas.openxmlformats.org/officeDocument/2006/relationships/externalLink" Target="externalLinks/externalLink1.xml"/><Relationship Id="rId33" Type="http://schemas.openxmlformats.org/officeDocument/2006/relationships/externalLink" Target="externalLinks/externalLink22.xml"/><Relationship Id="rId108" Type="http://schemas.openxmlformats.org/officeDocument/2006/relationships/externalLink" Target="externalLinks/externalLink97.xml"/><Relationship Id="rId129" Type="http://schemas.openxmlformats.org/officeDocument/2006/relationships/externalLink" Target="externalLinks/externalLink118.xml"/><Relationship Id="rId54" Type="http://schemas.openxmlformats.org/officeDocument/2006/relationships/externalLink" Target="externalLinks/externalLink43.xml"/><Relationship Id="rId70" Type="http://schemas.openxmlformats.org/officeDocument/2006/relationships/externalLink" Target="externalLinks/externalLink59.xml"/><Relationship Id="rId75" Type="http://schemas.openxmlformats.org/officeDocument/2006/relationships/externalLink" Target="externalLinks/externalLink64.xml"/><Relationship Id="rId91" Type="http://schemas.openxmlformats.org/officeDocument/2006/relationships/externalLink" Target="externalLinks/externalLink80.xml"/><Relationship Id="rId96" Type="http://schemas.openxmlformats.org/officeDocument/2006/relationships/externalLink" Target="externalLinks/externalLink85.xml"/><Relationship Id="rId140" Type="http://schemas.openxmlformats.org/officeDocument/2006/relationships/externalLink" Target="externalLinks/externalLink129.xml"/><Relationship Id="rId145" Type="http://schemas.openxmlformats.org/officeDocument/2006/relationships/externalLink" Target="externalLinks/externalLink134.xml"/><Relationship Id="rId161" Type="http://schemas.openxmlformats.org/officeDocument/2006/relationships/externalLink" Target="externalLinks/externalLink150.xml"/><Relationship Id="rId16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49" Type="http://schemas.openxmlformats.org/officeDocument/2006/relationships/externalLink" Target="externalLinks/externalLink38.xml"/><Relationship Id="rId114" Type="http://schemas.openxmlformats.org/officeDocument/2006/relationships/externalLink" Target="externalLinks/externalLink103.xml"/><Relationship Id="rId119" Type="http://schemas.openxmlformats.org/officeDocument/2006/relationships/externalLink" Target="externalLinks/externalLink108.xml"/><Relationship Id="rId44" Type="http://schemas.openxmlformats.org/officeDocument/2006/relationships/externalLink" Target="externalLinks/externalLink33.xml"/><Relationship Id="rId60" Type="http://schemas.openxmlformats.org/officeDocument/2006/relationships/externalLink" Target="externalLinks/externalLink49.xml"/><Relationship Id="rId65" Type="http://schemas.openxmlformats.org/officeDocument/2006/relationships/externalLink" Target="externalLinks/externalLink54.xml"/><Relationship Id="rId81" Type="http://schemas.openxmlformats.org/officeDocument/2006/relationships/externalLink" Target="externalLinks/externalLink70.xml"/><Relationship Id="rId86" Type="http://schemas.openxmlformats.org/officeDocument/2006/relationships/externalLink" Target="externalLinks/externalLink75.xml"/><Relationship Id="rId130" Type="http://schemas.openxmlformats.org/officeDocument/2006/relationships/externalLink" Target="externalLinks/externalLink119.xml"/><Relationship Id="rId135" Type="http://schemas.openxmlformats.org/officeDocument/2006/relationships/externalLink" Target="externalLinks/externalLink124.xml"/><Relationship Id="rId151" Type="http://schemas.openxmlformats.org/officeDocument/2006/relationships/externalLink" Target="externalLinks/externalLink140.xml"/><Relationship Id="rId156" Type="http://schemas.openxmlformats.org/officeDocument/2006/relationships/externalLink" Target="externalLinks/externalLink145.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9" Type="http://schemas.openxmlformats.org/officeDocument/2006/relationships/externalLink" Target="externalLinks/externalLink28.xml"/><Relationship Id="rId109" Type="http://schemas.openxmlformats.org/officeDocument/2006/relationships/externalLink" Target="externalLinks/externalLink98.xml"/><Relationship Id="rId34" Type="http://schemas.openxmlformats.org/officeDocument/2006/relationships/externalLink" Target="externalLinks/externalLink23.xml"/><Relationship Id="rId50" Type="http://schemas.openxmlformats.org/officeDocument/2006/relationships/externalLink" Target="externalLinks/externalLink39.xml"/><Relationship Id="rId55" Type="http://schemas.openxmlformats.org/officeDocument/2006/relationships/externalLink" Target="externalLinks/externalLink44.xml"/><Relationship Id="rId76" Type="http://schemas.openxmlformats.org/officeDocument/2006/relationships/externalLink" Target="externalLinks/externalLink65.xml"/><Relationship Id="rId97" Type="http://schemas.openxmlformats.org/officeDocument/2006/relationships/externalLink" Target="externalLinks/externalLink86.xml"/><Relationship Id="rId104" Type="http://schemas.openxmlformats.org/officeDocument/2006/relationships/externalLink" Target="externalLinks/externalLink93.xml"/><Relationship Id="rId120" Type="http://schemas.openxmlformats.org/officeDocument/2006/relationships/externalLink" Target="externalLinks/externalLink109.xml"/><Relationship Id="rId125" Type="http://schemas.openxmlformats.org/officeDocument/2006/relationships/externalLink" Target="externalLinks/externalLink114.xml"/><Relationship Id="rId141" Type="http://schemas.openxmlformats.org/officeDocument/2006/relationships/externalLink" Target="externalLinks/externalLink130.xml"/><Relationship Id="rId146" Type="http://schemas.openxmlformats.org/officeDocument/2006/relationships/externalLink" Target="externalLinks/externalLink135.xml"/><Relationship Id="rId16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60.xml"/><Relationship Id="rId92" Type="http://schemas.openxmlformats.org/officeDocument/2006/relationships/externalLink" Target="externalLinks/externalLink81.xml"/><Relationship Id="rId162" Type="http://schemas.openxmlformats.org/officeDocument/2006/relationships/externalLink" Target="externalLinks/externalLink151.xml"/><Relationship Id="rId2" Type="http://schemas.openxmlformats.org/officeDocument/2006/relationships/worksheet" Target="worksheets/sheet2.xml"/><Relationship Id="rId29" Type="http://schemas.openxmlformats.org/officeDocument/2006/relationships/externalLink" Target="externalLinks/externalLink18.xml"/><Relationship Id="rId24" Type="http://schemas.openxmlformats.org/officeDocument/2006/relationships/externalLink" Target="externalLinks/externalLink13.xml"/><Relationship Id="rId40" Type="http://schemas.openxmlformats.org/officeDocument/2006/relationships/externalLink" Target="externalLinks/externalLink29.xml"/><Relationship Id="rId45" Type="http://schemas.openxmlformats.org/officeDocument/2006/relationships/externalLink" Target="externalLinks/externalLink34.xml"/><Relationship Id="rId66" Type="http://schemas.openxmlformats.org/officeDocument/2006/relationships/externalLink" Target="externalLinks/externalLink55.xml"/><Relationship Id="rId87" Type="http://schemas.openxmlformats.org/officeDocument/2006/relationships/externalLink" Target="externalLinks/externalLink76.xml"/><Relationship Id="rId110" Type="http://schemas.openxmlformats.org/officeDocument/2006/relationships/externalLink" Target="externalLinks/externalLink99.xml"/><Relationship Id="rId115" Type="http://schemas.openxmlformats.org/officeDocument/2006/relationships/externalLink" Target="externalLinks/externalLink104.xml"/><Relationship Id="rId131" Type="http://schemas.openxmlformats.org/officeDocument/2006/relationships/externalLink" Target="externalLinks/externalLink120.xml"/><Relationship Id="rId136" Type="http://schemas.openxmlformats.org/officeDocument/2006/relationships/externalLink" Target="externalLinks/externalLink125.xml"/><Relationship Id="rId157" Type="http://schemas.openxmlformats.org/officeDocument/2006/relationships/externalLink" Target="externalLinks/externalLink146.xml"/><Relationship Id="rId61" Type="http://schemas.openxmlformats.org/officeDocument/2006/relationships/externalLink" Target="externalLinks/externalLink50.xml"/><Relationship Id="rId82" Type="http://schemas.openxmlformats.org/officeDocument/2006/relationships/externalLink" Target="externalLinks/externalLink71.xml"/><Relationship Id="rId152" Type="http://schemas.openxmlformats.org/officeDocument/2006/relationships/externalLink" Target="externalLinks/externalLink141.xml"/><Relationship Id="rId19" Type="http://schemas.openxmlformats.org/officeDocument/2006/relationships/externalLink" Target="externalLinks/externalLink8.xml"/><Relationship Id="rId14" Type="http://schemas.openxmlformats.org/officeDocument/2006/relationships/externalLink" Target="externalLinks/externalLink3.xml"/><Relationship Id="rId30" Type="http://schemas.openxmlformats.org/officeDocument/2006/relationships/externalLink" Target="externalLinks/externalLink19.xml"/><Relationship Id="rId35" Type="http://schemas.openxmlformats.org/officeDocument/2006/relationships/externalLink" Target="externalLinks/externalLink24.xml"/><Relationship Id="rId56" Type="http://schemas.openxmlformats.org/officeDocument/2006/relationships/externalLink" Target="externalLinks/externalLink45.xml"/><Relationship Id="rId77" Type="http://schemas.openxmlformats.org/officeDocument/2006/relationships/externalLink" Target="externalLinks/externalLink66.xml"/><Relationship Id="rId100" Type="http://schemas.openxmlformats.org/officeDocument/2006/relationships/externalLink" Target="externalLinks/externalLink89.xml"/><Relationship Id="rId105" Type="http://schemas.openxmlformats.org/officeDocument/2006/relationships/externalLink" Target="externalLinks/externalLink94.xml"/><Relationship Id="rId126" Type="http://schemas.openxmlformats.org/officeDocument/2006/relationships/externalLink" Target="externalLinks/externalLink115.xml"/><Relationship Id="rId147" Type="http://schemas.openxmlformats.org/officeDocument/2006/relationships/externalLink" Target="externalLinks/externalLink136.xml"/><Relationship Id="rId16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0.xml"/><Relationship Id="rId72" Type="http://schemas.openxmlformats.org/officeDocument/2006/relationships/externalLink" Target="externalLinks/externalLink61.xml"/><Relationship Id="rId93" Type="http://schemas.openxmlformats.org/officeDocument/2006/relationships/externalLink" Target="externalLinks/externalLink82.xml"/><Relationship Id="rId98" Type="http://schemas.openxmlformats.org/officeDocument/2006/relationships/externalLink" Target="externalLinks/externalLink87.xml"/><Relationship Id="rId121" Type="http://schemas.openxmlformats.org/officeDocument/2006/relationships/externalLink" Target="externalLinks/externalLink110.xml"/><Relationship Id="rId142" Type="http://schemas.openxmlformats.org/officeDocument/2006/relationships/externalLink" Target="externalLinks/externalLink131.xml"/><Relationship Id="rId163" Type="http://schemas.openxmlformats.org/officeDocument/2006/relationships/externalLink" Target="externalLinks/externalLink152.xml"/><Relationship Id="rId3" Type="http://schemas.openxmlformats.org/officeDocument/2006/relationships/worksheet" Target="worksheets/sheet3.xml"/><Relationship Id="rId25" Type="http://schemas.openxmlformats.org/officeDocument/2006/relationships/externalLink" Target="externalLinks/externalLink14.xml"/><Relationship Id="rId46" Type="http://schemas.openxmlformats.org/officeDocument/2006/relationships/externalLink" Target="externalLinks/externalLink35.xml"/><Relationship Id="rId67" Type="http://schemas.openxmlformats.org/officeDocument/2006/relationships/externalLink" Target="externalLinks/externalLink56.xml"/><Relationship Id="rId116" Type="http://schemas.openxmlformats.org/officeDocument/2006/relationships/externalLink" Target="externalLinks/externalLink105.xml"/><Relationship Id="rId137" Type="http://schemas.openxmlformats.org/officeDocument/2006/relationships/externalLink" Target="externalLinks/externalLink126.xml"/><Relationship Id="rId158" Type="http://schemas.openxmlformats.org/officeDocument/2006/relationships/externalLink" Target="externalLinks/externalLink147.xml"/><Relationship Id="rId20" Type="http://schemas.openxmlformats.org/officeDocument/2006/relationships/externalLink" Target="externalLinks/externalLink9.xml"/><Relationship Id="rId41" Type="http://schemas.openxmlformats.org/officeDocument/2006/relationships/externalLink" Target="externalLinks/externalLink30.xml"/><Relationship Id="rId62" Type="http://schemas.openxmlformats.org/officeDocument/2006/relationships/externalLink" Target="externalLinks/externalLink51.xml"/><Relationship Id="rId83" Type="http://schemas.openxmlformats.org/officeDocument/2006/relationships/externalLink" Target="externalLinks/externalLink72.xml"/><Relationship Id="rId88" Type="http://schemas.openxmlformats.org/officeDocument/2006/relationships/externalLink" Target="externalLinks/externalLink77.xml"/><Relationship Id="rId111" Type="http://schemas.openxmlformats.org/officeDocument/2006/relationships/externalLink" Target="externalLinks/externalLink100.xml"/><Relationship Id="rId132" Type="http://schemas.openxmlformats.org/officeDocument/2006/relationships/externalLink" Target="externalLinks/externalLink121.xml"/><Relationship Id="rId153" Type="http://schemas.openxmlformats.org/officeDocument/2006/relationships/externalLink" Target="externalLinks/externalLink142.xml"/><Relationship Id="rId15" Type="http://schemas.openxmlformats.org/officeDocument/2006/relationships/externalLink" Target="externalLinks/externalLink4.xml"/><Relationship Id="rId36" Type="http://schemas.openxmlformats.org/officeDocument/2006/relationships/externalLink" Target="externalLinks/externalLink25.xml"/><Relationship Id="rId57" Type="http://schemas.openxmlformats.org/officeDocument/2006/relationships/externalLink" Target="externalLinks/externalLink46.xml"/><Relationship Id="rId106" Type="http://schemas.openxmlformats.org/officeDocument/2006/relationships/externalLink" Target="externalLinks/externalLink95.xml"/><Relationship Id="rId127" Type="http://schemas.openxmlformats.org/officeDocument/2006/relationships/externalLink" Target="externalLinks/externalLink116.xml"/><Relationship Id="rId10" Type="http://schemas.openxmlformats.org/officeDocument/2006/relationships/worksheet" Target="worksheets/sheet10.xml"/><Relationship Id="rId31" Type="http://schemas.openxmlformats.org/officeDocument/2006/relationships/externalLink" Target="externalLinks/externalLink20.xml"/><Relationship Id="rId52" Type="http://schemas.openxmlformats.org/officeDocument/2006/relationships/externalLink" Target="externalLinks/externalLink41.xml"/><Relationship Id="rId73" Type="http://schemas.openxmlformats.org/officeDocument/2006/relationships/externalLink" Target="externalLinks/externalLink62.xml"/><Relationship Id="rId78" Type="http://schemas.openxmlformats.org/officeDocument/2006/relationships/externalLink" Target="externalLinks/externalLink67.xml"/><Relationship Id="rId94" Type="http://schemas.openxmlformats.org/officeDocument/2006/relationships/externalLink" Target="externalLinks/externalLink83.xml"/><Relationship Id="rId99" Type="http://schemas.openxmlformats.org/officeDocument/2006/relationships/externalLink" Target="externalLinks/externalLink88.xml"/><Relationship Id="rId101" Type="http://schemas.openxmlformats.org/officeDocument/2006/relationships/externalLink" Target="externalLinks/externalLink90.xml"/><Relationship Id="rId122" Type="http://schemas.openxmlformats.org/officeDocument/2006/relationships/externalLink" Target="externalLinks/externalLink111.xml"/><Relationship Id="rId143" Type="http://schemas.openxmlformats.org/officeDocument/2006/relationships/externalLink" Target="externalLinks/externalLink132.xml"/><Relationship Id="rId148" Type="http://schemas.openxmlformats.org/officeDocument/2006/relationships/externalLink" Target="externalLinks/externalLink137.xml"/><Relationship Id="rId164" Type="http://schemas.openxmlformats.org/officeDocument/2006/relationships/externalLink" Target="externalLinks/externalLink153.xml"/><Relationship Id="rId16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5.xml"/><Relationship Id="rId47" Type="http://schemas.openxmlformats.org/officeDocument/2006/relationships/externalLink" Target="externalLinks/externalLink36.xml"/><Relationship Id="rId68" Type="http://schemas.openxmlformats.org/officeDocument/2006/relationships/externalLink" Target="externalLinks/externalLink57.xml"/><Relationship Id="rId89" Type="http://schemas.openxmlformats.org/officeDocument/2006/relationships/externalLink" Target="externalLinks/externalLink78.xml"/><Relationship Id="rId112" Type="http://schemas.openxmlformats.org/officeDocument/2006/relationships/externalLink" Target="externalLinks/externalLink101.xml"/><Relationship Id="rId133" Type="http://schemas.openxmlformats.org/officeDocument/2006/relationships/externalLink" Target="externalLinks/externalLink122.xml"/><Relationship Id="rId154" Type="http://schemas.openxmlformats.org/officeDocument/2006/relationships/externalLink" Target="externalLinks/externalLink143.xml"/><Relationship Id="rId16" Type="http://schemas.openxmlformats.org/officeDocument/2006/relationships/externalLink" Target="externalLinks/externalLink5.xml"/><Relationship Id="rId37" Type="http://schemas.openxmlformats.org/officeDocument/2006/relationships/externalLink" Target="externalLinks/externalLink26.xml"/><Relationship Id="rId58" Type="http://schemas.openxmlformats.org/officeDocument/2006/relationships/externalLink" Target="externalLinks/externalLink47.xml"/><Relationship Id="rId79" Type="http://schemas.openxmlformats.org/officeDocument/2006/relationships/externalLink" Target="externalLinks/externalLink68.xml"/><Relationship Id="rId102" Type="http://schemas.openxmlformats.org/officeDocument/2006/relationships/externalLink" Target="externalLinks/externalLink91.xml"/><Relationship Id="rId123" Type="http://schemas.openxmlformats.org/officeDocument/2006/relationships/externalLink" Target="externalLinks/externalLink112.xml"/><Relationship Id="rId144" Type="http://schemas.openxmlformats.org/officeDocument/2006/relationships/externalLink" Target="externalLinks/externalLink133.xml"/><Relationship Id="rId90" Type="http://schemas.openxmlformats.org/officeDocument/2006/relationships/externalLink" Target="externalLinks/externalLink79.xml"/><Relationship Id="rId165" Type="http://schemas.openxmlformats.org/officeDocument/2006/relationships/externalLink" Target="externalLinks/externalLink154.xml"/><Relationship Id="rId27" Type="http://schemas.openxmlformats.org/officeDocument/2006/relationships/externalLink" Target="externalLinks/externalLink16.xml"/><Relationship Id="rId48" Type="http://schemas.openxmlformats.org/officeDocument/2006/relationships/externalLink" Target="externalLinks/externalLink37.xml"/><Relationship Id="rId69" Type="http://schemas.openxmlformats.org/officeDocument/2006/relationships/externalLink" Target="externalLinks/externalLink58.xml"/><Relationship Id="rId113" Type="http://schemas.openxmlformats.org/officeDocument/2006/relationships/externalLink" Target="externalLinks/externalLink102.xml"/><Relationship Id="rId134" Type="http://schemas.openxmlformats.org/officeDocument/2006/relationships/externalLink" Target="externalLinks/externalLink123.xml"/><Relationship Id="rId80" Type="http://schemas.openxmlformats.org/officeDocument/2006/relationships/externalLink" Target="externalLinks/externalLink69.xml"/><Relationship Id="rId155" Type="http://schemas.openxmlformats.org/officeDocument/2006/relationships/externalLink" Target="externalLinks/externalLink144.xml"/><Relationship Id="rId17" Type="http://schemas.openxmlformats.org/officeDocument/2006/relationships/externalLink" Target="externalLinks/externalLink6.xml"/><Relationship Id="rId38" Type="http://schemas.openxmlformats.org/officeDocument/2006/relationships/externalLink" Target="externalLinks/externalLink27.xml"/><Relationship Id="rId59" Type="http://schemas.openxmlformats.org/officeDocument/2006/relationships/externalLink" Target="externalLinks/externalLink48.xml"/><Relationship Id="rId103" Type="http://schemas.openxmlformats.org/officeDocument/2006/relationships/externalLink" Target="externalLinks/externalLink92.xml"/><Relationship Id="rId124" Type="http://schemas.openxmlformats.org/officeDocument/2006/relationships/externalLink" Target="externalLinks/externalLink1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1015485</xdr:colOff>
      <xdr:row>0</xdr:row>
      <xdr:rowOff>131379</xdr:rowOff>
    </xdr:from>
    <xdr:to>
      <xdr:col>15</xdr:col>
      <xdr:colOff>2823</xdr:colOff>
      <xdr:row>1</xdr:row>
      <xdr:rowOff>52243</xdr:rowOff>
    </xdr:to>
    <xdr:pic>
      <xdr:nvPicPr>
        <xdr:cNvPr id="2" name="Picture 1" descr="Power Mech Symble.jpg">
          <a:extLst>
            <a:ext uri="{FF2B5EF4-FFF2-40B4-BE49-F238E27FC236}">
              <a16:creationId xmlns:a16="http://schemas.microsoft.com/office/drawing/2014/main" xmlns="" id="{E8F7A307-3918-4494-8F18-733BF0B45F7A}"/>
            </a:ext>
          </a:extLst>
        </xdr:cNvPr>
        <xdr:cNvPicPr>
          <a:picLocks noChangeAspect="1"/>
        </xdr:cNvPicPr>
      </xdr:nvPicPr>
      <xdr:blipFill>
        <a:blip xmlns:r="http://schemas.openxmlformats.org/officeDocument/2006/relationships" r:embed="rId1" cstate="print"/>
        <a:stretch>
          <a:fillRect/>
        </a:stretch>
      </xdr:blipFill>
      <xdr:spPr>
        <a:xfrm>
          <a:off x="9092685" y="131379"/>
          <a:ext cx="6513" cy="158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94365</xdr:colOff>
      <xdr:row>0</xdr:row>
      <xdr:rowOff>114861</xdr:rowOff>
    </xdr:from>
    <xdr:to>
      <xdr:col>1</xdr:col>
      <xdr:colOff>784413</xdr:colOff>
      <xdr:row>2</xdr:row>
      <xdr:rowOff>207030</xdr:rowOff>
    </xdr:to>
    <xdr:pic>
      <xdr:nvPicPr>
        <xdr:cNvPr id="2" name="Picture 1" descr="Power Mech Symble.jp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766718" y="114861"/>
          <a:ext cx="690048" cy="562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208663</xdr:colOff>
      <xdr:row>5</xdr:row>
      <xdr:rowOff>44822</xdr:rowOff>
    </xdr:from>
    <xdr:to>
      <xdr:col>3</xdr:col>
      <xdr:colOff>361855</xdr:colOff>
      <xdr:row>7</xdr:row>
      <xdr:rowOff>347382</xdr:rowOff>
    </xdr:to>
    <xdr:pic>
      <xdr:nvPicPr>
        <xdr:cNvPr id="2" name="Picture 1" descr="Power Mech Symble.jpg">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380113" y="44822"/>
          <a:ext cx="1307078" cy="1064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208662</xdr:colOff>
      <xdr:row>5</xdr:row>
      <xdr:rowOff>44822</xdr:rowOff>
    </xdr:from>
    <xdr:to>
      <xdr:col>4</xdr:col>
      <xdr:colOff>606424</xdr:colOff>
      <xdr:row>7</xdr:row>
      <xdr:rowOff>352425</xdr:rowOff>
    </xdr:to>
    <xdr:pic>
      <xdr:nvPicPr>
        <xdr:cNvPr id="2" name="Picture 1" descr="Power Mech Symble.jpg">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a:stretch>
          <a:fillRect/>
        </a:stretch>
      </xdr:blipFill>
      <xdr:spPr>
        <a:xfrm>
          <a:off x="380112" y="44822"/>
          <a:ext cx="1467737" cy="10696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1</xdr:row>
      <xdr:rowOff>66675</xdr:rowOff>
    </xdr:from>
    <xdr:to>
      <xdr:col>2</xdr:col>
      <xdr:colOff>333376</xdr:colOff>
      <xdr:row>5</xdr:row>
      <xdr:rowOff>28575</xdr:rowOff>
    </xdr:to>
    <xdr:pic>
      <xdr:nvPicPr>
        <xdr:cNvPr id="2" name="Picture 1" descr="Power Mech Symble.jpg">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a:stretch>
          <a:fillRect/>
        </a:stretch>
      </xdr:blipFill>
      <xdr:spPr>
        <a:xfrm>
          <a:off x="304801" y="257175"/>
          <a:ext cx="876300" cy="8953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94363</xdr:colOff>
      <xdr:row>0</xdr:row>
      <xdr:rowOff>47625</xdr:rowOff>
    </xdr:from>
    <xdr:to>
      <xdr:col>1</xdr:col>
      <xdr:colOff>762000</xdr:colOff>
      <xdr:row>2</xdr:row>
      <xdr:rowOff>304800</xdr:rowOff>
    </xdr:to>
    <xdr:pic>
      <xdr:nvPicPr>
        <xdr:cNvPr id="2" name="Picture 1" descr="Power Mech Symble.jpg">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a:stretch>
          <a:fillRect/>
        </a:stretch>
      </xdr:blipFill>
      <xdr:spPr>
        <a:xfrm>
          <a:off x="94363" y="47625"/>
          <a:ext cx="1343912" cy="942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208662</xdr:colOff>
      <xdr:row>0</xdr:row>
      <xdr:rowOff>44822</xdr:rowOff>
    </xdr:from>
    <xdr:to>
      <xdr:col>3</xdr:col>
      <xdr:colOff>914400</xdr:colOff>
      <xdr:row>3</xdr:row>
      <xdr:rowOff>28575</xdr:rowOff>
    </xdr:to>
    <xdr:pic>
      <xdr:nvPicPr>
        <xdr:cNvPr id="2" name="Picture 1" descr="Power Mech Symble.jpg">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1"/>
        <a:stretch>
          <a:fillRect/>
        </a:stretch>
      </xdr:blipFill>
      <xdr:spPr>
        <a:xfrm>
          <a:off x="380112" y="44822"/>
          <a:ext cx="1296288" cy="8695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anwesh/MAGRAURA%20Distribution%20Network%20(4).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HP\Desktop\anwesh\MAGRAURA%20Distribution%20Network.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SARSIDIH"/>
      <sheetName val="MALAAK"/>
      <sheetName val="shivapur khurd"/>
      <sheetName val="dehri digar"/>
      <sheetName val="puremanika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13">
          <cell r="G113">
            <v>5588</v>
          </cell>
          <cell r="H113">
            <v>954</v>
          </cell>
        </row>
        <row r="114">
          <cell r="G114">
            <v>12324</v>
          </cell>
          <cell r="H114">
            <v>1649</v>
          </cell>
          <cell r="I114">
            <v>1167</v>
          </cell>
        </row>
      </sheetData>
      <sheetData sheetId="21" refreshError="1"/>
      <sheetData sheetId="22" refreshError="1"/>
      <sheetData sheetId="23" refreshError="1"/>
      <sheetData sheetId="2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heet1"/>
      <sheetName val="SAKRA JMR"/>
      <sheetName val="Sakra"/>
      <sheetName val="Hardoi"/>
      <sheetName val="Atarasand -PR E "/>
      <sheetName val="Atarasand -AK E"/>
      <sheetName val="Atarasand -AGS  "/>
      <sheetName val="Atarasand -Kyathi"/>
      <sheetName val="GEHRAULI"/>
      <sheetName val="MANGRAURA"/>
      <sheetName val="SESHPURADARGANJ"/>
      <sheetName val="SARAY JAMMUVARI (KAYTHI)"/>
      <sheetName val="SARAY JAMMUVARI(ajadi)"/>
      <sheetName val="purebhika"/>
      <sheetName val="PADAMPUR"/>
      <sheetName val="SURYAGARH JAGANNATH"/>
      <sheetName val="barasarai"/>
      <sheetName val="LAULI POKHATAKHAM"/>
      <sheetName val="mandha and bhoji"/>
      <sheetName val="MALAAK"/>
      <sheetName val="SARSIDIH"/>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4">
          <cell r="G54">
            <v>2473</v>
          </cell>
          <cell r="I54">
            <v>1202</v>
          </cell>
        </row>
      </sheetData>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4"/>
  <sheetViews>
    <sheetView topLeftCell="A110" workbookViewId="0">
      <selection activeCell="L146" sqref="L146"/>
    </sheetView>
  </sheetViews>
  <sheetFormatPr defaultColWidth="9" defaultRowHeight="15"/>
  <cols>
    <col min="1" max="1" width="9" style="212"/>
    <col min="2" max="2" width="10.42578125" style="212" customWidth="1"/>
    <col min="3" max="16384" width="9" style="212"/>
  </cols>
  <sheetData>
    <row r="1" spans="1:16" ht="18.75">
      <c r="C1" s="260" t="s">
        <v>659</v>
      </c>
      <c r="D1" s="261"/>
      <c r="E1" s="262"/>
      <c r="F1" s="263"/>
      <c r="G1" s="263"/>
      <c r="H1" s="263"/>
      <c r="I1" s="263"/>
      <c r="J1" s="263"/>
      <c r="K1" s="263"/>
      <c r="L1" s="263"/>
      <c r="M1" s="263"/>
      <c r="N1" s="263"/>
      <c r="O1" s="263"/>
      <c r="P1" s="264"/>
    </row>
    <row r="2" spans="1:16" ht="18.75">
      <c r="C2" s="260" t="s">
        <v>660</v>
      </c>
      <c r="D2" s="261"/>
      <c r="E2" s="265"/>
      <c r="F2" s="266"/>
      <c r="G2" s="266"/>
      <c r="H2" s="266"/>
      <c r="I2" s="266"/>
      <c r="J2" s="266"/>
      <c r="K2" s="266"/>
      <c r="L2" s="266"/>
      <c r="M2" s="266"/>
      <c r="N2" s="266"/>
      <c r="O2" s="266"/>
      <c r="P2" s="267"/>
    </row>
    <row r="3" spans="1:16" ht="18.75">
      <c r="C3" s="260">
        <v>16189</v>
      </c>
      <c r="D3" s="261"/>
      <c r="E3" s="265"/>
      <c r="F3" s="266"/>
      <c r="G3" s="266"/>
      <c r="H3" s="266"/>
      <c r="I3" s="266"/>
      <c r="J3" s="266"/>
      <c r="K3" s="266"/>
      <c r="L3" s="266"/>
      <c r="M3" s="266"/>
      <c r="N3" s="266"/>
      <c r="O3" s="266"/>
      <c r="P3" s="267"/>
    </row>
    <row r="4" spans="1:16" ht="18.75">
      <c r="C4" s="260"/>
      <c r="D4" s="261"/>
      <c r="E4" s="268"/>
      <c r="F4" s="269"/>
      <c r="G4" s="269"/>
      <c r="H4" s="269"/>
      <c r="I4" s="269"/>
      <c r="J4" s="269"/>
      <c r="K4" s="269"/>
      <c r="L4" s="269"/>
      <c r="M4" s="269"/>
      <c r="N4" s="269"/>
      <c r="O4" s="269"/>
      <c r="P4" s="270"/>
    </row>
    <row r="5" spans="1:16" ht="18.75">
      <c r="C5" s="271" t="s">
        <v>661</v>
      </c>
      <c r="D5" s="272"/>
      <c r="E5" s="272"/>
      <c r="F5" s="272"/>
      <c r="G5" s="272"/>
      <c r="H5" s="272"/>
      <c r="I5" s="272"/>
      <c r="J5" s="272"/>
      <c r="K5" s="272"/>
      <c r="L5" s="272"/>
      <c r="M5" s="272"/>
      <c r="N5" s="272"/>
      <c r="O5" s="272"/>
      <c r="P5" s="273"/>
    </row>
    <row r="6" spans="1:16" ht="18">
      <c r="A6" s="258" t="s">
        <v>662</v>
      </c>
      <c r="B6" s="259" t="s">
        <v>663</v>
      </c>
      <c r="C6" s="256" t="s">
        <v>12</v>
      </c>
      <c r="D6" s="256" t="s">
        <v>13</v>
      </c>
      <c r="E6" s="256" t="s">
        <v>14</v>
      </c>
      <c r="F6" s="256" t="s">
        <v>15</v>
      </c>
      <c r="G6" s="255" t="s">
        <v>664</v>
      </c>
      <c r="H6" s="255"/>
      <c r="I6" s="255"/>
      <c r="J6" s="255"/>
      <c r="K6" s="255"/>
      <c r="L6" s="256" t="s">
        <v>16</v>
      </c>
      <c r="M6" s="256" t="s">
        <v>17</v>
      </c>
      <c r="N6" s="256" t="s">
        <v>18</v>
      </c>
      <c r="O6" s="256" t="s">
        <v>19</v>
      </c>
      <c r="P6" s="256" t="s">
        <v>20</v>
      </c>
    </row>
    <row r="7" spans="1:16" ht="18">
      <c r="A7" s="258"/>
      <c r="B7" s="259"/>
      <c r="C7" s="257"/>
      <c r="D7" s="257"/>
      <c r="E7" s="257"/>
      <c r="F7" s="257"/>
      <c r="G7" s="213" t="s">
        <v>21</v>
      </c>
      <c r="H7" s="213" t="s">
        <v>23</v>
      </c>
      <c r="I7" s="213" t="s">
        <v>24</v>
      </c>
      <c r="J7" s="213">
        <v>125</v>
      </c>
      <c r="K7" s="213" t="s">
        <v>41</v>
      </c>
      <c r="L7" s="257"/>
      <c r="M7" s="257"/>
      <c r="N7" s="257"/>
      <c r="O7" s="257"/>
      <c r="P7" s="257"/>
    </row>
    <row r="8" spans="1:16">
      <c r="A8" s="214">
        <v>1</v>
      </c>
      <c r="B8" s="215">
        <v>45082</v>
      </c>
      <c r="C8" s="216" t="s">
        <v>294</v>
      </c>
      <c r="D8" s="216" t="s">
        <v>199</v>
      </c>
      <c r="E8" s="214" t="s">
        <v>339</v>
      </c>
      <c r="F8" s="214" t="s">
        <v>340</v>
      </c>
      <c r="G8" s="214">
        <v>200</v>
      </c>
      <c r="H8" s="214"/>
      <c r="I8" s="214"/>
      <c r="J8" s="214"/>
      <c r="K8" s="214"/>
      <c r="L8" s="214">
        <f>+G8</f>
        <v>200</v>
      </c>
      <c r="M8" s="217"/>
      <c r="N8" s="217"/>
      <c r="O8" s="217"/>
      <c r="P8" s="217"/>
    </row>
    <row r="9" spans="1:16">
      <c r="A9" s="214">
        <f>1+A8</f>
        <v>2</v>
      </c>
      <c r="B9" s="215">
        <v>45082</v>
      </c>
      <c r="C9" s="216" t="s">
        <v>294</v>
      </c>
      <c r="D9" s="216" t="s">
        <v>199</v>
      </c>
      <c r="E9" s="214" t="s">
        <v>339</v>
      </c>
      <c r="F9" s="214" t="s">
        <v>340</v>
      </c>
      <c r="G9" s="214">
        <v>100</v>
      </c>
      <c r="H9" s="214"/>
      <c r="I9" s="214"/>
      <c r="J9" s="214"/>
      <c r="K9" s="214"/>
      <c r="L9" s="214">
        <f>+L8+G9+H9+I9+J9+K9</f>
        <v>300</v>
      </c>
      <c r="M9" s="217"/>
      <c r="N9" s="217"/>
      <c r="O9" s="217"/>
      <c r="P9" s="217"/>
    </row>
    <row r="10" spans="1:16">
      <c r="A10" s="214">
        <f t="shared" ref="A10:A73" si="0">1+A9</f>
        <v>3</v>
      </c>
      <c r="B10" s="215">
        <v>45083</v>
      </c>
      <c r="C10" s="216" t="s">
        <v>294</v>
      </c>
      <c r="D10" s="216" t="s">
        <v>283</v>
      </c>
      <c r="E10" s="214" t="s">
        <v>339</v>
      </c>
      <c r="F10" s="214" t="s">
        <v>340</v>
      </c>
      <c r="G10" s="214">
        <v>200</v>
      </c>
      <c r="H10" s="214"/>
      <c r="I10" s="214"/>
      <c r="J10" s="214"/>
      <c r="K10" s="214"/>
      <c r="L10" s="214">
        <f>+L9+G10+H10+I10+J10+K10</f>
        <v>500</v>
      </c>
      <c r="M10" s="217"/>
      <c r="N10" s="217"/>
      <c r="O10" s="217"/>
      <c r="P10" s="217"/>
    </row>
    <row r="11" spans="1:16">
      <c r="A11" s="214">
        <f t="shared" si="0"/>
        <v>4</v>
      </c>
      <c r="B11" s="215">
        <v>45083</v>
      </c>
      <c r="C11" s="216" t="s">
        <v>190</v>
      </c>
      <c r="D11" s="216" t="s">
        <v>254</v>
      </c>
      <c r="E11" s="214" t="s">
        <v>339</v>
      </c>
      <c r="F11" s="214" t="s">
        <v>340</v>
      </c>
      <c r="G11" s="214">
        <v>120</v>
      </c>
      <c r="H11" s="214"/>
      <c r="I11" s="214"/>
      <c r="J11" s="214"/>
      <c r="K11" s="214"/>
      <c r="L11" s="214">
        <f t="shared" ref="L11:L74" si="1">+L10+G11+H11+I11+J11+K11</f>
        <v>620</v>
      </c>
      <c r="M11" s="217"/>
      <c r="N11" s="217"/>
      <c r="O11" s="217"/>
      <c r="P11" s="217"/>
    </row>
    <row r="12" spans="1:16">
      <c r="A12" s="214">
        <f t="shared" si="0"/>
        <v>5</v>
      </c>
      <c r="B12" s="215">
        <v>45083</v>
      </c>
      <c r="C12" s="216" t="s">
        <v>254</v>
      </c>
      <c r="D12" s="216" t="s">
        <v>341</v>
      </c>
      <c r="E12" s="214" t="s">
        <v>339</v>
      </c>
      <c r="F12" s="214" t="s">
        <v>340</v>
      </c>
      <c r="G12" s="214">
        <v>80</v>
      </c>
      <c r="H12" s="214"/>
      <c r="I12" s="214"/>
      <c r="J12" s="214"/>
      <c r="K12" s="214"/>
      <c r="L12" s="214">
        <f t="shared" si="1"/>
        <v>700</v>
      </c>
      <c r="M12" s="217"/>
      <c r="N12" s="217"/>
      <c r="O12" s="217"/>
      <c r="P12" s="217"/>
    </row>
    <row r="13" spans="1:16">
      <c r="A13" s="214">
        <f t="shared" si="0"/>
        <v>6</v>
      </c>
      <c r="B13" s="215">
        <v>45084</v>
      </c>
      <c r="C13" s="216" t="s">
        <v>254</v>
      </c>
      <c r="D13" s="216" t="s">
        <v>341</v>
      </c>
      <c r="E13" s="214" t="s">
        <v>339</v>
      </c>
      <c r="F13" s="214" t="s">
        <v>340</v>
      </c>
      <c r="G13" s="214">
        <v>34</v>
      </c>
      <c r="H13" s="217"/>
      <c r="I13" s="217"/>
      <c r="J13" s="217"/>
      <c r="K13" s="217"/>
      <c r="L13" s="214">
        <f t="shared" si="1"/>
        <v>734</v>
      </c>
      <c r="M13" s="217"/>
      <c r="N13" s="217"/>
      <c r="O13" s="217"/>
      <c r="P13" s="217"/>
    </row>
    <row r="14" spans="1:16">
      <c r="A14" s="214">
        <f t="shared" si="0"/>
        <v>7</v>
      </c>
      <c r="B14" s="215">
        <v>45084</v>
      </c>
      <c r="C14" s="216" t="s">
        <v>254</v>
      </c>
      <c r="D14" s="216" t="s">
        <v>231</v>
      </c>
      <c r="E14" s="214" t="s">
        <v>339</v>
      </c>
      <c r="F14" s="214" t="s">
        <v>340</v>
      </c>
      <c r="G14" s="214">
        <v>126</v>
      </c>
      <c r="H14" s="217"/>
      <c r="I14" s="217"/>
      <c r="J14" s="217"/>
      <c r="K14" s="217"/>
      <c r="L14" s="214">
        <f t="shared" si="1"/>
        <v>860</v>
      </c>
      <c r="M14" s="217"/>
      <c r="N14" s="217"/>
      <c r="O14" s="217"/>
      <c r="P14" s="217"/>
    </row>
    <row r="15" spans="1:16">
      <c r="A15" s="214">
        <f t="shared" si="0"/>
        <v>8</v>
      </c>
      <c r="B15" s="215">
        <v>45085</v>
      </c>
      <c r="C15" s="216" t="s">
        <v>254</v>
      </c>
      <c r="D15" s="216" t="s">
        <v>231</v>
      </c>
      <c r="E15" s="214" t="s">
        <v>339</v>
      </c>
      <c r="F15" s="214" t="s">
        <v>340</v>
      </c>
      <c r="G15" s="214">
        <v>53</v>
      </c>
      <c r="H15" s="217"/>
      <c r="I15" s="217"/>
      <c r="J15" s="217"/>
      <c r="K15" s="217"/>
      <c r="L15" s="214">
        <f t="shared" si="1"/>
        <v>913</v>
      </c>
      <c r="M15" s="217"/>
      <c r="N15" s="217"/>
      <c r="O15" s="217"/>
      <c r="P15" s="217"/>
    </row>
    <row r="16" spans="1:16">
      <c r="A16" s="214">
        <f t="shared" si="0"/>
        <v>9</v>
      </c>
      <c r="B16" s="215">
        <v>45086</v>
      </c>
      <c r="C16" s="216" t="s">
        <v>228</v>
      </c>
      <c r="D16" s="216" t="s">
        <v>342</v>
      </c>
      <c r="E16" s="214" t="s">
        <v>339</v>
      </c>
      <c r="F16" s="214" t="s">
        <v>340</v>
      </c>
      <c r="G16" s="214">
        <v>63</v>
      </c>
      <c r="H16" s="217"/>
      <c r="I16" s="217"/>
      <c r="J16" s="217"/>
      <c r="K16" s="217"/>
      <c r="L16" s="214">
        <f t="shared" si="1"/>
        <v>976</v>
      </c>
      <c r="M16" s="217"/>
      <c r="N16" s="217"/>
      <c r="O16" s="217"/>
      <c r="P16" s="217"/>
    </row>
    <row r="17" spans="1:16">
      <c r="A17" s="214">
        <f t="shared" si="0"/>
        <v>10</v>
      </c>
      <c r="B17" s="215">
        <v>45088</v>
      </c>
      <c r="C17" s="216" t="s">
        <v>228</v>
      </c>
      <c r="D17" s="216" t="s">
        <v>342</v>
      </c>
      <c r="E17" s="214" t="s">
        <v>339</v>
      </c>
      <c r="F17" s="214" t="s">
        <v>340</v>
      </c>
      <c r="G17" s="214">
        <v>154</v>
      </c>
      <c r="H17" s="217"/>
      <c r="I17" s="217"/>
      <c r="J17" s="217"/>
      <c r="K17" s="217"/>
      <c r="L17" s="214">
        <f t="shared" si="1"/>
        <v>1130</v>
      </c>
      <c r="M17" s="217"/>
      <c r="N17" s="217"/>
      <c r="O17" s="217"/>
      <c r="P17" s="217"/>
    </row>
    <row r="18" spans="1:16">
      <c r="A18" s="214">
        <f t="shared" si="0"/>
        <v>11</v>
      </c>
      <c r="B18" s="215">
        <v>45088</v>
      </c>
      <c r="C18" s="216" t="s">
        <v>342</v>
      </c>
      <c r="D18" s="216" t="s">
        <v>230</v>
      </c>
      <c r="E18" s="214" t="s">
        <v>339</v>
      </c>
      <c r="F18" s="214" t="s">
        <v>340</v>
      </c>
      <c r="G18" s="214">
        <v>119</v>
      </c>
      <c r="H18" s="217"/>
      <c r="I18" s="217"/>
      <c r="J18" s="217"/>
      <c r="K18" s="217"/>
      <c r="L18" s="214">
        <f t="shared" si="1"/>
        <v>1249</v>
      </c>
      <c r="M18" s="217"/>
      <c r="N18" s="217"/>
      <c r="O18" s="217"/>
      <c r="P18" s="217"/>
    </row>
    <row r="19" spans="1:16">
      <c r="A19" s="214">
        <f t="shared" si="0"/>
        <v>12</v>
      </c>
      <c r="B19" s="215">
        <v>45088</v>
      </c>
      <c r="C19" s="216" t="s">
        <v>230</v>
      </c>
      <c r="D19" s="216" t="s">
        <v>343</v>
      </c>
      <c r="E19" s="214" t="s">
        <v>339</v>
      </c>
      <c r="F19" s="214" t="s">
        <v>340</v>
      </c>
      <c r="G19" s="214">
        <v>20</v>
      </c>
      <c r="H19" s="217"/>
      <c r="I19" s="217"/>
      <c r="J19" s="217"/>
      <c r="K19" s="217"/>
      <c r="L19" s="214">
        <f t="shared" si="1"/>
        <v>1269</v>
      </c>
      <c r="M19" s="217"/>
      <c r="N19" s="217"/>
      <c r="O19" s="217"/>
      <c r="P19" s="217"/>
    </row>
    <row r="20" spans="1:16">
      <c r="A20" s="214">
        <f t="shared" si="0"/>
        <v>13</v>
      </c>
      <c r="B20" s="215">
        <v>45088</v>
      </c>
      <c r="C20" s="216" t="s">
        <v>343</v>
      </c>
      <c r="D20" s="216" t="s">
        <v>344</v>
      </c>
      <c r="E20" s="214" t="s">
        <v>339</v>
      </c>
      <c r="F20" s="214" t="s">
        <v>340</v>
      </c>
      <c r="G20" s="214">
        <v>36</v>
      </c>
      <c r="H20" s="217"/>
      <c r="I20" s="217"/>
      <c r="J20" s="217"/>
      <c r="K20" s="217"/>
      <c r="L20" s="214">
        <f t="shared" si="1"/>
        <v>1305</v>
      </c>
      <c r="M20" s="217"/>
      <c r="N20" s="217"/>
      <c r="O20" s="217"/>
      <c r="P20" s="217"/>
    </row>
    <row r="21" spans="1:16">
      <c r="A21" s="214">
        <f t="shared" si="0"/>
        <v>14</v>
      </c>
      <c r="B21" s="215">
        <v>45088</v>
      </c>
      <c r="C21" s="216" t="s">
        <v>345</v>
      </c>
      <c r="D21" s="216" t="s">
        <v>346</v>
      </c>
      <c r="E21" s="214" t="s">
        <v>339</v>
      </c>
      <c r="F21" s="214" t="s">
        <v>340</v>
      </c>
      <c r="G21" s="214">
        <v>114</v>
      </c>
      <c r="H21" s="217"/>
      <c r="I21" s="217"/>
      <c r="J21" s="217"/>
      <c r="K21" s="217"/>
      <c r="L21" s="214">
        <f t="shared" si="1"/>
        <v>1419</v>
      </c>
      <c r="M21" s="217"/>
      <c r="N21" s="217"/>
      <c r="O21" s="217"/>
      <c r="P21" s="217"/>
    </row>
    <row r="22" spans="1:16">
      <c r="A22" s="214">
        <f t="shared" si="0"/>
        <v>15</v>
      </c>
      <c r="B22" s="215">
        <v>45089</v>
      </c>
      <c r="C22" s="216" t="s">
        <v>183</v>
      </c>
      <c r="D22" s="216" t="s">
        <v>347</v>
      </c>
      <c r="E22" s="214" t="s">
        <v>339</v>
      </c>
      <c r="F22" s="214" t="s">
        <v>340</v>
      </c>
      <c r="G22" s="217"/>
      <c r="H22" s="214"/>
      <c r="I22" s="214">
        <v>100</v>
      </c>
      <c r="J22" s="214"/>
      <c r="K22" s="217"/>
      <c r="L22" s="214">
        <f t="shared" si="1"/>
        <v>1519</v>
      </c>
      <c r="M22" s="217"/>
      <c r="N22" s="217"/>
      <c r="O22" s="217"/>
      <c r="P22" s="217"/>
    </row>
    <row r="23" spans="1:16">
      <c r="A23" s="214">
        <f t="shared" si="0"/>
        <v>16</v>
      </c>
      <c r="B23" s="215">
        <v>45089</v>
      </c>
      <c r="C23" s="216" t="s">
        <v>347</v>
      </c>
      <c r="D23" s="216" t="s">
        <v>348</v>
      </c>
      <c r="E23" s="214" t="s">
        <v>339</v>
      </c>
      <c r="F23" s="214" t="s">
        <v>340</v>
      </c>
      <c r="G23" s="217"/>
      <c r="H23" s="214"/>
      <c r="I23" s="214">
        <v>150</v>
      </c>
      <c r="J23" s="214"/>
      <c r="K23" s="217"/>
      <c r="L23" s="214">
        <f t="shared" si="1"/>
        <v>1669</v>
      </c>
      <c r="M23" s="217"/>
      <c r="N23" s="217"/>
      <c r="O23" s="217"/>
      <c r="P23" s="217"/>
    </row>
    <row r="24" spans="1:16">
      <c r="A24" s="214">
        <f t="shared" si="0"/>
        <v>17</v>
      </c>
      <c r="B24" s="215">
        <v>45090</v>
      </c>
      <c r="C24" s="216" t="s">
        <v>347</v>
      </c>
      <c r="D24" s="216" t="s">
        <v>348</v>
      </c>
      <c r="E24" s="214" t="s">
        <v>339</v>
      </c>
      <c r="F24" s="214" t="s">
        <v>340</v>
      </c>
      <c r="G24" s="217"/>
      <c r="H24" s="214"/>
      <c r="I24" s="214">
        <v>135</v>
      </c>
      <c r="J24" s="214"/>
      <c r="K24" s="217"/>
      <c r="L24" s="214">
        <f t="shared" si="1"/>
        <v>1804</v>
      </c>
      <c r="M24" s="217"/>
      <c r="N24" s="217"/>
      <c r="O24" s="217"/>
      <c r="P24" s="217"/>
    </row>
    <row r="25" spans="1:16">
      <c r="A25" s="214">
        <f t="shared" si="0"/>
        <v>18</v>
      </c>
      <c r="B25" s="215">
        <v>45090</v>
      </c>
      <c r="C25" s="214" t="s">
        <v>348</v>
      </c>
      <c r="D25" s="214" t="s">
        <v>349</v>
      </c>
      <c r="E25" s="214" t="s">
        <v>339</v>
      </c>
      <c r="F25" s="214" t="s">
        <v>340</v>
      </c>
      <c r="G25" s="217"/>
      <c r="H25" s="214"/>
      <c r="I25" s="214">
        <v>65</v>
      </c>
      <c r="J25" s="214"/>
      <c r="K25" s="217"/>
      <c r="L25" s="214">
        <f t="shared" si="1"/>
        <v>1869</v>
      </c>
      <c r="M25" s="217"/>
      <c r="N25" s="217"/>
      <c r="O25" s="217"/>
      <c r="P25" s="217"/>
    </row>
    <row r="26" spans="1:16">
      <c r="A26" s="214">
        <f t="shared" si="0"/>
        <v>19</v>
      </c>
      <c r="B26" s="215">
        <v>45091</v>
      </c>
      <c r="C26" s="214" t="s">
        <v>348</v>
      </c>
      <c r="D26" s="214" t="s">
        <v>349</v>
      </c>
      <c r="E26" s="214" t="s">
        <v>339</v>
      </c>
      <c r="F26" s="214" t="s">
        <v>340</v>
      </c>
      <c r="G26" s="217"/>
      <c r="H26" s="214"/>
      <c r="I26" s="214">
        <v>100</v>
      </c>
      <c r="J26" s="214"/>
      <c r="K26" s="217"/>
      <c r="L26" s="214">
        <f t="shared" si="1"/>
        <v>1969</v>
      </c>
      <c r="M26" s="217"/>
      <c r="N26" s="217"/>
      <c r="O26" s="217"/>
      <c r="P26" s="217"/>
    </row>
    <row r="27" spans="1:16">
      <c r="A27" s="214">
        <f t="shared" si="0"/>
        <v>20</v>
      </c>
      <c r="B27" s="215">
        <v>45091</v>
      </c>
      <c r="C27" s="214" t="s">
        <v>348</v>
      </c>
      <c r="D27" s="214" t="s">
        <v>350</v>
      </c>
      <c r="E27" s="214" t="s">
        <v>339</v>
      </c>
      <c r="F27" s="214" t="s">
        <v>340</v>
      </c>
      <c r="G27" s="217"/>
      <c r="H27" s="214">
        <v>50</v>
      </c>
      <c r="I27" s="214"/>
      <c r="J27" s="214"/>
      <c r="K27" s="217"/>
      <c r="L27" s="214">
        <f t="shared" si="1"/>
        <v>2019</v>
      </c>
      <c r="M27" s="217"/>
      <c r="N27" s="217"/>
      <c r="O27" s="217"/>
      <c r="P27" s="217"/>
    </row>
    <row r="28" spans="1:16">
      <c r="A28" s="214">
        <f t="shared" si="0"/>
        <v>21</v>
      </c>
      <c r="B28" s="215">
        <v>45092</v>
      </c>
      <c r="C28" s="214" t="s">
        <v>351</v>
      </c>
      <c r="D28" s="214" t="s">
        <v>241</v>
      </c>
      <c r="E28" s="214" t="s">
        <v>339</v>
      </c>
      <c r="F28" s="214" t="s">
        <v>340</v>
      </c>
      <c r="G28" s="217"/>
      <c r="H28" s="214"/>
      <c r="I28" s="214">
        <v>62</v>
      </c>
      <c r="J28" s="214"/>
      <c r="K28" s="217"/>
      <c r="L28" s="214">
        <f t="shared" si="1"/>
        <v>2081</v>
      </c>
      <c r="M28" s="217"/>
      <c r="N28" s="217"/>
      <c r="O28" s="217"/>
      <c r="P28" s="217"/>
    </row>
    <row r="29" spans="1:16">
      <c r="A29" s="214">
        <f t="shared" si="0"/>
        <v>22</v>
      </c>
      <c r="B29" s="215">
        <v>45092</v>
      </c>
      <c r="C29" s="214" t="s">
        <v>352</v>
      </c>
      <c r="D29" s="214" t="s">
        <v>353</v>
      </c>
      <c r="E29" s="214" t="s">
        <v>339</v>
      </c>
      <c r="F29" s="214" t="s">
        <v>340</v>
      </c>
      <c r="G29" s="217"/>
      <c r="H29" s="214">
        <v>69</v>
      </c>
      <c r="I29" s="214"/>
      <c r="J29" s="217"/>
      <c r="K29" s="217"/>
      <c r="L29" s="214">
        <f t="shared" si="1"/>
        <v>2150</v>
      </c>
      <c r="M29" s="217"/>
      <c r="N29" s="217"/>
      <c r="O29" s="217"/>
      <c r="P29" s="217"/>
    </row>
    <row r="30" spans="1:16">
      <c r="A30" s="214">
        <f t="shared" si="0"/>
        <v>23</v>
      </c>
      <c r="B30" s="215">
        <v>45093</v>
      </c>
      <c r="C30" s="214" t="s">
        <v>349</v>
      </c>
      <c r="D30" s="214" t="s">
        <v>327</v>
      </c>
      <c r="E30" s="214" t="s">
        <v>339</v>
      </c>
      <c r="F30" s="214" t="s">
        <v>340</v>
      </c>
      <c r="G30" s="217"/>
      <c r="H30" s="217"/>
      <c r="I30" s="217">
        <v>100</v>
      </c>
      <c r="J30" s="217"/>
      <c r="K30" s="217"/>
      <c r="L30" s="214">
        <f t="shared" si="1"/>
        <v>2250</v>
      </c>
      <c r="M30" s="217"/>
      <c r="N30" s="217"/>
      <c r="O30" s="217"/>
      <c r="P30" s="217"/>
    </row>
    <row r="31" spans="1:16">
      <c r="A31" s="214">
        <f t="shared" si="0"/>
        <v>24</v>
      </c>
      <c r="B31" s="215">
        <v>45093</v>
      </c>
      <c r="C31" s="214" t="s">
        <v>349</v>
      </c>
      <c r="D31" s="214" t="s">
        <v>354</v>
      </c>
      <c r="E31" s="214" t="s">
        <v>339</v>
      </c>
      <c r="F31" s="214" t="s">
        <v>340</v>
      </c>
      <c r="G31" s="214">
        <v>20</v>
      </c>
      <c r="H31" s="214"/>
      <c r="I31" s="214"/>
      <c r="J31" s="214"/>
      <c r="K31" s="217"/>
      <c r="L31" s="214">
        <f t="shared" si="1"/>
        <v>2270</v>
      </c>
      <c r="M31" s="217"/>
      <c r="N31" s="217"/>
      <c r="O31" s="217"/>
      <c r="P31" s="217"/>
    </row>
    <row r="32" spans="1:16">
      <c r="A32" s="214">
        <f t="shared" si="0"/>
        <v>25</v>
      </c>
      <c r="B32" s="215">
        <v>45094</v>
      </c>
      <c r="C32" s="214" t="s">
        <v>349</v>
      </c>
      <c r="D32" s="214" t="s">
        <v>327</v>
      </c>
      <c r="E32" s="214" t="s">
        <v>339</v>
      </c>
      <c r="F32" s="214" t="s">
        <v>340</v>
      </c>
      <c r="G32" s="214"/>
      <c r="H32" s="214"/>
      <c r="I32" s="214">
        <v>200</v>
      </c>
      <c r="J32" s="214"/>
      <c r="K32" s="217"/>
      <c r="L32" s="214">
        <f t="shared" si="1"/>
        <v>2470</v>
      </c>
      <c r="M32" s="217"/>
      <c r="N32" s="217"/>
      <c r="O32" s="217"/>
      <c r="P32" s="217"/>
    </row>
    <row r="33" spans="1:16">
      <c r="A33" s="214">
        <f t="shared" si="0"/>
        <v>26</v>
      </c>
      <c r="B33" s="215">
        <v>45095</v>
      </c>
      <c r="C33" s="214" t="s">
        <v>349</v>
      </c>
      <c r="D33" s="214" t="s">
        <v>327</v>
      </c>
      <c r="E33" s="214" t="s">
        <v>339</v>
      </c>
      <c r="F33" s="214" t="s">
        <v>340</v>
      </c>
      <c r="G33" s="214"/>
      <c r="H33" s="214"/>
      <c r="I33" s="214">
        <v>260</v>
      </c>
      <c r="J33" s="214"/>
      <c r="K33" s="217"/>
      <c r="L33" s="214">
        <f t="shared" si="1"/>
        <v>2730</v>
      </c>
      <c r="M33" s="217"/>
      <c r="N33" s="217"/>
      <c r="O33" s="217"/>
      <c r="P33" s="217"/>
    </row>
    <row r="34" spans="1:16">
      <c r="A34" s="214">
        <f t="shared" si="0"/>
        <v>27</v>
      </c>
      <c r="B34" s="215">
        <v>45096</v>
      </c>
      <c r="C34" s="214" t="s">
        <v>349</v>
      </c>
      <c r="D34" s="214" t="s">
        <v>327</v>
      </c>
      <c r="E34" s="214" t="s">
        <v>339</v>
      </c>
      <c r="F34" s="214" t="s">
        <v>340</v>
      </c>
      <c r="G34" s="214"/>
      <c r="H34" s="214"/>
      <c r="I34" s="214">
        <v>30</v>
      </c>
      <c r="J34" s="214"/>
      <c r="K34" s="217"/>
      <c r="L34" s="214">
        <f t="shared" si="1"/>
        <v>2760</v>
      </c>
      <c r="M34" s="217"/>
      <c r="N34" s="217"/>
      <c r="O34" s="217"/>
      <c r="P34" s="217"/>
    </row>
    <row r="35" spans="1:16">
      <c r="A35" s="214">
        <f t="shared" si="0"/>
        <v>28</v>
      </c>
      <c r="B35" s="215">
        <v>45096</v>
      </c>
      <c r="C35" s="214" t="s">
        <v>327</v>
      </c>
      <c r="D35" s="214" t="s">
        <v>137</v>
      </c>
      <c r="E35" s="214" t="s">
        <v>339</v>
      </c>
      <c r="F35" s="214" t="s">
        <v>340</v>
      </c>
      <c r="G35" s="214">
        <v>295</v>
      </c>
      <c r="H35" s="214"/>
      <c r="I35" s="214"/>
      <c r="J35" s="214"/>
      <c r="K35" s="217"/>
      <c r="L35" s="214">
        <f t="shared" si="1"/>
        <v>3055</v>
      </c>
      <c r="M35" s="217"/>
      <c r="N35" s="217"/>
      <c r="O35" s="217"/>
      <c r="P35" s="217"/>
    </row>
    <row r="36" spans="1:16">
      <c r="A36" s="214">
        <f t="shared" si="0"/>
        <v>29</v>
      </c>
      <c r="B36" s="215">
        <v>45097</v>
      </c>
      <c r="C36" s="214" t="s">
        <v>349</v>
      </c>
      <c r="D36" s="214" t="s">
        <v>354</v>
      </c>
      <c r="E36" s="214" t="s">
        <v>339</v>
      </c>
      <c r="F36" s="214" t="s">
        <v>340</v>
      </c>
      <c r="G36" s="214">
        <v>80</v>
      </c>
      <c r="H36" s="214"/>
      <c r="I36" s="214"/>
      <c r="J36" s="214"/>
      <c r="K36" s="217"/>
      <c r="L36" s="214">
        <f t="shared" si="1"/>
        <v>3135</v>
      </c>
      <c r="M36" s="217"/>
      <c r="N36" s="217"/>
      <c r="O36" s="217"/>
      <c r="P36" s="217"/>
    </row>
    <row r="37" spans="1:16">
      <c r="A37" s="214">
        <f t="shared" si="0"/>
        <v>30</v>
      </c>
      <c r="B37" s="215">
        <v>45097</v>
      </c>
      <c r="C37" s="214" t="s">
        <v>354</v>
      </c>
      <c r="D37" s="214" t="s">
        <v>355</v>
      </c>
      <c r="E37" s="214" t="s">
        <v>339</v>
      </c>
      <c r="F37" s="214" t="s">
        <v>340</v>
      </c>
      <c r="G37" s="214">
        <v>30</v>
      </c>
      <c r="H37" s="217"/>
      <c r="I37" s="217"/>
      <c r="J37" s="217"/>
      <c r="K37" s="217"/>
      <c r="L37" s="214">
        <f t="shared" si="1"/>
        <v>3165</v>
      </c>
      <c r="M37" s="217"/>
      <c r="N37" s="217"/>
      <c r="O37" s="217"/>
      <c r="P37" s="217"/>
    </row>
    <row r="38" spans="1:16">
      <c r="A38" s="214">
        <f t="shared" si="0"/>
        <v>31</v>
      </c>
      <c r="B38" s="215">
        <v>45097</v>
      </c>
      <c r="C38" s="214" t="s">
        <v>355</v>
      </c>
      <c r="D38" s="214" t="s">
        <v>356</v>
      </c>
      <c r="E38" s="214" t="s">
        <v>339</v>
      </c>
      <c r="F38" s="214" t="s">
        <v>340</v>
      </c>
      <c r="G38" s="214">
        <v>155</v>
      </c>
      <c r="H38" s="217"/>
      <c r="I38" s="217"/>
      <c r="J38" s="217"/>
      <c r="K38" s="217"/>
      <c r="L38" s="214">
        <f t="shared" si="1"/>
        <v>3320</v>
      </c>
      <c r="M38" s="217"/>
      <c r="N38" s="217"/>
      <c r="O38" s="217"/>
      <c r="P38" s="217"/>
    </row>
    <row r="39" spans="1:16">
      <c r="A39" s="214">
        <f t="shared" si="0"/>
        <v>32</v>
      </c>
      <c r="B39" s="215">
        <v>45098</v>
      </c>
      <c r="C39" s="214" t="s">
        <v>355</v>
      </c>
      <c r="D39" s="214" t="s">
        <v>356</v>
      </c>
      <c r="E39" s="214" t="s">
        <v>339</v>
      </c>
      <c r="F39" s="214" t="s">
        <v>340</v>
      </c>
      <c r="G39" s="214">
        <v>161</v>
      </c>
      <c r="H39" s="217"/>
      <c r="I39" s="217"/>
      <c r="J39" s="217"/>
      <c r="K39" s="217"/>
      <c r="L39" s="214">
        <f t="shared" si="1"/>
        <v>3481</v>
      </c>
      <c r="M39" s="217"/>
      <c r="N39" s="217"/>
      <c r="O39" s="217"/>
      <c r="P39" s="217"/>
    </row>
    <row r="40" spans="1:16">
      <c r="A40" s="214">
        <f t="shared" si="0"/>
        <v>33</v>
      </c>
      <c r="B40" s="215">
        <v>45098</v>
      </c>
      <c r="C40" s="214" t="s">
        <v>355</v>
      </c>
      <c r="D40" s="214" t="s">
        <v>323</v>
      </c>
      <c r="E40" s="214" t="s">
        <v>339</v>
      </c>
      <c r="F40" s="214" t="s">
        <v>340</v>
      </c>
      <c r="G40" s="214">
        <v>62</v>
      </c>
      <c r="H40" s="217"/>
      <c r="I40" s="217"/>
      <c r="J40" s="217"/>
      <c r="K40" s="217"/>
      <c r="L40" s="214">
        <f t="shared" si="1"/>
        <v>3543</v>
      </c>
      <c r="M40" s="217"/>
      <c r="N40" s="217"/>
      <c r="O40" s="217"/>
      <c r="P40" s="217"/>
    </row>
    <row r="41" spans="1:16">
      <c r="A41" s="214">
        <f t="shared" si="0"/>
        <v>34</v>
      </c>
      <c r="B41" s="215">
        <v>45098</v>
      </c>
      <c r="C41" s="214" t="s">
        <v>323</v>
      </c>
      <c r="D41" s="214" t="s">
        <v>350</v>
      </c>
      <c r="E41" s="214" t="s">
        <v>339</v>
      </c>
      <c r="F41" s="214" t="s">
        <v>340</v>
      </c>
      <c r="G41" s="217"/>
      <c r="H41" s="214">
        <v>80</v>
      </c>
      <c r="I41" s="217"/>
      <c r="J41" s="217"/>
      <c r="K41" s="217"/>
      <c r="L41" s="214">
        <f t="shared" si="1"/>
        <v>3623</v>
      </c>
      <c r="M41" s="217"/>
      <c r="N41" s="217"/>
      <c r="O41" s="217"/>
      <c r="P41" s="217"/>
    </row>
    <row r="42" spans="1:16">
      <c r="A42" s="214">
        <f t="shared" si="0"/>
        <v>35</v>
      </c>
      <c r="B42" s="215">
        <v>45099</v>
      </c>
      <c r="C42" s="214" t="s">
        <v>348</v>
      </c>
      <c r="D42" s="214" t="s">
        <v>350</v>
      </c>
      <c r="E42" s="214" t="s">
        <v>339</v>
      </c>
      <c r="F42" s="214" t="s">
        <v>340</v>
      </c>
      <c r="G42" s="217"/>
      <c r="H42" s="214">
        <v>120</v>
      </c>
      <c r="I42" s="217"/>
      <c r="J42" s="217"/>
      <c r="K42" s="217"/>
      <c r="L42" s="214">
        <f t="shared" si="1"/>
        <v>3743</v>
      </c>
      <c r="M42" s="217"/>
      <c r="N42" s="217"/>
      <c r="O42" s="217"/>
      <c r="P42" s="217"/>
    </row>
    <row r="43" spans="1:16">
      <c r="A43" s="214">
        <f t="shared" si="0"/>
        <v>36</v>
      </c>
      <c r="B43" s="215">
        <v>45099</v>
      </c>
      <c r="C43" s="214" t="s">
        <v>350</v>
      </c>
      <c r="D43" s="214" t="s">
        <v>357</v>
      </c>
      <c r="E43" s="214" t="s">
        <v>339</v>
      </c>
      <c r="F43" s="214" t="s">
        <v>340</v>
      </c>
      <c r="G43" s="217"/>
      <c r="H43" s="214">
        <v>80</v>
      </c>
      <c r="I43" s="217"/>
      <c r="J43" s="217"/>
      <c r="K43" s="217"/>
      <c r="L43" s="214">
        <f t="shared" si="1"/>
        <v>3823</v>
      </c>
      <c r="M43" s="217"/>
      <c r="N43" s="217"/>
      <c r="O43" s="217"/>
      <c r="P43" s="217"/>
    </row>
    <row r="44" spans="1:16">
      <c r="A44" s="214">
        <f t="shared" si="0"/>
        <v>37</v>
      </c>
      <c r="B44" s="215">
        <v>45100</v>
      </c>
      <c r="C44" s="214" t="s">
        <v>357</v>
      </c>
      <c r="D44" s="214" t="s">
        <v>255</v>
      </c>
      <c r="E44" s="214" t="s">
        <v>339</v>
      </c>
      <c r="F44" s="214" t="s">
        <v>340</v>
      </c>
      <c r="G44" s="214"/>
      <c r="H44" s="214">
        <v>76</v>
      </c>
      <c r="I44" s="217"/>
      <c r="J44" s="217"/>
      <c r="K44" s="217"/>
      <c r="L44" s="214">
        <f t="shared" si="1"/>
        <v>3899</v>
      </c>
      <c r="M44" s="217"/>
      <c r="N44" s="217"/>
      <c r="O44" s="217"/>
      <c r="P44" s="217"/>
    </row>
    <row r="45" spans="1:16">
      <c r="A45" s="214">
        <f t="shared" si="0"/>
        <v>38</v>
      </c>
      <c r="B45" s="215">
        <v>45100</v>
      </c>
      <c r="C45" s="214" t="s">
        <v>357</v>
      </c>
      <c r="D45" s="214" t="s">
        <v>358</v>
      </c>
      <c r="E45" s="214" t="s">
        <v>339</v>
      </c>
      <c r="F45" s="214" t="s">
        <v>340</v>
      </c>
      <c r="G45" s="214">
        <v>6</v>
      </c>
      <c r="H45" s="214"/>
      <c r="I45" s="217"/>
      <c r="J45" s="217"/>
      <c r="K45" s="217"/>
      <c r="L45" s="214">
        <f t="shared" si="1"/>
        <v>3905</v>
      </c>
      <c r="M45" s="217"/>
      <c r="N45" s="217"/>
      <c r="O45" s="217"/>
      <c r="P45" s="217"/>
    </row>
    <row r="46" spans="1:16">
      <c r="A46" s="214">
        <f t="shared" si="0"/>
        <v>39</v>
      </c>
      <c r="B46" s="215">
        <v>45100</v>
      </c>
      <c r="C46" s="214" t="s">
        <v>255</v>
      </c>
      <c r="D46" s="214" t="s">
        <v>330</v>
      </c>
      <c r="E46" s="214" t="s">
        <v>339</v>
      </c>
      <c r="F46" s="214" t="s">
        <v>340</v>
      </c>
      <c r="G46" s="214">
        <v>46</v>
      </c>
      <c r="H46" s="214"/>
      <c r="I46" s="217"/>
      <c r="J46" s="217"/>
      <c r="K46" s="217"/>
      <c r="L46" s="214">
        <f t="shared" si="1"/>
        <v>3951</v>
      </c>
      <c r="M46" s="217"/>
      <c r="N46" s="217"/>
      <c r="O46" s="217"/>
      <c r="P46" s="217"/>
    </row>
    <row r="47" spans="1:16">
      <c r="A47" s="214">
        <f t="shared" si="0"/>
        <v>40</v>
      </c>
      <c r="B47" s="215">
        <v>45100</v>
      </c>
      <c r="C47" s="214" t="s">
        <v>255</v>
      </c>
      <c r="D47" s="214" t="s">
        <v>247</v>
      </c>
      <c r="E47" s="214" t="s">
        <v>339</v>
      </c>
      <c r="F47" s="214" t="s">
        <v>340</v>
      </c>
      <c r="G47" s="214"/>
      <c r="H47" s="214">
        <v>74</v>
      </c>
      <c r="I47" s="217"/>
      <c r="J47" s="217"/>
      <c r="K47" s="217"/>
      <c r="L47" s="214">
        <f t="shared" si="1"/>
        <v>4025</v>
      </c>
      <c r="M47" s="217"/>
      <c r="N47" s="217"/>
      <c r="O47" s="217"/>
      <c r="P47" s="217"/>
    </row>
    <row r="48" spans="1:16">
      <c r="A48" s="214">
        <f t="shared" si="0"/>
        <v>41</v>
      </c>
      <c r="B48" s="215">
        <v>45102</v>
      </c>
      <c r="C48" s="214" t="s">
        <v>359</v>
      </c>
      <c r="D48" s="214" t="s">
        <v>281</v>
      </c>
      <c r="E48" s="214" t="s">
        <v>339</v>
      </c>
      <c r="F48" s="214" t="s">
        <v>340</v>
      </c>
      <c r="G48" s="214">
        <v>158</v>
      </c>
      <c r="H48" s="214"/>
      <c r="I48" s="217"/>
      <c r="J48" s="217"/>
      <c r="K48" s="217"/>
      <c r="L48" s="214">
        <f t="shared" si="1"/>
        <v>4183</v>
      </c>
      <c r="M48" s="217"/>
      <c r="N48" s="217"/>
      <c r="O48" s="217"/>
      <c r="P48" s="217"/>
    </row>
    <row r="49" spans="1:16">
      <c r="A49" s="214">
        <f t="shared" si="0"/>
        <v>42</v>
      </c>
      <c r="B49" s="215">
        <v>45102</v>
      </c>
      <c r="C49" s="214" t="s">
        <v>360</v>
      </c>
      <c r="D49" s="214" t="s">
        <v>359</v>
      </c>
      <c r="E49" s="214" t="s">
        <v>339</v>
      </c>
      <c r="F49" s="214" t="s">
        <v>340</v>
      </c>
      <c r="G49" s="214">
        <v>30</v>
      </c>
      <c r="H49" s="214"/>
      <c r="I49" s="217"/>
      <c r="J49" s="217"/>
      <c r="K49" s="217"/>
      <c r="L49" s="214">
        <f t="shared" si="1"/>
        <v>4213</v>
      </c>
      <c r="M49" s="217"/>
      <c r="N49" s="217"/>
      <c r="O49" s="217"/>
      <c r="P49" s="217"/>
    </row>
    <row r="50" spans="1:16">
      <c r="A50" s="214">
        <f t="shared" si="0"/>
        <v>43</v>
      </c>
      <c r="B50" s="215">
        <v>45102</v>
      </c>
      <c r="C50" s="214" t="s">
        <v>359</v>
      </c>
      <c r="D50" s="214" t="s">
        <v>289</v>
      </c>
      <c r="E50" s="214" t="s">
        <v>339</v>
      </c>
      <c r="F50" s="214" t="s">
        <v>340</v>
      </c>
      <c r="G50" s="214">
        <v>11</v>
      </c>
      <c r="H50" s="214"/>
      <c r="I50" s="217"/>
      <c r="J50" s="217"/>
      <c r="K50" s="217"/>
      <c r="L50" s="214">
        <f t="shared" si="1"/>
        <v>4224</v>
      </c>
      <c r="M50" s="217"/>
      <c r="N50" s="217"/>
      <c r="O50" s="217"/>
      <c r="P50" s="217"/>
    </row>
    <row r="51" spans="1:16">
      <c r="A51" s="214">
        <f t="shared" si="0"/>
        <v>44</v>
      </c>
      <c r="B51" s="215">
        <v>45102</v>
      </c>
      <c r="C51" s="214" t="s">
        <v>361</v>
      </c>
      <c r="D51" s="214" t="s">
        <v>362</v>
      </c>
      <c r="E51" s="214" t="s">
        <v>339</v>
      </c>
      <c r="F51" s="214" t="s">
        <v>340</v>
      </c>
      <c r="G51" s="214"/>
      <c r="H51" s="214">
        <v>26</v>
      </c>
      <c r="I51" s="217"/>
      <c r="J51" s="217"/>
      <c r="K51" s="217"/>
      <c r="L51" s="214">
        <f t="shared" si="1"/>
        <v>4250</v>
      </c>
      <c r="M51" s="217"/>
      <c r="N51" s="217"/>
      <c r="O51" s="217"/>
      <c r="P51" s="217"/>
    </row>
    <row r="52" spans="1:16">
      <c r="A52" s="214">
        <f t="shared" si="0"/>
        <v>45</v>
      </c>
      <c r="B52" s="215">
        <v>45190</v>
      </c>
      <c r="C52" s="214" t="s">
        <v>327</v>
      </c>
      <c r="D52" s="214" t="s">
        <v>665</v>
      </c>
      <c r="E52" s="214" t="s">
        <v>339</v>
      </c>
      <c r="F52" s="214" t="s">
        <v>340</v>
      </c>
      <c r="G52" s="214"/>
      <c r="H52" s="214">
        <v>96</v>
      </c>
      <c r="I52" s="217"/>
      <c r="J52" s="217"/>
      <c r="K52" s="217"/>
      <c r="L52" s="214">
        <f t="shared" si="1"/>
        <v>4346</v>
      </c>
      <c r="M52" s="217"/>
      <c r="N52" s="217"/>
      <c r="O52" s="217"/>
      <c r="P52" s="217"/>
    </row>
    <row r="53" spans="1:16">
      <c r="A53" s="214">
        <f t="shared" si="0"/>
        <v>46</v>
      </c>
      <c r="B53" s="215">
        <v>45190</v>
      </c>
      <c r="C53" s="214" t="s">
        <v>665</v>
      </c>
      <c r="D53" s="214" t="s">
        <v>666</v>
      </c>
      <c r="E53" s="214" t="s">
        <v>339</v>
      </c>
      <c r="F53" s="214" t="s">
        <v>340</v>
      </c>
      <c r="G53" s="214"/>
      <c r="H53" s="214">
        <v>27</v>
      </c>
      <c r="I53" s="217"/>
      <c r="J53" s="217"/>
      <c r="K53" s="217"/>
      <c r="L53" s="214">
        <f t="shared" si="1"/>
        <v>4373</v>
      </c>
      <c r="M53" s="217"/>
      <c r="N53" s="217"/>
      <c r="O53" s="217"/>
      <c r="P53" s="217"/>
    </row>
    <row r="54" spans="1:16">
      <c r="A54" s="214">
        <f t="shared" si="0"/>
        <v>47</v>
      </c>
      <c r="B54" s="215">
        <v>45190</v>
      </c>
      <c r="C54" s="214" t="s">
        <v>666</v>
      </c>
      <c r="D54" s="214" t="s">
        <v>435</v>
      </c>
      <c r="E54" s="214" t="s">
        <v>339</v>
      </c>
      <c r="F54" s="214" t="s">
        <v>340</v>
      </c>
      <c r="G54" s="214"/>
      <c r="H54" s="214">
        <v>75</v>
      </c>
      <c r="I54" s="217"/>
      <c r="J54" s="217"/>
      <c r="K54" s="217"/>
      <c r="L54" s="214">
        <f t="shared" si="1"/>
        <v>4448</v>
      </c>
      <c r="M54" s="217"/>
      <c r="N54" s="217"/>
      <c r="O54" s="217"/>
      <c r="P54" s="217"/>
    </row>
    <row r="55" spans="1:16">
      <c r="A55" s="214">
        <f t="shared" si="0"/>
        <v>48</v>
      </c>
      <c r="B55" s="215">
        <v>45190</v>
      </c>
      <c r="C55" s="214" t="s">
        <v>435</v>
      </c>
      <c r="D55" s="214" t="s">
        <v>667</v>
      </c>
      <c r="E55" s="214" t="s">
        <v>339</v>
      </c>
      <c r="F55" s="214" t="s">
        <v>340</v>
      </c>
      <c r="G55" s="214"/>
      <c r="H55" s="214">
        <v>10</v>
      </c>
      <c r="I55" s="217"/>
      <c r="J55" s="217"/>
      <c r="K55" s="217"/>
      <c r="L55" s="214">
        <f t="shared" si="1"/>
        <v>4458</v>
      </c>
      <c r="M55" s="217"/>
      <c r="N55" s="217"/>
      <c r="O55" s="217"/>
      <c r="P55" s="217"/>
    </row>
    <row r="56" spans="1:16">
      <c r="A56" s="214">
        <f t="shared" si="0"/>
        <v>49</v>
      </c>
      <c r="B56" s="215">
        <v>45190</v>
      </c>
      <c r="C56" s="214" t="s">
        <v>667</v>
      </c>
      <c r="D56" s="214" t="s">
        <v>668</v>
      </c>
      <c r="E56" s="214" t="s">
        <v>339</v>
      </c>
      <c r="F56" s="214" t="s">
        <v>340</v>
      </c>
      <c r="G56" s="214"/>
      <c r="H56" s="214">
        <v>58</v>
      </c>
      <c r="I56" s="217"/>
      <c r="J56" s="217"/>
      <c r="K56" s="217"/>
      <c r="L56" s="214">
        <f t="shared" si="1"/>
        <v>4516</v>
      </c>
      <c r="M56" s="217"/>
      <c r="N56" s="217"/>
      <c r="O56" s="217"/>
      <c r="P56" s="217"/>
    </row>
    <row r="57" spans="1:16">
      <c r="A57" s="214">
        <f t="shared" si="0"/>
        <v>50</v>
      </c>
      <c r="B57" s="215">
        <v>45191</v>
      </c>
      <c r="C57" s="214" t="s">
        <v>668</v>
      </c>
      <c r="D57" s="214" t="s">
        <v>669</v>
      </c>
      <c r="E57" s="214" t="s">
        <v>339</v>
      </c>
      <c r="F57" s="214" t="s">
        <v>340</v>
      </c>
      <c r="G57" s="214">
        <v>11</v>
      </c>
      <c r="H57" s="214"/>
      <c r="I57" s="217"/>
      <c r="J57" s="217"/>
      <c r="K57" s="217"/>
      <c r="L57" s="214">
        <f t="shared" si="1"/>
        <v>4527</v>
      </c>
      <c r="M57" s="217"/>
      <c r="N57" s="217"/>
      <c r="O57" s="217"/>
      <c r="P57" s="217"/>
    </row>
    <row r="58" spans="1:16">
      <c r="A58" s="214">
        <f t="shared" si="0"/>
        <v>51</v>
      </c>
      <c r="B58" s="215">
        <v>45191</v>
      </c>
      <c r="C58" s="214" t="s">
        <v>669</v>
      </c>
      <c r="D58" s="214" t="s">
        <v>670</v>
      </c>
      <c r="E58" s="214" t="s">
        <v>339</v>
      </c>
      <c r="F58" s="214" t="s">
        <v>340</v>
      </c>
      <c r="G58" s="214">
        <v>51</v>
      </c>
      <c r="H58" s="214"/>
      <c r="I58" s="217"/>
      <c r="J58" s="217"/>
      <c r="K58" s="217"/>
      <c r="L58" s="214">
        <f t="shared" si="1"/>
        <v>4578</v>
      </c>
      <c r="M58" s="217"/>
      <c r="N58" s="217"/>
      <c r="O58" s="217"/>
      <c r="P58" s="217"/>
    </row>
    <row r="59" spans="1:16">
      <c r="A59" s="214">
        <f t="shared" si="0"/>
        <v>52</v>
      </c>
      <c r="B59" s="215">
        <v>45191</v>
      </c>
      <c r="C59" s="214" t="s">
        <v>670</v>
      </c>
      <c r="D59" s="214" t="s">
        <v>671</v>
      </c>
      <c r="E59" s="214" t="s">
        <v>339</v>
      </c>
      <c r="F59" s="214" t="s">
        <v>340</v>
      </c>
      <c r="G59" s="214">
        <v>56</v>
      </c>
      <c r="H59" s="214"/>
      <c r="I59" s="217"/>
      <c r="J59" s="217"/>
      <c r="K59" s="217"/>
      <c r="L59" s="214">
        <f t="shared" si="1"/>
        <v>4634</v>
      </c>
      <c r="M59" s="217"/>
      <c r="N59" s="217"/>
      <c r="O59" s="217"/>
      <c r="P59" s="217"/>
    </row>
    <row r="60" spans="1:16">
      <c r="A60" s="214">
        <f t="shared" si="0"/>
        <v>53</v>
      </c>
      <c r="B60" s="215">
        <v>45191</v>
      </c>
      <c r="C60" s="214" t="s">
        <v>671</v>
      </c>
      <c r="D60" s="214" t="s">
        <v>672</v>
      </c>
      <c r="E60" s="214" t="s">
        <v>339</v>
      </c>
      <c r="F60" s="214" t="s">
        <v>340</v>
      </c>
      <c r="G60" s="214">
        <v>16</v>
      </c>
      <c r="H60" s="214"/>
      <c r="I60" s="217"/>
      <c r="J60" s="217"/>
      <c r="K60" s="217"/>
      <c r="L60" s="214">
        <f t="shared" si="1"/>
        <v>4650</v>
      </c>
      <c r="M60" s="217"/>
      <c r="N60" s="217"/>
      <c r="O60" s="217"/>
      <c r="P60" s="217"/>
    </row>
    <row r="61" spans="1:16">
      <c r="A61" s="214">
        <f t="shared" si="0"/>
        <v>54</v>
      </c>
      <c r="B61" s="215">
        <v>45191</v>
      </c>
      <c r="C61" s="218" t="s">
        <v>672</v>
      </c>
      <c r="D61" s="218" t="s">
        <v>417</v>
      </c>
      <c r="E61" s="214" t="s">
        <v>339</v>
      </c>
      <c r="F61" s="214" t="s">
        <v>340</v>
      </c>
      <c r="G61" s="214">
        <v>19</v>
      </c>
      <c r="H61" s="214"/>
      <c r="I61" s="217"/>
      <c r="J61" s="217"/>
      <c r="K61" s="217"/>
      <c r="L61" s="214">
        <f t="shared" si="1"/>
        <v>4669</v>
      </c>
      <c r="M61" s="217"/>
      <c r="N61" s="217"/>
      <c r="O61" s="217"/>
      <c r="P61" s="217"/>
    </row>
    <row r="62" spans="1:16">
      <c r="A62" s="214">
        <f t="shared" si="0"/>
        <v>55</v>
      </c>
      <c r="B62" s="215">
        <v>45191</v>
      </c>
      <c r="C62" s="214" t="s">
        <v>417</v>
      </c>
      <c r="D62" s="214" t="s">
        <v>673</v>
      </c>
      <c r="E62" s="214" t="s">
        <v>339</v>
      </c>
      <c r="F62" s="214" t="s">
        <v>340</v>
      </c>
      <c r="G62" s="214">
        <v>52</v>
      </c>
      <c r="H62" s="214"/>
      <c r="I62" s="217"/>
      <c r="J62" s="217"/>
      <c r="K62" s="217"/>
      <c r="L62" s="214">
        <f t="shared" si="1"/>
        <v>4721</v>
      </c>
      <c r="M62" s="217"/>
      <c r="N62" s="217"/>
      <c r="O62" s="217"/>
      <c r="P62" s="217"/>
    </row>
    <row r="63" spans="1:16">
      <c r="A63" s="214">
        <f t="shared" si="0"/>
        <v>56</v>
      </c>
      <c r="B63" s="215">
        <v>45191</v>
      </c>
      <c r="C63" s="214" t="s">
        <v>673</v>
      </c>
      <c r="D63" s="214" t="s">
        <v>328</v>
      </c>
      <c r="E63" s="214" t="s">
        <v>339</v>
      </c>
      <c r="F63" s="214" t="s">
        <v>340</v>
      </c>
      <c r="G63" s="214">
        <v>57</v>
      </c>
      <c r="H63" s="214"/>
      <c r="I63" s="217"/>
      <c r="J63" s="217"/>
      <c r="K63" s="217"/>
      <c r="L63" s="214">
        <f t="shared" si="1"/>
        <v>4778</v>
      </c>
      <c r="M63" s="217"/>
      <c r="N63" s="217"/>
      <c r="O63" s="217"/>
      <c r="P63" s="217"/>
    </row>
    <row r="64" spans="1:16">
      <c r="A64" s="214">
        <f t="shared" si="0"/>
        <v>57</v>
      </c>
      <c r="B64" s="215">
        <v>45191</v>
      </c>
      <c r="C64" s="214" t="s">
        <v>673</v>
      </c>
      <c r="D64" s="214" t="s">
        <v>674</v>
      </c>
      <c r="E64" s="214" t="s">
        <v>339</v>
      </c>
      <c r="F64" s="214" t="s">
        <v>340</v>
      </c>
      <c r="G64" s="214">
        <v>76</v>
      </c>
      <c r="H64" s="214"/>
      <c r="I64" s="217"/>
      <c r="J64" s="217"/>
      <c r="K64" s="217"/>
      <c r="L64" s="214">
        <f t="shared" si="1"/>
        <v>4854</v>
      </c>
      <c r="M64" s="217"/>
      <c r="N64" s="217"/>
      <c r="O64" s="217"/>
      <c r="P64" s="217"/>
    </row>
    <row r="65" spans="1:20">
      <c r="A65" s="214">
        <f t="shared" si="0"/>
        <v>58</v>
      </c>
      <c r="B65" s="215">
        <v>45191</v>
      </c>
      <c r="C65" s="214" t="s">
        <v>674</v>
      </c>
      <c r="D65" s="214" t="s">
        <v>675</v>
      </c>
      <c r="E65" s="214" t="s">
        <v>339</v>
      </c>
      <c r="F65" s="214" t="s">
        <v>340</v>
      </c>
      <c r="G65" s="214">
        <v>66</v>
      </c>
      <c r="H65" s="214"/>
      <c r="I65" s="217"/>
      <c r="J65" s="217"/>
      <c r="K65" s="217"/>
      <c r="L65" s="214">
        <f t="shared" si="1"/>
        <v>4920</v>
      </c>
      <c r="M65" s="217"/>
      <c r="N65" s="217"/>
      <c r="O65" s="217"/>
      <c r="P65" s="217"/>
    </row>
    <row r="66" spans="1:20">
      <c r="A66" s="214">
        <f t="shared" si="0"/>
        <v>59</v>
      </c>
      <c r="B66" s="215">
        <v>45191</v>
      </c>
      <c r="C66" s="214" t="s">
        <v>675</v>
      </c>
      <c r="D66" s="214" t="s">
        <v>676</v>
      </c>
      <c r="E66" s="214" t="s">
        <v>339</v>
      </c>
      <c r="F66" s="214" t="s">
        <v>340</v>
      </c>
      <c r="G66" s="214">
        <v>28</v>
      </c>
      <c r="H66" s="214"/>
      <c r="I66" s="217"/>
      <c r="J66" s="217"/>
      <c r="K66" s="217"/>
      <c r="L66" s="214">
        <f t="shared" si="1"/>
        <v>4948</v>
      </c>
      <c r="M66" s="217"/>
      <c r="N66" s="217"/>
      <c r="O66" s="217"/>
      <c r="P66" s="217"/>
    </row>
    <row r="67" spans="1:20">
      <c r="A67" s="214">
        <f t="shared" si="0"/>
        <v>60</v>
      </c>
      <c r="B67" s="215">
        <v>45191</v>
      </c>
      <c r="C67" s="214" t="s">
        <v>676</v>
      </c>
      <c r="D67" s="214" t="s">
        <v>677</v>
      </c>
      <c r="E67" s="214" t="s">
        <v>339</v>
      </c>
      <c r="F67" s="214" t="s">
        <v>340</v>
      </c>
      <c r="G67" s="214">
        <v>70</v>
      </c>
      <c r="H67" s="214"/>
      <c r="I67" s="217"/>
      <c r="J67" s="217"/>
      <c r="K67" s="217"/>
      <c r="L67" s="214">
        <f t="shared" si="1"/>
        <v>5018</v>
      </c>
      <c r="M67" s="217"/>
      <c r="N67" s="217"/>
      <c r="O67" s="217"/>
      <c r="P67" s="217"/>
    </row>
    <row r="68" spans="1:20">
      <c r="A68" s="214">
        <f t="shared" si="0"/>
        <v>61</v>
      </c>
      <c r="B68" s="215">
        <v>45192</v>
      </c>
      <c r="C68" s="214" t="s">
        <v>677</v>
      </c>
      <c r="D68" s="214" t="s">
        <v>654</v>
      </c>
      <c r="E68" s="214" t="s">
        <v>339</v>
      </c>
      <c r="F68" s="214" t="s">
        <v>340</v>
      </c>
      <c r="G68" s="214">
        <v>267</v>
      </c>
      <c r="H68" s="214"/>
      <c r="I68" s="217"/>
      <c r="J68" s="217"/>
      <c r="K68" s="217"/>
      <c r="L68" s="214">
        <f t="shared" si="1"/>
        <v>5285</v>
      </c>
      <c r="M68" s="217"/>
      <c r="N68" s="217"/>
      <c r="O68" s="217"/>
      <c r="P68" s="217"/>
    </row>
    <row r="69" spans="1:20">
      <c r="A69" s="214">
        <f t="shared" si="0"/>
        <v>62</v>
      </c>
      <c r="B69" s="215">
        <v>45192</v>
      </c>
      <c r="C69" s="214" t="s">
        <v>677</v>
      </c>
      <c r="D69" s="214" t="s">
        <v>678</v>
      </c>
      <c r="E69" s="214" t="s">
        <v>339</v>
      </c>
      <c r="F69" s="214" t="s">
        <v>340</v>
      </c>
      <c r="G69" s="214">
        <v>122</v>
      </c>
      <c r="H69" s="214"/>
      <c r="I69" s="217"/>
      <c r="J69" s="217"/>
      <c r="K69" s="217"/>
      <c r="L69" s="214">
        <f t="shared" si="1"/>
        <v>5407</v>
      </c>
      <c r="M69" s="217"/>
      <c r="N69" s="217"/>
      <c r="O69" s="217"/>
      <c r="P69" s="217"/>
    </row>
    <row r="70" spans="1:20">
      <c r="A70" s="214">
        <f t="shared" si="0"/>
        <v>63</v>
      </c>
      <c r="B70" s="215">
        <v>45192</v>
      </c>
      <c r="C70" s="214" t="s">
        <v>678</v>
      </c>
      <c r="D70" s="214" t="s">
        <v>679</v>
      </c>
      <c r="E70" s="214" t="s">
        <v>339</v>
      </c>
      <c r="F70" s="214" t="s">
        <v>340</v>
      </c>
      <c r="G70" s="214">
        <v>217</v>
      </c>
      <c r="H70" s="214"/>
      <c r="I70" s="217"/>
      <c r="J70" s="217"/>
      <c r="K70" s="217"/>
      <c r="L70" s="214">
        <f t="shared" si="1"/>
        <v>5624</v>
      </c>
      <c r="M70" s="217"/>
      <c r="N70" s="217"/>
      <c r="O70" s="217"/>
      <c r="P70" s="217"/>
    </row>
    <row r="71" spans="1:20">
      <c r="A71" s="214">
        <f t="shared" si="0"/>
        <v>64</v>
      </c>
      <c r="B71" s="215">
        <v>45193</v>
      </c>
      <c r="C71" s="214" t="s">
        <v>672</v>
      </c>
      <c r="D71" s="214" t="s">
        <v>680</v>
      </c>
      <c r="E71" s="214" t="s">
        <v>339</v>
      </c>
      <c r="F71" s="214" t="s">
        <v>340</v>
      </c>
      <c r="G71" s="214">
        <v>84</v>
      </c>
      <c r="H71" s="214"/>
      <c r="I71" s="217"/>
      <c r="J71" s="217"/>
      <c r="K71" s="217"/>
      <c r="L71" s="214">
        <f t="shared" si="1"/>
        <v>5708</v>
      </c>
      <c r="M71" s="217"/>
      <c r="N71" s="217"/>
      <c r="O71" s="217"/>
      <c r="P71" s="217"/>
      <c r="T71" s="212" t="s">
        <v>681</v>
      </c>
    </row>
    <row r="72" spans="1:20">
      <c r="A72" s="214">
        <f t="shared" si="0"/>
        <v>65</v>
      </c>
      <c r="B72" s="215">
        <v>45193</v>
      </c>
      <c r="C72" s="214" t="s">
        <v>674</v>
      </c>
      <c r="D72" s="214" t="s">
        <v>437</v>
      </c>
      <c r="E72" s="214" t="s">
        <v>339</v>
      </c>
      <c r="F72" s="214" t="s">
        <v>340</v>
      </c>
      <c r="G72" s="214">
        <v>20</v>
      </c>
      <c r="H72" s="214"/>
      <c r="I72" s="217"/>
      <c r="J72" s="217"/>
      <c r="K72" s="217"/>
      <c r="L72" s="214">
        <f t="shared" si="1"/>
        <v>5728</v>
      </c>
      <c r="M72" s="217"/>
      <c r="N72" s="217"/>
      <c r="O72" s="217"/>
      <c r="P72" s="217"/>
    </row>
    <row r="73" spans="1:20">
      <c r="A73" s="214">
        <f t="shared" si="0"/>
        <v>66</v>
      </c>
      <c r="B73" s="215">
        <v>45193</v>
      </c>
      <c r="C73" s="214" t="s">
        <v>437</v>
      </c>
      <c r="D73" s="214" t="s">
        <v>682</v>
      </c>
      <c r="E73" s="214" t="s">
        <v>339</v>
      </c>
      <c r="F73" s="214" t="s">
        <v>340</v>
      </c>
      <c r="G73" s="214">
        <v>45</v>
      </c>
      <c r="H73" s="214"/>
      <c r="I73" s="217"/>
      <c r="J73" s="217"/>
      <c r="K73" s="217"/>
      <c r="L73" s="214">
        <f t="shared" si="1"/>
        <v>5773</v>
      </c>
      <c r="M73" s="217"/>
      <c r="N73" s="217"/>
      <c r="O73" s="217"/>
      <c r="P73" s="217"/>
    </row>
    <row r="74" spans="1:20">
      <c r="A74" s="214">
        <f t="shared" ref="A74:A137" si="2">1+A73</f>
        <v>67</v>
      </c>
      <c r="B74" s="215">
        <v>45193</v>
      </c>
      <c r="C74" s="214" t="s">
        <v>682</v>
      </c>
      <c r="D74" s="214" t="s">
        <v>683</v>
      </c>
      <c r="E74" s="214" t="s">
        <v>339</v>
      </c>
      <c r="F74" s="214" t="s">
        <v>340</v>
      </c>
      <c r="G74" s="214">
        <v>23</v>
      </c>
      <c r="H74" s="214"/>
      <c r="I74" s="217"/>
      <c r="J74" s="217"/>
      <c r="K74" s="217"/>
      <c r="L74" s="214">
        <f t="shared" si="1"/>
        <v>5796</v>
      </c>
      <c r="M74" s="217"/>
      <c r="N74" s="217"/>
      <c r="O74" s="217"/>
      <c r="P74" s="217"/>
    </row>
    <row r="75" spans="1:20">
      <c r="A75" s="214">
        <f t="shared" si="2"/>
        <v>68</v>
      </c>
      <c r="B75" s="215">
        <v>45193</v>
      </c>
      <c r="C75" s="214" t="s">
        <v>683</v>
      </c>
      <c r="D75" s="214" t="s">
        <v>684</v>
      </c>
      <c r="E75" s="214" t="s">
        <v>339</v>
      </c>
      <c r="F75" s="214" t="s">
        <v>340</v>
      </c>
      <c r="G75" s="214">
        <v>34</v>
      </c>
      <c r="H75" s="214"/>
      <c r="I75" s="217"/>
      <c r="J75" s="217"/>
      <c r="K75" s="217"/>
      <c r="L75" s="214">
        <f t="shared" ref="L75:L139" si="3">+L74+G75+H75+I75+J75+K75</f>
        <v>5830</v>
      </c>
      <c r="M75" s="217"/>
      <c r="N75" s="217"/>
      <c r="O75" s="217"/>
      <c r="P75" s="217"/>
    </row>
    <row r="76" spans="1:20">
      <c r="A76" s="214">
        <f t="shared" si="2"/>
        <v>69</v>
      </c>
      <c r="B76" s="215">
        <v>45193</v>
      </c>
      <c r="C76" s="214" t="s">
        <v>138</v>
      </c>
      <c r="D76" s="214" t="s">
        <v>685</v>
      </c>
      <c r="E76" s="214" t="s">
        <v>339</v>
      </c>
      <c r="F76" s="214" t="s">
        <v>340</v>
      </c>
      <c r="G76" s="214">
        <v>66</v>
      </c>
      <c r="H76" s="214"/>
      <c r="I76" s="217"/>
      <c r="J76" s="217"/>
      <c r="K76" s="217"/>
      <c r="L76" s="214">
        <f t="shared" si="3"/>
        <v>5896</v>
      </c>
      <c r="M76" s="217"/>
      <c r="N76" s="217"/>
      <c r="O76" s="217"/>
      <c r="P76" s="217"/>
    </row>
    <row r="77" spans="1:20">
      <c r="A77" s="214">
        <f t="shared" si="2"/>
        <v>70</v>
      </c>
      <c r="B77" s="215">
        <v>45193</v>
      </c>
      <c r="C77" s="214" t="s">
        <v>685</v>
      </c>
      <c r="D77" s="214" t="s">
        <v>686</v>
      </c>
      <c r="E77" s="214" t="s">
        <v>339</v>
      </c>
      <c r="F77" s="214" t="s">
        <v>340</v>
      </c>
      <c r="G77" s="214">
        <v>24</v>
      </c>
      <c r="H77" s="214"/>
      <c r="I77" s="217"/>
      <c r="J77" s="217"/>
      <c r="K77" s="217"/>
      <c r="L77" s="214">
        <f t="shared" si="3"/>
        <v>5920</v>
      </c>
      <c r="M77" s="217"/>
      <c r="N77" s="217"/>
      <c r="O77" s="217"/>
      <c r="P77" s="217"/>
    </row>
    <row r="78" spans="1:20">
      <c r="A78" s="214">
        <f t="shared" si="2"/>
        <v>71</v>
      </c>
      <c r="B78" s="215">
        <v>45193</v>
      </c>
      <c r="C78" s="214" t="s">
        <v>685</v>
      </c>
      <c r="D78" s="214" t="s">
        <v>687</v>
      </c>
      <c r="E78" s="214" t="s">
        <v>339</v>
      </c>
      <c r="F78" s="214" t="s">
        <v>340</v>
      </c>
      <c r="G78" s="214">
        <v>10</v>
      </c>
      <c r="H78" s="214"/>
      <c r="I78" s="217"/>
      <c r="J78" s="217"/>
      <c r="K78" s="217"/>
      <c r="L78" s="214">
        <f t="shared" si="3"/>
        <v>5930</v>
      </c>
      <c r="M78" s="217"/>
      <c r="N78" s="217"/>
      <c r="O78" s="217"/>
      <c r="P78" s="217"/>
    </row>
    <row r="79" spans="1:20">
      <c r="A79" s="214">
        <f t="shared" si="2"/>
        <v>72</v>
      </c>
      <c r="B79" s="215">
        <v>45193</v>
      </c>
      <c r="C79" s="214" t="s">
        <v>328</v>
      </c>
      <c r="D79" s="214" t="s">
        <v>417</v>
      </c>
      <c r="E79" s="214" t="s">
        <v>339</v>
      </c>
      <c r="F79" s="214" t="s">
        <v>340</v>
      </c>
      <c r="G79" s="214">
        <v>74</v>
      </c>
      <c r="H79" s="214"/>
      <c r="I79" s="217"/>
      <c r="J79" s="217"/>
      <c r="K79" s="217"/>
      <c r="L79" s="214">
        <f t="shared" si="3"/>
        <v>6004</v>
      </c>
      <c r="M79" s="217"/>
      <c r="N79" s="217"/>
      <c r="O79" s="217"/>
      <c r="P79" s="217"/>
    </row>
    <row r="80" spans="1:20">
      <c r="A80" s="214">
        <f t="shared" si="2"/>
        <v>73</v>
      </c>
      <c r="B80" s="215">
        <v>45193</v>
      </c>
      <c r="C80" s="214" t="s">
        <v>684</v>
      </c>
      <c r="D80" s="214" t="s">
        <v>675</v>
      </c>
      <c r="E80" s="214" t="s">
        <v>339</v>
      </c>
      <c r="F80" s="214" t="s">
        <v>340</v>
      </c>
      <c r="G80" s="214">
        <v>55</v>
      </c>
      <c r="H80" s="214"/>
      <c r="I80" s="217"/>
      <c r="J80" s="217"/>
      <c r="K80" s="217"/>
      <c r="L80" s="214">
        <f t="shared" si="3"/>
        <v>6059</v>
      </c>
      <c r="M80" s="217"/>
      <c r="N80" s="217"/>
      <c r="O80" s="217"/>
      <c r="P80" s="217"/>
    </row>
    <row r="81" spans="1:16">
      <c r="A81" s="214">
        <f t="shared" si="2"/>
        <v>74</v>
      </c>
      <c r="B81" s="215">
        <v>45193</v>
      </c>
      <c r="C81" s="214" t="s">
        <v>665</v>
      </c>
      <c r="D81" s="214" t="s">
        <v>138</v>
      </c>
      <c r="E81" s="214" t="s">
        <v>339</v>
      </c>
      <c r="F81" s="214" t="s">
        <v>340</v>
      </c>
      <c r="G81" s="214"/>
      <c r="H81" s="214">
        <v>22</v>
      </c>
      <c r="I81" s="217"/>
      <c r="J81" s="217"/>
      <c r="K81" s="217"/>
      <c r="L81" s="214">
        <f t="shared" si="3"/>
        <v>6081</v>
      </c>
      <c r="M81" s="217"/>
      <c r="N81" s="217"/>
      <c r="O81" s="217"/>
      <c r="P81" s="217"/>
    </row>
    <row r="82" spans="1:16">
      <c r="A82" s="214">
        <f t="shared" si="2"/>
        <v>75</v>
      </c>
      <c r="B82" s="215">
        <v>45193</v>
      </c>
      <c r="C82" s="214" t="s">
        <v>138</v>
      </c>
      <c r="D82" s="214" t="s">
        <v>688</v>
      </c>
      <c r="E82" s="214" t="s">
        <v>339</v>
      </c>
      <c r="F82" s="214" t="s">
        <v>340</v>
      </c>
      <c r="G82" s="214"/>
      <c r="H82" s="214">
        <v>17</v>
      </c>
      <c r="I82" s="217"/>
      <c r="J82" s="217"/>
      <c r="K82" s="217"/>
      <c r="L82" s="214">
        <f t="shared" si="3"/>
        <v>6098</v>
      </c>
      <c r="M82" s="217"/>
      <c r="N82" s="217"/>
      <c r="O82" s="217"/>
      <c r="P82" s="217"/>
    </row>
    <row r="83" spans="1:16">
      <c r="A83" s="214">
        <f t="shared" si="2"/>
        <v>76</v>
      </c>
      <c r="B83" s="215">
        <v>45193</v>
      </c>
      <c r="C83" s="214" t="s">
        <v>688</v>
      </c>
      <c r="D83" s="214" t="s">
        <v>689</v>
      </c>
      <c r="E83" s="214" t="s">
        <v>339</v>
      </c>
      <c r="F83" s="214" t="s">
        <v>340</v>
      </c>
      <c r="G83" s="214"/>
      <c r="H83" s="214">
        <v>36</v>
      </c>
      <c r="I83" s="217"/>
      <c r="J83" s="217"/>
      <c r="K83" s="217"/>
      <c r="L83" s="214">
        <f t="shared" si="3"/>
        <v>6134</v>
      </c>
      <c r="M83" s="217"/>
      <c r="N83" s="217"/>
      <c r="O83" s="217"/>
      <c r="P83" s="217"/>
    </row>
    <row r="84" spans="1:16">
      <c r="A84" s="214">
        <f t="shared" si="2"/>
        <v>77</v>
      </c>
      <c r="B84" s="215">
        <v>45194</v>
      </c>
      <c r="C84" s="214" t="s">
        <v>689</v>
      </c>
      <c r="D84" s="214" t="s">
        <v>690</v>
      </c>
      <c r="E84" s="214" t="s">
        <v>339</v>
      </c>
      <c r="F84" s="214" t="s">
        <v>340</v>
      </c>
      <c r="G84" s="214"/>
      <c r="H84" s="214">
        <v>38</v>
      </c>
      <c r="I84" s="217"/>
      <c r="J84" s="217"/>
      <c r="K84" s="217"/>
      <c r="L84" s="214">
        <f t="shared" si="3"/>
        <v>6172</v>
      </c>
      <c r="M84" s="217"/>
      <c r="N84" s="217"/>
      <c r="O84" s="217"/>
      <c r="P84" s="217"/>
    </row>
    <row r="85" spans="1:16">
      <c r="A85" s="214">
        <f t="shared" si="2"/>
        <v>78</v>
      </c>
      <c r="B85" s="215">
        <v>45194</v>
      </c>
      <c r="C85" s="214" t="s">
        <v>690</v>
      </c>
      <c r="D85" s="214" t="s">
        <v>691</v>
      </c>
      <c r="E85" s="214" t="s">
        <v>339</v>
      </c>
      <c r="F85" s="214" t="s">
        <v>340</v>
      </c>
      <c r="G85" s="214">
        <v>55</v>
      </c>
      <c r="H85" s="214"/>
      <c r="I85" s="217"/>
      <c r="J85" s="217"/>
      <c r="K85" s="217"/>
      <c r="L85" s="214">
        <f t="shared" si="3"/>
        <v>6227</v>
      </c>
      <c r="M85" s="217"/>
      <c r="N85" s="217"/>
      <c r="O85" s="217"/>
      <c r="P85" s="217"/>
    </row>
    <row r="86" spans="1:16">
      <c r="A86" s="214">
        <f t="shared" si="2"/>
        <v>79</v>
      </c>
      <c r="B86" s="215">
        <v>45194</v>
      </c>
      <c r="C86" s="214" t="s">
        <v>690</v>
      </c>
      <c r="D86" s="214" t="s">
        <v>692</v>
      </c>
      <c r="E86" s="214" t="s">
        <v>339</v>
      </c>
      <c r="F86" s="214" t="s">
        <v>340</v>
      </c>
      <c r="G86" s="214">
        <v>104</v>
      </c>
      <c r="H86" s="214"/>
      <c r="I86" s="217"/>
      <c r="J86" s="217"/>
      <c r="K86" s="217"/>
      <c r="L86" s="214">
        <f t="shared" si="3"/>
        <v>6331</v>
      </c>
      <c r="M86" s="217"/>
      <c r="N86" s="217"/>
      <c r="O86" s="217"/>
      <c r="P86" s="217"/>
    </row>
    <row r="87" spans="1:16">
      <c r="A87" s="214">
        <f t="shared" si="2"/>
        <v>80</v>
      </c>
      <c r="B87" s="215">
        <v>45194</v>
      </c>
      <c r="C87" s="214" t="s">
        <v>692</v>
      </c>
      <c r="D87" s="214" t="s">
        <v>693</v>
      </c>
      <c r="E87" s="214" t="s">
        <v>339</v>
      </c>
      <c r="F87" s="214" t="s">
        <v>340</v>
      </c>
      <c r="G87" s="214">
        <v>392</v>
      </c>
      <c r="H87" s="214"/>
      <c r="I87" s="217"/>
      <c r="J87" s="217"/>
      <c r="K87" s="217"/>
      <c r="L87" s="214">
        <f t="shared" si="3"/>
        <v>6723</v>
      </c>
      <c r="M87" s="217"/>
      <c r="N87" s="217"/>
      <c r="O87" s="217"/>
      <c r="P87" s="217"/>
    </row>
    <row r="88" spans="1:16">
      <c r="A88" s="214">
        <f t="shared" si="2"/>
        <v>81</v>
      </c>
      <c r="B88" s="215">
        <v>45194</v>
      </c>
      <c r="C88" s="214" t="s">
        <v>693</v>
      </c>
      <c r="D88" s="214" t="s">
        <v>694</v>
      </c>
      <c r="E88" s="214" t="s">
        <v>339</v>
      </c>
      <c r="F88" s="214" t="s">
        <v>340</v>
      </c>
      <c r="G88" s="214">
        <v>15</v>
      </c>
      <c r="H88" s="214"/>
      <c r="I88" s="217"/>
      <c r="J88" s="217"/>
      <c r="K88" s="217"/>
      <c r="L88" s="214">
        <f t="shared" si="3"/>
        <v>6738</v>
      </c>
      <c r="M88" s="217"/>
      <c r="N88" s="217"/>
      <c r="O88" s="217"/>
      <c r="P88" s="217"/>
    </row>
    <row r="89" spans="1:16">
      <c r="A89" s="214">
        <f t="shared" si="2"/>
        <v>82</v>
      </c>
      <c r="B89" s="215">
        <v>45194</v>
      </c>
      <c r="C89" s="214" t="s">
        <v>694</v>
      </c>
      <c r="D89" s="214" t="s">
        <v>695</v>
      </c>
      <c r="E89" s="214" t="s">
        <v>339</v>
      </c>
      <c r="F89" s="214" t="s">
        <v>340</v>
      </c>
      <c r="G89" s="214">
        <v>113</v>
      </c>
      <c r="H89" s="214"/>
      <c r="I89" s="217"/>
      <c r="J89" s="217"/>
      <c r="K89" s="217"/>
      <c r="L89" s="214">
        <f t="shared" si="3"/>
        <v>6851</v>
      </c>
      <c r="M89" s="217"/>
      <c r="N89" s="217"/>
      <c r="O89" s="217"/>
      <c r="P89" s="217"/>
    </row>
    <row r="90" spans="1:16">
      <c r="A90" s="214">
        <f t="shared" si="2"/>
        <v>83</v>
      </c>
      <c r="B90" s="215">
        <v>45194</v>
      </c>
      <c r="C90" s="214" t="s">
        <v>692</v>
      </c>
      <c r="D90" s="214" t="s">
        <v>696</v>
      </c>
      <c r="E90" s="214" t="s">
        <v>339</v>
      </c>
      <c r="F90" s="214" t="s">
        <v>340</v>
      </c>
      <c r="G90" s="214">
        <v>17</v>
      </c>
      <c r="H90" s="214"/>
      <c r="I90" s="217"/>
      <c r="J90" s="217"/>
      <c r="K90" s="217"/>
      <c r="L90" s="214">
        <f t="shared" si="3"/>
        <v>6868</v>
      </c>
      <c r="M90" s="217"/>
      <c r="N90" s="217"/>
      <c r="O90" s="217"/>
      <c r="P90" s="217"/>
    </row>
    <row r="91" spans="1:16">
      <c r="A91" s="214">
        <f t="shared" si="2"/>
        <v>84</v>
      </c>
      <c r="B91" s="215">
        <v>45194</v>
      </c>
      <c r="C91" s="214" t="s">
        <v>696</v>
      </c>
      <c r="D91" s="214" t="s">
        <v>697</v>
      </c>
      <c r="E91" s="214" t="s">
        <v>339</v>
      </c>
      <c r="F91" s="214" t="s">
        <v>340</v>
      </c>
      <c r="G91" s="214">
        <v>122</v>
      </c>
      <c r="H91" s="214"/>
      <c r="I91" s="217"/>
      <c r="J91" s="217"/>
      <c r="K91" s="217"/>
      <c r="L91" s="214">
        <f t="shared" si="3"/>
        <v>6990</v>
      </c>
      <c r="M91" s="217"/>
      <c r="N91" s="217"/>
      <c r="O91" s="217"/>
      <c r="P91" s="217"/>
    </row>
    <row r="92" spans="1:16">
      <c r="A92" s="214">
        <f t="shared" si="2"/>
        <v>85</v>
      </c>
      <c r="B92" s="215">
        <v>45194</v>
      </c>
      <c r="C92" s="214" t="s">
        <v>697</v>
      </c>
      <c r="D92" s="214" t="s">
        <v>698</v>
      </c>
      <c r="E92" s="214" t="s">
        <v>339</v>
      </c>
      <c r="F92" s="214" t="s">
        <v>340</v>
      </c>
      <c r="G92" s="214">
        <v>83</v>
      </c>
      <c r="H92" s="214"/>
      <c r="I92" s="217"/>
      <c r="J92" s="217"/>
      <c r="K92" s="217"/>
      <c r="L92" s="214">
        <f t="shared" si="3"/>
        <v>7073</v>
      </c>
      <c r="M92" s="217"/>
      <c r="N92" s="217"/>
      <c r="O92" s="217"/>
      <c r="P92" s="217"/>
    </row>
    <row r="93" spans="1:16">
      <c r="A93" s="214">
        <f t="shared" si="2"/>
        <v>86</v>
      </c>
      <c r="B93" s="215">
        <v>45194</v>
      </c>
      <c r="C93" s="214" t="s">
        <v>698</v>
      </c>
      <c r="D93" s="214" t="s">
        <v>311</v>
      </c>
      <c r="E93" s="214" t="s">
        <v>339</v>
      </c>
      <c r="F93" s="214" t="s">
        <v>340</v>
      </c>
      <c r="G93" s="214">
        <v>70</v>
      </c>
      <c r="H93" s="214"/>
      <c r="I93" s="217"/>
      <c r="J93" s="217"/>
      <c r="K93" s="217"/>
      <c r="L93" s="214">
        <f t="shared" si="3"/>
        <v>7143</v>
      </c>
      <c r="M93" s="217"/>
      <c r="N93" s="217"/>
      <c r="O93" s="217"/>
      <c r="P93" s="217"/>
    </row>
    <row r="94" spans="1:16">
      <c r="A94" s="214">
        <f t="shared" si="2"/>
        <v>87</v>
      </c>
      <c r="B94" s="215">
        <v>45194</v>
      </c>
      <c r="C94" s="214" t="s">
        <v>698</v>
      </c>
      <c r="D94" s="214" t="s">
        <v>699</v>
      </c>
      <c r="E94" s="214" t="s">
        <v>339</v>
      </c>
      <c r="F94" s="214" t="s">
        <v>340</v>
      </c>
      <c r="G94" s="214">
        <v>92</v>
      </c>
      <c r="H94" s="214"/>
      <c r="I94" s="217"/>
      <c r="J94" s="217"/>
      <c r="K94" s="217"/>
      <c r="L94" s="214">
        <f t="shared" si="3"/>
        <v>7235</v>
      </c>
      <c r="M94" s="217"/>
      <c r="N94" s="217"/>
      <c r="O94" s="217"/>
      <c r="P94" s="217"/>
    </row>
    <row r="95" spans="1:16">
      <c r="A95" s="214">
        <f t="shared" si="2"/>
        <v>88</v>
      </c>
      <c r="B95" s="215">
        <v>45194</v>
      </c>
      <c r="C95" s="214" t="s">
        <v>699</v>
      </c>
      <c r="D95" s="214" t="s">
        <v>700</v>
      </c>
      <c r="E95" s="214" t="s">
        <v>339</v>
      </c>
      <c r="F95" s="214" t="s">
        <v>340</v>
      </c>
      <c r="G95" s="219">
        <v>42</v>
      </c>
      <c r="H95" s="214"/>
      <c r="I95" s="217"/>
      <c r="J95" s="217"/>
      <c r="K95" s="217"/>
      <c r="L95" s="214">
        <f t="shared" si="3"/>
        <v>7277</v>
      </c>
      <c r="M95" s="217"/>
      <c r="N95" s="217"/>
      <c r="O95" s="217"/>
      <c r="P95" s="217"/>
    </row>
    <row r="96" spans="1:16">
      <c r="A96" s="214">
        <f t="shared" si="2"/>
        <v>89</v>
      </c>
      <c r="B96" s="215">
        <v>45195</v>
      </c>
      <c r="C96" s="220" t="s">
        <v>678</v>
      </c>
      <c r="D96" s="219" t="s">
        <v>700</v>
      </c>
      <c r="E96" s="214" t="s">
        <v>339</v>
      </c>
      <c r="F96" s="214" t="s">
        <v>340</v>
      </c>
      <c r="G96" s="214">
        <v>29</v>
      </c>
      <c r="H96" s="214"/>
      <c r="I96" s="217"/>
      <c r="J96" s="217"/>
      <c r="K96" s="217"/>
      <c r="L96" s="214">
        <f t="shared" si="3"/>
        <v>7306</v>
      </c>
      <c r="M96" s="217"/>
      <c r="N96" s="217"/>
      <c r="O96" s="217"/>
      <c r="P96" s="217"/>
    </row>
    <row r="97" spans="1:16">
      <c r="A97" s="214">
        <f t="shared" si="2"/>
        <v>90</v>
      </c>
      <c r="B97" s="215">
        <v>45195</v>
      </c>
      <c r="C97" s="219" t="s">
        <v>700</v>
      </c>
      <c r="D97" s="219" t="s">
        <v>655</v>
      </c>
      <c r="E97" s="214" t="s">
        <v>339</v>
      </c>
      <c r="F97" s="214" t="s">
        <v>340</v>
      </c>
      <c r="G97" s="214">
        <v>34</v>
      </c>
      <c r="H97" s="214"/>
      <c r="I97" s="217"/>
      <c r="J97" s="217"/>
      <c r="K97" s="217"/>
      <c r="L97" s="214">
        <f t="shared" si="3"/>
        <v>7340</v>
      </c>
      <c r="M97" s="217"/>
      <c r="N97" s="217"/>
      <c r="O97" s="217"/>
      <c r="P97" s="217"/>
    </row>
    <row r="98" spans="1:16">
      <c r="A98" s="214">
        <f t="shared" si="2"/>
        <v>91</v>
      </c>
      <c r="B98" s="215">
        <v>45195</v>
      </c>
      <c r="C98" s="219" t="s">
        <v>655</v>
      </c>
      <c r="D98" s="219" t="s">
        <v>135</v>
      </c>
      <c r="E98" s="214" t="s">
        <v>339</v>
      </c>
      <c r="F98" s="214" t="s">
        <v>340</v>
      </c>
      <c r="G98" s="214">
        <v>24</v>
      </c>
      <c r="H98" s="214"/>
      <c r="I98" s="217"/>
      <c r="J98" s="217"/>
      <c r="K98" s="217"/>
      <c r="L98" s="214">
        <f t="shared" si="3"/>
        <v>7364</v>
      </c>
      <c r="M98" s="217"/>
      <c r="N98" s="217"/>
      <c r="O98" s="217"/>
      <c r="P98" s="217"/>
    </row>
    <row r="99" spans="1:16">
      <c r="A99" s="214">
        <f t="shared" si="2"/>
        <v>92</v>
      </c>
      <c r="B99" s="215">
        <v>45195</v>
      </c>
      <c r="C99" s="219" t="s">
        <v>135</v>
      </c>
      <c r="D99" s="219" t="s">
        <v>701</v>
      </c>
      <c r="E99" s="214" t="s">
        <v>339</v>
      </c>
      <c r="F99" s="214" t="s">
        <v>340</v>
      </c>
      <c r="G99" s="214">
        <f>51+46</f>
        <v>97</v>
      </c>
      <c r="H99" s="214"/>
      <c r="I99" s="217"/>
      <c r="J99" s="217"/>
      <c r="K99" s="217"/>
      <c r="L99" s="214">
        <f t="shared" si="3"/>
        <v>7461</v>
      </c>
      <c r="M99" s="217"/>
      <c r="N99" s="217"/>
      <c r="O99" s="217"/>
      <c r="P99" s="217"/>
    </row>
    <row r="100" spans="1:16">
      <c r="A100" s="214">
        <f t="shared" si="2"/>
        <v>93</v>
      </c>
      <c r="B100" s="215">
        <v>45196</v>
      </c>
      <c r="C100" s="219" t="s">
        <v>700</v>
      </c>
      <c r="D100" s="219" t="s">
        <v>702</v>
      </c>
      <c r="E100" s="214" t="s">
        <v>339</v>
      </c>
      <c r="F100" s="214" t="s">
        <v>340</v>
      </c>
      <c r="G100" s="214">
        <v>35</v>
      </c>
      <c r="H100" s="214"/>
      <c r="I100" s="217"/>
      <c r="J100" s="217"/>
      <c r="K100" s="217"/>
      <c r="L100" s="214">
        <f t="shared" si="3"/>
        <v>7496</v>
      </c>
      <c r="M100" s="217"/>
      <c r="N100" s="217"/>
      <c r="O100" s="217"/>
      <c r="P100" s="217"/>
    </row>
    <row r="101" spans="1:16">
      <c r="A101" s="214">
        <f t="shared" si="2"/>
        <v>94</v>
      </c>
      <c r="B101" s="215">
        <v>45196</v>
      </c>
      <c r="C101" s="219" t="s">
        <v>702</v>
      </c>
      <c r="D101" s="219" t="s">
        <v>703</v>
      </c>
      <c r="E101" s="214" t="s">
        <v>339</v>
      </c>
      <c r="F101" s="214" t="s">
        <v>340</v>
      </c>
      <c r="G101" s="214">
        <v>61</v>
      </c>
      <c r="H101" s="214"/>
      <c r="I101" s="217"/>
      <c r="J101" s="217"/>
      <c r="K101" s="217"/>
      <c r="L101" s="214">
        <f t="shared" si="3"/>
        <v>7557</v>
      </c>
      <c r="M101" s="217"/>
      <c r="N101" s="217"/>
      <c r="O101" s="217"/>
      <c r="P101" s="217"/>
    </row>
    <row r="102" spans="1:16">
      <c r="A102" s="214">
        <f t="shared" si="2"/>
        <v>95</v>
      </c>
      <c r="B102" s="215">
        <v>45196</v>
      </c>
      <c r="C102" s="219" t="s">
        <v>703</v>
      </c>
      <c r="D102" s="219" t="s">
        <v>704</v>
      </c>
      <c r="E102" s="214" t="s">
        <v>339</v>
      </c>
      <c r="F102" s="214" t="s">
        <v>340</v>
      </c>
      <c r="G102" s="214">
        <v>57</v>
      </c>
      <c r="H102" s="214"/>
      <c r="I102" s="217"/>
      <c r="J102" s="217"/>
      <c r="K102" s="217"/>
      <c r="L102" s="214">
        <f t="shared" si="3"/>
        <v>7614</v>
      </c>
      <c r="M102" s="217"/>
      <c r="N102" s="217"/>
      <c r="O102" s="217"/>
      <c r="P102" s="217"/>
    </row>
    <row r="103" spans="1:16">
      <c r="A103" s="214">
        <f t="shared" si="2"/>
        <v>96</v>
      </c>
      <c r="B103" s="215">
        <v>45196</v>
      </c>
      <c r="C103" s="219" t="s">
        <v>704</v>
      </c>
      <c r="D103" s="219" t="s">
        <v>670</v>
      </c>
      <c r="E103" s="214" t="s">
        <v>339</v>
      </c>
      <c r="F103" s="214" t="s">
        <v>340</v>
      </c>
      <c r="G103" s="214">
        <v>90</v>
      </c>
      <c r="H103" s="214"/>
      <c r="I103" s="217"/>
      <c r="J103" s="217"/>
      <c r="K103" s="217"/>
      <c r="L103" s="214">
        <f t="shared" si="3"/>
        <v>7704</v>
      </c>
      <c r="M103" s="217"/>
      <c r="N103" s="217"/>
      <c r="O103" s="217"/>
      <c r="P103" s="217"/>
    </row>
    <row r="104" spans="1:16">
      <c r="A104" s="214">
        <f t="shared" si="2"/>
        <v>97</v>
      </c>
      <c r="B104" s="215">
        <v>45196</v>
      </c>
      <c r="C104" s="219">
        <v>174</v>
      </c>
      <c r="D104" s="219">
        <v>170</v>
      </c>
      <c r="E104" s="214" t="s">
        <v>339</v>
      </c>
      <c r="F104" s="214" t="s">
        <v>340</v>
      </c>
      <c r="G104" s="214">
        <v>40</v>
      </c>
      <c r="H104" s="214"/>
      <c r="I104" s="217"/>
      <c r="J104" s="217"/>
      <c r="K104" s="217"/>
      <c r="L104" s="214">
        <f t="shared" si="3"/>
        <v>7744</v>
      </c>
      <c r="M104" s="217"/>
      <c r="N104" s="217"/>
      <c r="O104" s="217"/>
      <c r="P104" s="217"/>
    </row>
    <row r="105" spans="1:16">
      <c r="A105" s="214">
        <f t="shared" si="2"/>
        <v>98</v>
      </c>
      <c r="B105" s="215">
        <v>45199</v>
      </c>
      <c r="C105" s="221" t="s">
        <v>705</v>
      </c>
      <c r="D105" s="221" t="s">
        <v>706</v>
      </c>
      <c r="E105" s="214" t="s">
        <v>339</v>
      </c>
      <c r="F105" s="214" t="s">
        <v>340</v>
      </c>
      <c r="G105" s="214">
        <v>108</v>
      </c>
      <c r="H105" s="214"/>
      <c r="I105" s="217"/>
      <c r="J105" s="217"/>
      <c r="K105" s="217"/>
      <c r="L105" s="214">
        <f t="shared" si="3"/>
        <v>7852</v>
      </c>
      <c r="M105" s="217"/>
      <c r="N105" s="217"/>
      <c r="O105" s="217"/>
      <c r="P105" s="217"/>
    </row>
    <row r="106" spans="1:16">
      <c r="A106" s="214">
        <f t="shared" si="2"/>
        <v>99</v>
      </c>
      <c r="B106" s="215">
        <v>45199</v>
      </c>
      <c r="C106" s="221" t="s">
        <v>705</v>
      </c>
      <c r="D106" s="221" t="s">
        <v>707</v>
      </c>
      <c r="E106" s="214" t="s">
        <v>339</v>
      </c>
      <c r="F106" s="214" t="s">
        <v>340</v>
      </c>
      <c r="G106" s="214">
        <v>105</v>
      </c>
      <c r="H106" s="214"/>
      <c r="I106" s="217"/>
      <c r="J106" s="217"/>
      <c r="K106" s="217"/>
      <c r="L106" s="214">
        <f t="shared" si="3"/>
        <v>7957</v>
      </c>
      <c r="M106" s="217"/>
      <c r="N106" s="217"/>
      <c r="O106" s="217"/>
      <c r="P106" s="217"/>
    </row>
    <row r="107" spans="1:16">
      <c r="A107" s="214">
        <f t="shared" si="2"/>
        <v>100</v>
      </c>
      <c r="B107" s="215">
        <v>45199</v>
      </c>
      <c r="C107" s="221" t="s">
        <v>707</v>
      </c>
      <c r="D107" s="221" t="s">
        <v>281</v>
      </c>
      <c r="E107" s="214" t="s">
        <v>339</v>
      </c>
      <c r="F107" s="214" t="s">
        <v>340</v>
      </c>
      <c r="G107" s="214">
        <v>39</v>
      </c>
      <c r="H107" s="214"/>
      <c r="I107" s="217"/>
      <c r="J107" s="217"/>
      <c r="K107" s="217"/>
      <c r="L107" s="214">
        <f t="shared" si="3"/>
        <v>7996</v>
      </c>
      <c r="M107" s="217"/>
      <c r="N107" s="217"/>
      <c r="O107" s="217"/>
      <c r="P107" s="217"/>
    </row>
    <row r="108" spans="1:16">
      <c r="A108" s="214">
        <f t="shared" si="2"/>
        <v>101</v>
      </c>
      <c r="B108" s="215">
        <v>45199</v>
      </c>
      <c r="C108" s="221" t="s">
        <v>281</v>
      </c>
      <c r="D108" s="221" t="s">
        <v>359</v>
      </c>
      <c r="E108" s="214" t="s">
        <v>339</v>
      </c>
      <c r="F108" s="214" t="s">
        <v>340</v>
      </c>
      <c r="G108" s="214">
        <v>300</v>
      </c>
      <c r="H108" s="214"/>
      <c r="I108" s="217"/>
      <c r="J108" s="217"/>
      <c r="K108" s="217"/>
      <c r="L108" s="214">
        <f t="shared" si="3"/>
        <v>8296</v>
      </c>
      <c r="M108" s="217"/>
      <c r="N108" s="217"/>
      <c r="O108" s="217"/>
      <c r="P108" s="217"/>
    </row>
    <row r="109" spans="1:16">
      <c r="A109" s="214">
        <f t="shared" si="2"/>
        <v>102</v>
      </c>
      <c r="B109" s="215">
        <v>45205</v>
      </c>
      <c r="C109" s="214" t="s">
        <v>237</v>
      </c>
      <c r="D109" s="214" t="s">
        <v>708</v>
      </c>
      <c r="E109" s="214" t="s">
        <v>339</v>
      </c>
      <c r="F109" s="214" t="s">
        <v>340</v>
      </c>
      <c r="G109" s="214">
        <v>116</v>
      </c>
      <c r="H109" s="214"/>
      <c r="I109" s="217"/>
      <c r="J109" s="217"/>
      <c r="K109" s="217"/>
      <c r="L109" s="214">
        <f t="shared" si="3"/>
        <v>8412</v>
      </c>
      <c r="M109" s="217"/>
      <c r="N109" s="217"/>
      <c r="O109" s="217"/>
      <c r="P109" s="217"/>
    </row>
    <row r="110" spans="1:16">
      <c r="A110" s="214">
        <f t="shared" si="2"/>
        <v>103</v>
      </c>
      <c r="B110" s="215">
        <v>45205</v>
      </c>
      <c r="C110" s="214" t="s">
        <v>708</v>
      </c>
      <c r="D110" s="214" t="s">
        <v>709</v>
      </c>
      <c r="E110" s="214" t="s">
        <v>339</v>
      </c>
      <c r="F110" s="214" t="s">
        <v>340</v>
      </c>
      <c r="G110" s="214">
        <v>14</v>
      </c>
      <c r="H110" s="214"/>
      <c r="I110" s="217"/>
      <c r="J110" s="217"/>
      <c r="K110" s="217"/>
      <c r="L110" s="214">
        <f t="shared" si="3"/>
        <v>8426</v>
      </c>
      <c r="M110" s="217"/>
      <c r="N110" s="217"/>
      <c r="O110" s="217"/>
      <c r="P110" s="217"/>
    </row>
    <row r="111" spans="1:16">
      <c r="A111" s="214">
        <f t="shared" si="2"/>
        <v>104</v>
      </c>
      <c r="B111" s="215">
        <v>45205</v>
      </c>
      <c r="C111" s="214" t="s">
        <v>709</v>
      </c>
      <c r="D111" s="214" t="s">
        <v>710</v>
      </c>
      <c r="E111" s="214" t="s">
        <v>339</v>
      </c>
      <c r="F111" s="214" t="s">
        <v>340</v>
      </c>
      <c r="G111" s="214">
        <v>43</v>
      </c>
      <c r="H111" s="214"/>
      <c r="I111" s="217"/>
      <c r="J111" s="217"/>
      <c r="K111" s="217"/>
      <c r="L111" s="214">
        <f t="shared" si="3"/>
        <v>8469</v>
      </c>
      <c r="M111" s="217"/>
      <c r="N111" s="217"/>
      <c r="O111" s="217"/>
      <c r="P111" s="217"/>
    </row>
    <row r="112" spans="1:16">
      <c r="A112" s="214">
        <f t="shared" si="2"/>
        <v>105</v>
      </c>
      <c r="B112" s="215">
        <v>45205</v>
      </c>
      <c r="C112" s="214" t="s">
        <v>710</v>
      </c>
      <c r="D112" s="214" t="s">
        <v>711</v>
      </c>
      <c r="E112" s="214" t="s">
        <v>339</v>
      </c>
      <c r="F112" s="214" t="s">
        <v>340</v>
      </c>
      <c r="G112" s="214">
        <v>22</v>
      </c>
      <c r="H112" s="214"/>
      <c r="I112" s="217"/>
      <c r="J112" s="217"/>
      <c r="K112" s="217"/>
      <c r="L112" s="214">
        <f t="shared" si="3"/>
        <v>8491</v>
      </c>
      <c r="M112" s="217"/>
      <c r="N112" s="217"/>
      <c r="O112" s="217"/>
      <c r="P112" s="217"/>
    </row>
    <row r="113" spans="1:16">
      <c r="A113" s="214">
        <f t="shared" si="2"/>
        <v>106</v>
      </c>
      <c r="B113" s="215">
        <v>45206</v>
      </c>
      <c r="C113" s="214" t="s">
        <v>353</v>
      </c>
      <c r="D113" s="214" t="s">
        <v>407</v>
      </c>
      <c r="E113" s="214" t="s">
        <v>339</v>
      </c>
      <c r="F113" s="214" t="s">
        <v>340</v>
      </c>
      <c r="G113" s="214">
        <v>109</v>
      </c>
      <c r="H113" s="214"/>
      <c r="I113" s="217"/>
      <c r="J113" s="217"/>
      <c r="K113" s="217"/>
      <c r="L113" s="214">
        <f t="shared" si="3"/>
        <v>8600</v>
      </c>
      <c r="M113" s="217"/>
      <c r="N113" s="217"/>
      <c r="O113" s="217"/>
      <c r="P113" s="217"/>
    </row>
    <row r="114" spans="1:16">
      <c r="A114" s="214">
        <f t="shared" si="2"/>
        <v>107</v>
      </c>
      <c r="B114" s="215">
        <v>45206</v>
      </c>
      <c r="C114" s="214" t="s">
        <v>407</v>
      </c>
      <c r="D114" s="214" t="s">
        <v>253</v>
      </c>
      <c r="E114" s="214" t="s">
        <v>339</v>
      </c>
      <c r="F114" s="214" t="s">
        <v>340</v>
      </c>
      <c r="G114" s="214">
        <v>125</v>
      </c>
      <c r="H114" s="214"/>
      <c r="I114" s="217"/>
      <c r="J114" s="217"/>
      <c r="K114" s="217"/>
      <c r="L114" s="214">
        <f t="shared" si="3"/>
        <v>8725</v>
      </c>
      <c r="M114" s="217"/>
      <c r="N114" s="217"/>
      <c r="O114" s="217"/>
      <c r="P114" s="217"/>
    </row>
    <row r="115" spans="1:16">
      <c r="A115" s="214">
        <f t="shared" si="2"/>
        <v>108</v>
      </c>
      <c r="B115" s="215">
        <v>45206</v>
      </c>
      <c r="C115" s="214" t="s">
        <v>708</v>
      </c>
      <c r="D115" s="214" t="s">
        <v>712</v>
      </c>
      <c r="E115" s="214" t="s">
        <v>339</v>
      </c>
      <c r="F115" s="214" t="s">
        <v>340</v>
      </c>
      <c r="G115" s="214">
        <v>35</v>
      </c>
      <c r="H115" s="214"/>
      <c r="I115" s="217"/>
      <c r="J115" s="217"/>
      <c r="K115" s="217"/>
      <c r="L115" s="214">
        <f t="shared" si="3"/>
        <v>8760</v>
      </c>
      <c r="M115" s="217"/>
      <c r="N115" s="217"/>
      <c r="O115" s="217"/>
      <c r="P115" s="217"/>
    </row>
    <row r="116" spans="1:16">
      <c r="A116" s="214">
        <f t="shared" si="2"/>
        <v>109</v>
      </c>
      <c r="B116" s="215">
        <v>45206</v>
      </c>
      <c r="C116" s="214" t="s">
        <v>711</v>
      </c>
      <c r="D116" s="214" t="s">
        <v>300</v>
      </c>
      <c r="E116" s="214" t="s">
        <v>339</v>
      </c>
      <c r="F116" s="214" t="s">
        <v>340</v>
      </c>
      <c r="G116" s="214">
        <v>74</v>
      </c>
      <c r="H116" s="214"/>
      <c r="I116" s="217"/>
      <c r="J116" s="217"/>
      <c r="K116" s="217"/>
      <c r="L116" s="214">
        <f t="shared" si="3"/>
        <v>8834</v>
      </c>
      <c r="M116" s="217"/>
      <c r="N116" s="217"/>
      <c r="O116" s="217"/>
      <c r="P116" s="217"/>
    </row>
    <row r="117" spans="1:16">
      <c r="A117" s="214">
        <f t="shared" si="2"/>
        <v>110</v>
      </c>
      <c r="B117" s="215">
        <v>45206</v>
      </c>
      <c r="C117" s="214" t="s">
        <v>300</v>
      </c>
      <c r="D117" s="214" t="s">
        <v>244</v>
      </c>
      <c r="E117" s="214" t="s">
        <v>339</v>
      </c>
      <c r="F117" s="214" t="s">
        <v>340</v>
      </c>
      <c r="G117" s="214">
        <v>24</v>
      </c>
      <c r="H117" s="214"/>
      <c r="I117" s="217"/>
      <c r="J117" s="217"/>
      <c r="K117" s="217"/>
      <c r="L117" s="214">
        <f t="shared" si="3"/>
        <v>8858</v>
      </c>
      <c r="M117" s="217"/>
      <c r="N117" s="217"/>
      <c r="O117" s="217"/>
      <c r="P117" s="217"/>
    </row>
    <row r="118" spans="1:16">
      <c r="A118" s="214">
        <f t="shared" si="2"/>
        <v>111</v>
      </c>
      <c r="B118" s="215">
        <v>45206</v>
      </c>
      <c r="C118" s="214" t="s">
        <v>244</v>
      </c>
      <c r="D118" s="214" t="s">
        <v>238</v>
      </c>
      <c r="E118" s="214" t="s">
        <v>339</v>
      </c>
      <c r="F118" s="214" t="s">
        <v>340</v>
      </c>
      <c r="G118" s="214">
        <v>59</v>
      </c>
      <c r="H118" s="214"/>
      <c r="I118" s="217"/>
      <c r="J118" s="217"/>
      <c r="K118" s="217"/>
      <c r="L118" s="214">
        <f t="shared" si="3"/>
        <v>8917</v>
      </c>
      <c r="M118" s="217"/>
      <c r="N118" s="217"/>
      <c r="O118" s="217"/>
      <c r="P118" s="217"/>
    </row>
    <row r="119" spans="1:16">
      <c r="A119" s="214">
        <f t="shared" si="2"/>
        <v>112</v>
      </c>
      <c r="B119" s="215">
        <v>45208</v>
      </c>
      <c r="C119" s="214" t="s">
        <v>362</v>
      </c>
      <c r="D119" s="214" t="s">
        <v>282</v>
      </c>
      <c r="E119" s="214" t="s">
        <v>339</v>
      </c>
      <c r="F119" s="214" t="s">
        <v>340</v>
      </c>
      <c r="G119" s="214"/>
      <c r="H119" s="214">
        <v>300</v>
      </c>
      <c r="I119" s="217"/>
      <c r="J119" s="217"/>
      <c r="K119" s="217"/>
      <c r="L119" s="214">
        <f t="shared" si="3"/>
        <v>9217</v>
      </c>
      <c r="M119" s="217"/>
      <c r="N119" s="217"/>
      <c r="O119" s="217"/>
      <c r="P119" s="217"/>
    </row>
    <row r="120" spans="1:16">
      <c r="A120" s="214">
        <f t="shared" si="2"/>
        <v>113</v>
      </c>
      <c r="B120" s="215">
        <v>45209</v>
      </c>
      <c r="C120" s="214" t="s">
        <v>282</v>
      </c>
      <c r="D120" s="214" t="s">
        <v>713</v>
      </c>
      <c r="E120" s="214" t="s">
        <v>339</v>
      </c>
      <c r="F120" s="214" t="s">
        <v>340</v>
      </c>
      <c r="G120" s="214"/>
      <c r="H120" s="214">
        <v>10</v>
      </c>
      <c r="I120" s="217"/>
      <c r="J120" s="217"/>
      <c r="K120" s="217"/>
      <c r="L120" s="214">
        <f t="shared" si="3"/>
        <v>9227</v>
      </c>
      <c r="M120" s="217"/>
      <c r="N120" s="217"/>
      <c r="O120" s="217"/>
      <c r="P120" s="217"/>
    </row>
    <row r="121" spans="1:16">
      <c r="A121" s="214">
        <f t="shared" si="2"/>
        <v>114</v>
      </c>
      <c r="B121" s="215">
        <v>45209</v>
      </c>
      <c r="C121" s="214" t="s">
        <v>362</v>
      </c>
      <c r="D121" s="214" t="s">
        <v>282</v>
      </c>
      <c r="E121" s="214" t="s">
        <v>339</v>
      </c>
      <c r="F121" s="214" t="s">
        <v>340</v>
      </c>
      <c r="G121" s="214"/>
      <c r="H121" s="214">
        <v>70</v>
      </c>
      <c r="I121" s="217"/>
      <c r="J121" s="217"/>
      <c r="K121" s="217"/>
      <c r="L121" s="214">
        <f t="shared" si="3"/>
        <v>9297</v>
      </c>
      <c r="M121" s="217"/>
      <c r="N121" s="217"/>
      <c r="O121" s="217"/>
      <c r="P121" s="217"/>
    </row>
    <row r="122" spans="1:16">
      <c r="A122" s="214">
        <f t="shared" si="2"/>
        <v>115</v>
      </c>
      <c r="B122" s="215">
        <v>45209</v>
      </c>
      <c r="C122" s="214" t="s">
        <v>282</v>
      </c>
      <c r="D122" s="214" t="s">
        <v>295</v>
      </c>
      <c r="E122" s="214" t="s">
        <v>339</v>
      </c>
      <c r="F122" s="214" t="s">
        <v>340</v>
      </c>
      <c r="G122" s="214">
        <v>10</v>
      </c>
      <c r="H122" s="214"/>
      <c r="I122" s="217"/>
      <c r="J122" s="217"/>
      <c r="K122" s="217"/>
      <c r="L122" s="214">
        <f t="shared" si="3"/>
        <v>9307</v>
      </c>
      <c r="M122" s="217"/>
      <c r="N122" s="217"/>
      <c r="O122" s="217"/>
      <c r="P122" s="217"/>
    </row>
    <row r="123" spans="1:16">
      <c r="A123" s="214">
        <f t="shared" si="2"/>
        <v>116</v>
      </c>
      <c r="B123" s="215">
        <v>45209</v>
      </c>
      <c r="C123" s="214" t="s">
        <v>295</v>
      </c>
      <c r="D123" s="214" t="s">
        <v>714</v>
      </c>
      <c r="E123" s="214" t="s">
        <v>339</v>
      </c>
      <c r="F123" s="214" t="s">
        <v>340</v>
      </c>
      <c r="G123" s="214">
        <v>70</v>
      </c>
      <c r="H123" s="214"/>
      <c r="I123" s="217"/>
      <c r="J123" s="217"/>
      <c r="K123" s="217"/>
      <c r="L123" s="214">
        <f t="shared" si="3"/>
        <v>9377</v>
      </c>
      <c r="M123" s="217"/>
      <c r="N123" s="217"/>
      <c r="O123" s="217"/>
      <c r="P123" s="217"/>
    </row>
    <row r="124" spans="1:16">
      <c r="A124" s="214">
        <f t="shared" si="2"/>
        <v>117</v>
      </c>
      <c r="B124" s="215">
        <v>45211</v>
      </c>
      <c r="C124" s="214" t="s">
        <v>715</v>
      </c>
      <c r="D124" s="214" t="s">
        <v>250</v>
      </c>
      <c r="E124" s="214" t="s">
        <v>339</v>
      </c>
      <c r="F124" s="214" t="s">
        <v>340</v>
      </c>
      <c r="G124" s="214">
        <v>59</v>
      </c>
      <c r="H124" s="214"/>
      <c r="I124" s="217"/>
      <c r="J124" s="217"/>
      <c r="K124" s="217"/>
      <c r="L124" s="214">
        <f t="shared" si="3"/>
        <v>9436</v>
      </c>
      <c r="M124" s="217"/>
      <c r="N124" s="217"/>
      <c r="O124" s="217"/>
      <c r="P124" s="217"/>
    </row>
    <row r="125" spans="1:16">
      <c r="A125" s="214">
        <f t="shared" si="2"/>
        <v>118</v>
      </c>
      <c r="B125" s="215">
        <v>45211</v>
      </c>
      <c r="C125" s="214" t="s">
        <v>250</v>
      </c>
      <c r="D125" s="214" t="s">
        <v>277</v>
      </c>
      <c r="E125" s="214" t="s">
        <v>339</v>
      </c>
      <c r="F125" s="214" t="s">
        <v>340</v>
      </c>
      <c r="G125" s="214">
        <v>71</v>
      </c>
      <c r="H125" s="214"/>
      <c r="I125" s="217"/>
      <c r="J125" s="217"/>
      <c r="K125" s="217"/>
      <c r="L125" s="214">
        <f t="shared" si="3"/>
        <v>9507</v>
      </c>
      <c r="M125" s="217"/>
      <c r="N125" s="217"/>
      <c r="O125" s="217"/>
      <c r="P125" s="217"/>
    </row>
    <row r="126" spans="1:16">
      <c r="A126" s="214">
        <f t="shared" si="2"/>
        <v>119</v>
      </c>
      <c r="B126" s="215">
        <v>45212</v>
      </c>
      <c r="C126" s="214" t="s">
        <v>231</v>
      </c>
      <c r="D126" s="214" t="s">
        <v>256</v>
      </c>
      <c r="E126" s="214" t="s">
        <v>339</v>
      </c>
      <c r="F126" s="214" t="s">
        <v>340</v>
      </c>
      <c r="G126" s="214"/>
      <c r="H126" s="214"/>
      <c r="I126" s="217"/>
      <c r="J126" s="217"/>
      <c r="K126" s="217">
        <v>129</v>
      </c>
      <c r="L126" s="214">
        <f t="shared" si="3"/>
        <v>9636</v>
      </c>
      <c r="M126" s="217"/>
      <c r="N126" s="217"/>
      <c r="O126" s="217"/>
      <c r="P126" s="217"/>
    </row>
    <row r="127" spans="1:16">
      <c r="A127" s="214">
        <f t="shared" si="2"/>
        <v>120</v>
      </c>
      <c r="B127" s="215">
        <v>45212</v>
      </c>
      <c r="C127" s="214" t="s">
        <v>256</v>
      </c>
      <c r="D127" s="214" t="s">
        <v>232</v>
      </c>
      <c r="E127" s="214" t="s">
        <v>339</v>
      </c>
      <c r="F127" s="214" t="s">
        <v>340</v>
      </c>
      <c r="G127" s="214"/>
      <c r="H127" s="214"/>
      <c r="I127" s="217"/>
      <c r="J127" s="217"/>
      <c r="K127" s="217">
        <v>17</v>
      </c>
      <c r="L127" s="214">
        <f t="shared" si="3"/>
        <v>9653</v>
      </c>
      <c r="M127" s="217"/>
      <c r="N127" s="217"/>
      <c r="O127" s="217"/>
      <c r="P127" s="217"/>
    </row>
    <row r="128" spans="1:16">
      <c r="A128" s="214">
        <f t="shared" si="2"/>
        <v>121</v>
      </c>
      <c r="B128" s="215">
        <v>45212</v>
      </c>
      <c r="C128" s="214" t="s">
        <v>348</v>
      </c>
      <c r="D128" s="214" t="s">
        <v>500</v>
      </c>
      <c r="E128" s="214" t="s">
        <v>339</v>
      </c>
      <c r="F128" s="214" t="s">
        <v>340</v>
      </c>
      <c r="G128" s="214"/>
      <c r="H128" s="214"/>
      <c r="I128" s="217"/>
      <c r="J128" s="217"/>
      <c r="K128" s="217">
        <v>48</v>
      </c>
      <c r="L128" s="214">
        <f t="shared" si="3"/>
        <v>9701</v>
      </c>
      <c r="M128" s="217"/>
      <c r="N128" s="217"/>
      <c r="O128" s="217"/>
      <c r="P128" s="217"/>
    </row>
    <row r="129" spans="1:20">
      <c r="A129" s="214">
        <f t="shared" si="2"/>
        <v>122</v>
      </c>
      <c r="B129" s="215">
        <v>45212</v>
      </c>
      <c r="C129" s="214" t="s">
        <v>500</v>
      </c>
      <c r="D129" s="214" t="s">
        <v>716</v>
      </c>
      <c r="E129" s="214" t="s">
        <v>339</v>
      </c>
      <c r="F129" s="214" t="s">
        <v>340</v>
      </c>
      <c r="G129" s="214"/>
      <c r="H129" s="214"/>
      <c r="I129" s="217"/>
      <c r="J129" s="217"/>
      <c r="K129" s="217">
        <v>39</v>
      </c>
      <c r="L129" s="214">
        <f t="shared" si="3"/>
        <v>9740</v>
      </c>
      <c r="M129" s="217"/>
      <c r="N129" s="217"/>
      <c r="O129" s="217"/>
      <c r="P129" s="217"/>
    </row>
    <row r="130" spans="1:20">
      <c r="A130" s="214">
        <f t="shared" si="2"/>
        <v>123</v>
      </c>
      <c r="B130" s="215">
        <v>45213</v>
      </c>
      <c r="C130" s="214" t="s">
        <v>716</v>
      </c>
      <c r="D130" s="214" t="s">
        <v>717</v>
      </c>
      <c r="E130" s="214" t="s">
        <v>339</v>
      </c>
      <c r="F130" s="214" t="s">
        <v>340</v>
      </c>
      <c r="G130" s="214"/>
      <c r="H130" s="214"/>
      <c r="I130" s="217"/>
      <c r="J130" s="217"/>
      <c r="K130" s="217">
        <v>150</v>
      </c>
      <c r="L130" s="214">
        <f t="shared" si="3"/>
        <v>9890</v>
      </c>
      <c r="M130" s="217"/>
      <c r="N130" s="217"/>
      <c r="O130" s="217"/>
      <c r="P130" s="217"/>
    </row>
    <row r="131" spans="1:20">
      <c r="A131" s="214">
        <f t="shared" si="2"/>
        <v>124</v>
      </c>
      <c r="B131" s="215">
        <v>45214</v>
      </c>
      <c r="C131" s="214" t="s">
        <v>322</v>
      </c>
      <c r="D131" s="214" t="s">
        <v>718</v>
      </c>
      <c r="E131" s="214" t="s">
        <v>339</v>
      </c>
      <c r="F131" s="214" t="s">
        <v>340</v>
      </c>
      <c r="G131" s="214"/>
      <c r="H131" s="214"/>
      <c r="I131" s="217"/>
      <c r="J131" s="217">
        <v>100</v>
      </c>
      <c r="K131" s="217"/>
      <c r="L131" s="214">
        <f t="shared" si="3"/>
        <v>9990</v>
      </c>
      <c r="M131" s="217"/>
      <c r="N131" s="217"/>
      <c r="O131" s="217"/>
      <c r="P131" s="217"/>
    </row>
    <row r="132" spans="1:20">
      <c r="A132" s="214">
        <f t="shared" si="2"/>
        <v>125</v>
      </c>
      <c r="B132" s="215">
        <v>45214</v>
      </c>
      <c r="C132" s="214" t="s">
        <v>718</v>
      </c>
      <c r="D132" s="214" t="s">
        <v>345</v>
      </c>
      <c r="E132" s="214" t="s">
        <v>339</v>
      </c>
      <c r="F132" s="214" t="s">
        <v>340</v>
      </c>
      <c r="G132" s="214"/>
      <c r="H132" s="214"/>
      <c r="I132" s="217"/>
      <c r="J132" s="217">
        <v>200</v>
      </c>
      <c r="K132" s="217"/>
      <c r="L132" s="214">
        <f t="shared" si="3"/>
        <v>10190</v>
      </c>
      <c r="M132" s="217"/>
      <c r="N132" s="217"/>
      <c r="O132" s="217"/>
      <c r="P132" s="217"/>
    </row>
    <row r="133" spans="1:20">
      <c r="A133" s="214">
        <f t="shared" si="2"/>
        <v>126</v>
      </c>
      <c r="B133" s="215">
        <v>45214</v>
      </c>
      <c r="C133" s="214" t="s">
        <v>345</v>
      </c>
      <c r="D133" s="214" t="s">
        <v>183</v>
      </c>
      <c r="E133" s="214" t="s">
        <v>339</v>
      </c>
      <c r="F133" s="214" t="s">
        <v>340</v>
      </c>
      <c r="G133" s="214"/>
      <c r="H133" s="214"/>
      <c r="I133" s="217"/>
      <c r="J133" s="217">
        <v>149</v>
      </c>
      <c r="K133" s="217"/>
      <c r="L133" s="214">
        <f t="shared" si="3"/>
        <v>10339</v>
      </c>
      <c r="M133" s="217"/>
      <c r="N133" s="217"/>
      <c r="O133" s="217"/>
      <c r="P133" s="217"/>
      <c r="T133" s="212">
        <f>7642-10540</f>
        <v>-2898</v>
      </c>
    </row>
    <row r="134" spans="1:20">
      <c r="A134" s="214">
        <f t="shared" si="2"/>
        <v>127</v>
      </c>
      <c r="B134" s="215">
        <v>45215</v>
      </c>
      <c r="C134" s="214" t="s">
        <v>343</v>
      </c>
      <c r="D134" s="214" t="s">
        <v>344</v>
      </c>
      <c r="E134" s="214" t="s">
        <v>339</v>
      </c>
      <c r="F134" s="214" t="s">
        <v>340</v>
      </c>
      <c r="G134" s="214">
        <v>36</v>
      </c>
      <c r="H134" s="214"/>
      <c r="I134" s="217"/>
      <c r="J134" s="217"/>
      <c r="K134" s="217"/>
      <c r="L134" s="214">
        <f t="shared" si="3"/>
        <v>10375</v>
      </c>
      <c r="M134" s="217"/>
      <c r="N134" s="217"/>
      <c r="O134" s="217"/>
      <c r="P134" s="217"/>
    </row>
    <row r="135" spans="1:20">
      <c r="A135" s="214">
        <f t="shared" si="2"/>
        <v>128</v>
      </c>
      <c r="B135" s="215">
        <v>45216</v>
      </c>
      <c r="C135" s="214" t="s">
        <v>344</v>
      </c>
      <c r="D135" s="214" t="s">
        <v>719</v>
      </c>
      <c r="E135" s="214" t="s">
        <v>339</v>
      </c>
      <c r="F135" s="214" t="s">
        <v>340</v>
      </c>
      <c r="G135" s="214">
        <v>34</v>
      </c>
      <c r="H135" s="214"/>
      <c r="I135" s="217"/>
      <c r="J135" s="217"/>
      <c r="K135" s="217"/>
      <c r="L135" s="214">
        <f t="shared" si="3"/>
        <v>10409</v>
      </c>
      <c r="M135" s="217"/>
      <c r="N135" s="217"/>
      <c r="O135" s="217"/>
      <c r="P135" s="217"/>
    </row>
    <row r="136" spans="1:20">
      <c r="A136" s="214">
        <f t="shared" si="2"/>
        <v>129</v>
      </c>
      <c r="B136" s="215">
        <v>45217</v>
      </c>
      <c r="C136" s="214" t="s">
        <v>716</v>
      </c>
      <c r="D136" s="214" t="s">
        <v>717</v>
      </c>
      <c r="E136" s="214" t="s">
        <v>339</v>
      </c>
      <c r="F136" s="214" t="s">
        <v>340</v>
      </c>
      <c r="G136" s="214"/>
      <c r="H136" s="214"/>
      <c r="I136" s="217"/>
      <c r="J136" s="217"/>
      <c r="K136" s="217">
        <v>64</v>
      </c>
      <c r="L136" s="214">
        <f t="shared" si="3"/>
        <v>10473</v>
      </c>
      <c r="M136" s="217"/>
      <c r="N136" s="217"/>
      <c r="O136" s="217"/>
      <c r="P136" s="217"/>
    </row>
    <row r="137" spans="1:20">
      <c r="A137" s="214">
        <f t="shared" si="2"/>
        <v>130</v>
      </c>
      <c r="B137" s="215">
        <v>45217</v>
      </c>
      <c r="C137" s="214" t="s">
        <v>717</v>
      </c>
      <c r="D137" s="214" t="s">
        <v>227</v>
      </c>
      <c r="E137" s="214" t="s">
        <v>339</v>
      </c>
      <c r="F137" s="214" t="s">
        <v>340</v>
      </c>
      <c r="G137" s="214"/>
      <c r="H137" s="214">
        <v>31</v>
      </c>
      <c r="I137" s="217"/>
      <c r="J137" s="217"/>
      <c r="K137" s="217"/>
      <c r="L137" s="214">
        <f t="shared" si="3"/>
        <v>10504</v>
      </c>
      <c r="M137" s="217"/>
      <c r="N137" s="217"/>
      <c r="O137" s="217"/>
      <c r="P137" s="217"/>
    </row>
    <row r="138" spans="1:20">
      <c r="A138" s="214">
        <f t="shared" ref="A138:A140" si="4">1+A137</f>
        <v>131</v>
      </c>
      <c r="B138" s="215">
        <v>45218</v>
      </c>
      <c r="C138" s="214" t="s">
        <v>717</v>
      </c>
      <c r="D138" s="214" t="s">
        <v>720</v>
      </c>
      <c r="E138" s="214" t="s">
        <v>339</v>
      </c>
      <c r="F138" s="214" t="s">
        <v>340</v>
      </c>
      <c r="G138" s="214"/>
      <c r="H138" s="214"/>
      <c r="I138" s="217"/>
      <c r="J138" s="217">
        <v>36</v>
      </c>
      <c r="K138" s="217"/>
      <c r="L138" s="214">
        <f t="shared" si="3"/>
        <v>10540</v>
      </c>
      <c r="M138" s="217"/>
      <c r="N138" s="217"/>
      <c r="O138" s="217"/>
      <c r="P138" s="217"/>
    </row>
    <row r="139" spans="1:20">
      <c r="A139" s="214">
        <f t="shared" si="4"/>
        <v>132</v>
      </c>
      <c r="B139" s="215">
        <v>45224</v>
      </c>
      <c r="C139" s="214" t="s">
        <v>668</v>
      </c>
      <c r="D139" s="214" t="s">
        <v>133</v>
      </c>
      <c r="E139" s="214" t="s">
        <v>339</v>
      </c>
      <c r="F139" s="214" t="s">
        <v>340</v>
      </c>
      <c r="G139" s="214">
        <v>161</v>
      </c>
      <c r="H139" s="214"/>
      <c r="I139" s="217"/>
      <c r="J139" s="217"/>
      <c r="K139" s="217"/>
      <c r="L139" s="214">
        <f t="shared" si="3"/>
        <v>10701</v>
      </c>
      <c r="M139" s="217"/>
      <c r="N139" s="217"/>
      <c r="O139" s="217"/>
      <c r="P139" s="217"/>
    </row>
    <row r="140" spans="1:20">
      <c r="A140" s="214">
        <f t="shared" si="4"/>
        <v>133</v>
      </c>
      <c r="B140" s="215">
        <v>45224</v>
      </c>
      <c r="C140" s="214" t="s">
        <v>133</v>
      </c>
      <c r="D140" s="214" t="s">
        <v>697</v>
      </c>
      <c r="E140" s="214" t="s">
        <v>339</v>
      </c>
      <c r="F140" s="214" t="s">
        <v>340</v>
      </c>
      <c r="G140" s="214">
        <v>155</v>
      </c>
      <c r="H140" s="214"/>
      <c r="I140" s="217"/>
      <c r="J140" s="217"/>
      <c r="K140" s="217"/>
      <c r="L140" s="214">
        <f t="shared" ref="L140" si="5">+L139+G140+H140+I140+J140+K140</f>
        <v>10856</v>
      </c>
      <c r="M140" s="217"/>
      <c r="N140" s="217"/>
      <c r="O140" s="217"/>
      <c r="P140" s="217"/>
    </row>
    <row r="141" spans="1:20">
      <c r="A141" s="214"/>
      <c r="B141" s="215"/>
      <c r="C141" s="214"/>
      <c r="D141" s="214"/>
      <c r="E141" s="214"/>
      <c r="F141" s="214"/>
      <c r="G141" s="214"/>
      <c r="H141" s="214"/>
      <c r="I141" s="217"/>
      <c r="J141" s="217"/>
      <c r="K141" s="217"/>
      <c r="L141" s="214"/>
      <c r="M141" s="217"/>
      <c r="N141" s="217"/>
      <c r="O141" s="217"/>
      <c r="P141" s="217"/>
    </row>
    <row r="142" spans="1:20">
      <c r="A142" s="214"/>
      <c r="B142" s="217"/>
      <c r="C142" s="217"/>
      <c r="D142" s="217"/>
      <c r="E142" s="217"/>
      <c r="F142" s="217"/>
      <c r="G142" s="214">
        <v>63</v>
      </c>
      <c r="H142" s="214">
        <v>90</v>
      </c>
      <c r="I142" s="214">
        <v>110</v>
      </c>
      <c r="J142" s="214">
        <v>125</v>
      </c>
      <c r="K142" s="214">
        <v>140</v>
      </c>
      <c r="L142" s="217"/>
      <c r="M142" s="217"/>
      <c r="N142" s="217"/>
      <c r="O142" s="217"/>
      <c r="P142" s="217"/>
    </row>
    <row r="143" spans="1:20">
      <c r="A143" s="217"/>
      <c r="B143" s="217"/>
      <c r="C143" s="217"/>
      <c r="D143" s="217"/>
      <c r="E143" s="217"/>
      <c r="F143" s="217"/>
      <c r="G143" s="214">
        <f>+SUM(G8:G141)</f>
        <v>7357</v>
      </c>
      <c r="H143" s="214">
        <f>+SUM(H8:H141)</f>
        <v>1365</v>
      </c>
      <c r="I143" s="214">
        <f>+SUM(I8:I141)</f>
        <v>1202</v>
      </c>
      <c r="J143" s="214">
        <f>+SUM(J8:J141)</f>
        <v>485</v>
      </c>
      <c r="K143" s="214">
        <f>+SUM(K8:K141)</f>
        <v>447</v>
      </c>
      <c r="L143" s="214">
        <f>+G143+H143+I143+J143+K143</f>
        <v>10856</v>
      </c>
      <c r="M143" s="217"/>
      <c r="N143" s="217"/>
      <c r="O143" s="217"/>
      <c r="P143" s="217"/>
    </row>
    <row r="144" spans="1:20" ht="18.75">
      <c r="A144" s="217"/>
      <c r="B144" s="217"/>
      <c r="C144" s="217"/>
      <c r="D144" s="217"/>
      <c r="E144" s="217"/>
      <c r="F144" s="217"/>
      <c r="G144" s="222">
        <v>12324</v>
      </c>
      <c r="H144" s="222">
        <v>1649</v>
      </c>
      <c r="I144" s="222">
        <v>1167</v>
      </c>
      <c r="J144" s="222">
        <v>590</v>
      </c>
      <c r="K144" s="222">
        <v>459</v>
      </c>
      <c r="L144" s="222">
        <f>+G144+H144+I144+J144+K144</f>
        <v>16189</v>
      </c>
      <c r="M144" s="217"/>
      <c r="N144" s="217"/>
      <c r="O144" s="217"/>
      <c r="P144" s="217"/>
    </row>
  </sheetData>
  <autoFilter ref="C6:D138"/>
  <mergeCells count="18">
    <mergeCell ref="C5:P5"/>
    <mergeCell ref="C1:D1"/>
    <mergeCell ref="E1:P4"/>
    <mergeCell ref="C2:D2"/>
    <mergeCell ref="C3:D3"/>
    <mergeCell ref="C4:D4"/>
    <mergeCell ref="P6:P7"/>
    <mergeCell ref="A6:A7"/>
    <mergeCell ref="B6:B7"/>
    <mergeCell ref="C6:C7"/>
    <mergeCell ref="D6:D7"/>
    <mergeCell ref="E6:E7"/>
    <mergeCell ref="F6:F7"/>
    <mergeCell ref="G6:K6"/>
    <mergeCell ref="L6:L7"/>
    <mergeCell ref="M6:M7"/>
    <mergeCell ref="N6:N7"/>
    <mergeCell ref="O6:O7"/>
  </mergeCells>
  <pageMargins left="0.7" right="0.7" top="0.75" bottom="0.75" header="0.3" footer="0.3"/>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X67"/>
  <sheetViews>
    <sheetView view="pageBreakPreview" topLeftCell="B1" zoomScale="60" zoomScaleNormal="100" workbookViewId="0">
      <pane xSplit="20" ySplit="6" topLeftCell="V16" activePane="bottomRight" state="frozen"/>
      <selection activeCell="B1" sqref="B1"/>
      <selection pane="topRight" activeCell="V1" sqref="V1"/>
      <selection pane="bottomLeft" activeCell="B7" sqref="B7"/>
      <selection pane="bottomRight" activeCell="AD41" sqref="AD41"/>
    </sheetView>
  </sheetViews>
  <sheetFormatPr defaultRowHeight="12.75"/>
  <cols>
    <col min="1" max="1" width="0" style="1" hidden="1" customWidth="1"/>
    <col min="2" max="2" width="2.5703125" style="1" customWidth="1"/>
    <col min="3" max="3" width="8.85546875" style="1" customWidth="1"/>
    <col min="4" max="4" width="15.7109375" style="1" bestFit="1" customWidth="1"/>
    <col min="5" max="5" width="12.42578125" style="1" customWidth="1"/>
    <col min="6" max="6" width="10.85546875" style="1" customWidth="1"/>
    <col min="7" max="7" width="11.7109375" style="1" customWidth="1"/>
    <col min="8" max="8" width="12.7109375" style="1" bestFit="1" customWidth="1"/>
    <col min="9" max="15" width="13.5703125" style="3" customWidth="1"/>
    <col min="16" max="16" width="13.5703125" style="3" hidden="1" customWidth="1"/>
    <col min="17" max="17" width="12.7109375" style="3" hidden="1" customWidth="1"/>
    <col min="18" max="18" width="18.28515625" style="1" customWidth="1"/>
    <col min="19" max="19" width="15.42578125" style="1" hidden="1" customWidth="1"/>
    <col min="20" max="20" width="16.5703125" style="1" hidden="1" customWidth="1"/>
    <col min="21" max="21" width="19.28515625" style="1" hidden="1" customWidth="1"/>
    <col min="22" max="22" width="16" style="1" customWidth="1"/>
    <col min="23" max="23" width="15.5703125" style="1" bestFit="1" customWidth="1"/>
    <col min="24" max="24" width="12" style="1" bestFit="1" customWidth="1"/>
    <col min="25" max="16384" width="9.140625" style="1"/>
  </cols>
  <sheetData>
    <row r="1" spans="3:23" ht="23.25" customHeight="1">
      <c r="C1" s="295"/>
      <c r="D1" s="295"/>
      <c r="E1" s="296" t="s">
        <v>0</v>
      </c>
      <c r="F1" s="296"/>
      <c r="G1" s="296"/>
      <c r="H1" s="296"/>
      <c r="I1" s="296"/>
      <c r="J1" s="296"/>
      <c r="K1" s="296"/>
      <c r="L1" s="296"/>
      <c r="M1" s="296"/>
      <c r="N1" s="296"/>
      <c r="O1" s="296"/>
      <c r="P1" s="296"/>
      <c r="Q1" s="296"/>
      <c r="R1" s="296"/>
      <c r="S1" s="296"/>
      <c r="T1" s="296"/>
      <c r="U1" s="296"/>
      <c r="V1" s="296"/>
    </row>
    <row r="2" spans="3:23" ht="23.25" customHeight="1">
      <c r="C2" s="295"/>
      <c r="D2" s="295"/>
      <c r="E2" s="296" t="s">
        <v>1</v>
      </c>
      <c r="F2" s="296"/>
      <c r="G2" s="296"/>
      <c r="H2" s="296"/>
      <c r="I2" s="296"/>
      <c r="J2" s="296"/>
      <c r="K2" s="296"/>
      <c r="L2" s="296"/>
      <c r="M2" s="296"/>
      <c r="N2" s="296"/>
      <c r="O2" s="296"/>
      <c r="P2" s="296"/>
      <c r="Q2" s="296"/>
      <c r="R2" s="296"/>
      <c r="S2" s="296"/>
      <c r="T2" s="296"/>
      <c r="U2" s="296"/>
      <c r="V2" s="296"/>
    </row>
    <row r="3" spans="3:23" ht="23.25" customHeight="1">
      <c r="C3" s="295"/>
      <c r="D3" s="295"/>
      <c r="E3" s="296" t="s">
        <v>363</v>
      </c>
      <c r="F3" s="296"/>
      <c r="G3" s="296"/>
      <c r="H3" s="296"/>
      <c r="I3" s="296"/>
      <c r="J3" s="296"/>
      <c r="K3" s="296"/>
      <c r="L3" s="296"/>
      <c r="M3" s="296"/>
      <c r="N3" s="296"/>
      <c r="O3" s="296"/>
      <c r="P3" s="296"/>
      <c r="Q3" s="296"/>
      <c r="R3" s="296"/>
      <c r="S3" s="296"/>
      <c r="T3" s="296"/>
      <c r="U3" s="296"/>
      <c r="V3" s="296"/>
    </row>
    <row r="4" spans="3:23" ht="18.75">
      <c r="C4" s="300" t="s">
        <v>87</v>
      </c>
      <c r="D4" s="300"/>
      <c r="E4" s="300"/>
      <c r="F4" s="300"/>
      <c r="G4" s="300"/>
      <c r="H4" s="300"/>
      <c r="I4" s="300"/>
      <c r="J4" s="300"/>
      <c r="K4" s="300"/>
      <c r="L4" s="300"/>
      <c r="M4" s="300"/>
      <c r="N4" s="300"/>
      <c r="O4" s="300"/>
      <c r="P4" s="300"/>
      <c r="Q4" s="300"/>
      <c r="R4" s="300"/>
      <c r="S4" s="300"/>
      <c r="T4" s="300"/>
      <c r="U4" s="300"/>
      <c r="V4" s="300"/>
    </row>
    <row r="5" spans="3:23" s="10" customFormat="1" ht="18">
      <c r="C5" s="317" t="s">
        <v>10</v>
      </c>
      <c r="D5" s="317" t="s">
        <v>11</v>
      </c>
      <c r="E5" s="316" t="s">
        <v>12</v>
      </c>
      <c r="F5" s="316" t="s">
        <v>13</v>
      </c>
      <c r="G5" s="316" t="s">
        <v>14</v>
      </c>
      <c r="H5" s="316" t="s">
        <v>15</v>
      </c>
      <c r="I5" s="316" t="s">
        <v>34</v>
      </c>
      <c r="J5" s="316"/>
      <c r="K5" s="316"/>
      <c r="L5" s="316"/>
      <c r="M5" s="316"/>
      <c r="N5" s="316"/>
      <c r="O5" s="316"/>
      <c r="P5" s="316"/>
      <c r="Q5" s="316"/>
      <c r="R5" s="316" t="s">
        <v>16</v>
      </c>
      <c r="S5" s="316" t="s">
        <v>17</v>
      </c>
      <c r="T5" s="316" t="s">
        <v>18</v>
      </c>
      <c r="U5" s="316" t="s">
        <v>19</v>
      </c>
      <c r="V5" s="316" t="s">
        <v>20</v>
      </c>
    </row>
    <row r="6" spans="3:23" s="10" customFormat="1" ht="36">
      <c r="C6" s="317"/>
      <c r="D6" s="317"/>
      <c r="E6" s="316"/>
      <c r="F6" s="316"/>
      <c r="G6" s="316"/>
      <c r="H6" s="316"/>
      <c r="I6" s="47" t="s">
        <v>21</v>
      </c>
      <c r="J6" s="47" t="s">
        <v>22</v>
      </c>
      <c r="K6" s="47" t="s">
        <v>23</v>
      </c>
      <c r="L6" s="47" t="s">
        <v>24</v>
      </c>
      <c r="M6" s="47" t="s">
        <v>181</v>
      </c>
      <c r="N6" s="47" t="s">
        <v>41</v>
      </c>
      <c r="O6" s="47" t="s">
        <v>25</v>
      </c>
      <c r="P6" s="47" t="s">
        <v>57</v>
      </c>
      <c r="Q6" s="57" t="s">
        <v>83</v>
      </c>
      <c r="R6" s="316"/>
      <c r="S6" s="316"/>
      <c r="T6" s="316"/>
      <c r="U6" s="316"/>
      <c r="V6" s="316"/>
    </row>
    <row r="7" spans="3:23" ht="18">
      <c r="C7" s="4">
        <v>1</v>
      </c>
      <c r="D7" s="5">
        <v>45082</v>
      </c>
      <c r="E7" s="4" t="s">
        <v>294</v>
      </c>
      <c r="F7" s="4" t="s">
        <v>199</v>
      </c>
      <c r="G7" s="4" t="s">
        <v>339</v>
      </c>
      <c r="H7" s="4" t="s">
        <v>340</v>
      </c>
      <c r="I7" s="4">
        <v>200</v>
      </c>
      <c r="J7" s="4"/>
      <c r="K7" s="4"/>
      <c r="L7" s="4"/>
      <c r="M7" s="4"/>
      <c r="N7" s="4"/>
      <c r="O7" s="4"/>
      <c r="P7" s="4"/>
      <c r="Q7" s="4"/>
      <c r="R7" s="4">
        <f>SUM(I7:Q7)</f>
        <v>200</v>
      </c>
      <c r="S7" s="4"/>
      <c r="T7" s="4"/>
      <c r="U7" s="4"/>
      <c r="V7" s="4"/>
      <c r="W7" s="4"/>
    </row>
    <row r="8" spans="3:23" ht="18">
      <c r="C8" s="4">
        <f>C7+1</f>
        <v>2</v>
      </c>
      <c r="D8" s="5">
        <v>45082</v>
      </c>
      <c r="E8" s="4" t="s">
        <v>294</v>
      </c>
      <c r="F8" s="4" t="s">
        <v>199</v>
      </c>
      <c r="G8" s="4" t="s">
        <v>339</v>
      </c>
      <c r="H8" s="4" t="s">
        <v>340</v>
      </c>
      <c r="I8" s="4">
        <v>100</v>
      </c>
      <c r="J8" s="4"/>
      <c r="K8" s="4"/>
      <c r="L8" s="4"/>
      <c r="M8" s="4"/>
      <c r="N8" s="4"/>
      <c r="O8" s="4"/>
      <c r="P8" s="4"/>
      <c r="Q8" s="4"/>
      <c r="R8" s="4">
        <f t="shared" ref="R8:R51" si="0">SUM(I8:Q8)+R7</f>
        <v>300</v>
      </c>
      <c r="S8" s="4"/>
      <c r="T8" s="4"/>
      <c r="U8" s="4"/>
      <c r="V8" s="6"/>
      <c r="W8" s="6"/>
    </row>
    <row r="9" spans="3:23" ht="18">
      <c r="C9" s="4">
        <f t="shared" ref="C9:C52" si="1">C8+1</f>
        <v>3</v>
      </c>
      <c r="D9" s="5">
        <v>45083</v>
      </c>
      <c r="E9" s="4" t="s">
        <v>294</v>
      </c>
      <c r="F9" s="4" t="s">
        <v>283</v>
      </c>
      <c r="G9" s="4" t="s">
        <v>339</v>
      </c>
      <c r="H9" s="4" t="s">
        <v>340</v>
      </c>
      <c r="I9" s="4">
        <v>200</v>
      </c>
      <c r="J9" s="4"/>
      <c r="K9" s="4"/>
      <c r="L9" s="4"/>
      <c r="M9" s="4"/>
      <c r="N9" s="4"/>
      <c r="O9" s="4"/>
      <c r="P9" s="4"/>
      <c r="Q9" s="4"/>
      <c r="R9" s="4">
        <f t="shared" si="0"/>
        <v>500</v>
      </c>
      <c r="S9" s="4"/>
      <c r="T9" s="4"/>
      <c r="U9" s="4"/>
      <c r="V9" s="4"/>
      <c r="W9" s="4"/>
    </row>
    <row r="10" spans="3:23" ht="18">
      <c r="C10" s="4">
        <f t="shared" si="1"/>
        <v>4</v>
      </c>
      <c r="D10" s="5">
        <v>45083</v>
      </c>
      <c r="E10" s="4" t="s">
        <v>190</v>
      </c>
      <c r="F10" s="4" t="s">
        <v>254</v>
      </c>
      <c r="G10" s="4" t="s">
        <v>339</v>
      </c>
      <c r="H10" s="4" t="s">
        <v>340</v>
      </c>
      <c r="I10" s="4">
        <v>120</v>
      </c>
      <c r="J10" s="4"/>
      <c r="K10" s="4"/>
      <c r="L10" s="4"/>
      <c r="M10" s="4"/>
      <c r="N10" s="4"/>
      <c r="O10" s="4"/>
      <c r="P10" s="4"/>
      <c r="Q10" s="4"/>
      <c r="R10" s="4">
        <f t="shared" si="0"/>
        <v>620</v>
      </c>
      <c r="S10" s="4"/>
      <c r="T10" s="4"/>
      <c r="U10" s="4"/>
      <c r="V10" s="4"/>
      <c r="W10" s="4"/>
    </row>
    <row r="11" spans="3:23" ht="18">
      <c r="C11" s="4">
        <f t="shared" si="1"/>
        <v>5</v>
      </c>
      <c r="D11" s="5">
        <v>45083</v>
      </c>
      <c r="E11" s="4" t="s">
        <v>254</v>
      </c>
      <c r="F11" s="4" t="s">
        <v>341</v>
      </c>
      <c r="G11" s="4" t="s">
        <v>339</v>
      </c>
      <c r="H11" s="4" t="s">
        <v>340</v>
      </c>
      <c r="I11" s="4">
        <v>80</v>
      </c>
      <c r="J11" s="4"/>
      <c r="K11" s="4"/>
      <c r="L11" s="4"/>
      <c r="M11" s="4"/>
      <c r="N11" s="4"/>
      <c r="O11" s="4"/>
      <c r="P11" s="4"/>
      <c r="Q11" s="4"/>
      <c r="R11" s="4">
        <f t="shared" si="0"/>
        <v>700</v>
      </c>
      <c r="S11" s="4"/>
      <c r="T11" s="4"/>
      <c r="U11" s="4"/>
      <c r="V11" s="4"/>
      <c r="W11" s="4"/>
    </row>
    <row r="12" spans="3:23" ht="18">
      <c r="C12" s="4">
        <f t="shared" si="1"/>
        <v>6</v>
      </c>
      <c r="D12" s="5">
        <v>45084</v>
      </c>
      <c r="E12" s="4" t="s">
        <v>254</v>
      </c>
      <c r="F12" s="4" t="s">
        <v>341</v>
      </c>
      <c r="G12" s="4" t="s">
        <v>339</v>
      </c>
      <c r="H12" s="4" t="s">
        <v>340</v>
      </c>
      <c r="I12" s="4">
        <v>34</v>
      </c>
      <c r="J12" s="4"/>
      <c r="K12" s="4"/>
      <c r="L12" s="4"/>
      <c r="M12" s="4"/>
      <c r="N12" s="4"/>
      <c r="O12" s="4"/>
      <c r="P12" s="4"/>
      <c r="Q12" s="4"/>
      <c r="R12" s="4">
        <f t="shared" si="0"/>
        <v>734</v>
      </c>
      <c r="S12" s="4"/>
      <c r="T12" s="4"/>
      <c r="U12" s="4"/>
      <c r="V12" s="4"/>
      <c r="W12" s="4"/>
    </row>
    <row r="13" spans="3:23" ht="18">
      <c r="C13" s="4">
        <f t="shared" si="1"/>
        <v>7</v>
      </c>
      <c r="D13" s="5">
        <v>45084</v>
      </c>
      <c r="E13" s="4" t="s">
        <v>254</v>
      </c>
      <c r="F13" s="4" t="s">
        <v>231</v>
      </c>
      <c r="G13" s="4" t="s">
        <v>339</v>
      </c>
      <c r="H13" s="4" t="s">
        <v>340</v>
      </c>
      <c r="I13" s="4">
        <v>126</v>
      </c>
      <c r="J13" s="4"/>
      <c r="K13" s="4"/>
      <c r="L13" s="4"/>
      <c r="M13" s="4"/>
      <c r="N13" s="4"/>
      <c r="O13" s="4"/>
      <c r="P13" s="4"/>
      <c r="Q13" s="4"/>
      <c r="R13" s="4">
        <f t="shared" si="0"/>
        <v>860</v>
      </c>
      <c r="S13" s="4"/>
      <c r="T13" s="4"/>
      <c r="U13" s="4"/>
      <c r="V13" s="4"/>
      <c r="W13" s="4"/>
    </row>
    <row r="14" spans="3:23" ht="18">
      <c r="C14" s="4">
        <f t="shared" si="1"/>
        <v>8</v>
      </c>
      <c r="D14" s="5">
        <v>45085</v>
      </c>
      <c r="E14" s="4" t="s">
        <v>254</v>
      </c>
      <c r="F14" s="4" t="s">
        <v>231</v>
      </c>
      <c r="G14" s="4" t="s">
        <v>339</v>
      </c>
      <c r="H14" s="4" t="s">
        <v>340</v>
      </c>
      <c r="I14" s="4">
        <v>53</v>
      </c>
      <c r="J14" s="4"/>
      <c r="K14" s="4"/>
      <c r="L14" s="4"/>
      <c r="M14" s="4"/>
      <c r="N14" s="4"/>
      <c r="O14" s="4"/>
      <c r="P14" s="4"/>
      <c r="Q14" s="4"/>
      <c r="R14" s="4">
        <f t="shared" si="0"/>
        <v>913</v>
      </c>
      <c r="S14" s="4"/>
      <c r="T14" s="4"/>
      <c r="U14" s="4"/>
      <c r="V14" s="4"/>
      <c r="W14" s="4" t="s">
        <v>36</v>
      </c>
    </row>
    <row r="15" spans="3:23" ht="18">
      <c r="C15" s="4">
        <f t="shared" si="1"/>
        <v>9</v>
      </c>
      <c r="D15" s="5">
        <v>45086</v>
      </c>
      <c r="E15" s="4" t="s">
        <v>228</v>
      </c>
      <c r="F15" s="4" t="s">
        <v>342</v>
      </c>
      <c r="G15" s="4" t="s">
        <v>339</v>
      </c>
      <c r="H15" s="4" t="s">
        <v>340</v>
      </c>
      <c r="I15" s="4">
        <v>63</v>
      </c>
      <c r="J15" s="4"/>
      <c r="K15" s="4"/>
      <c r="L15" s="4"/>
      <c r="M15" s="4"/>
      <c r="N15" s="4"/>
      <c r="O15" s="4"/>
      <c r="P15" s="4"/>
      <c r="Q15" s="4"/>
      <c r="R15" s="4">
        <f t="shared" si="0"/>
        <v>976</v>
      </c>
      <c r="S15" s="4"/>
      <c r="T15" s="4"/>
      <c r="U15" s="4"/>
      <c r="V15" s="4"/>
      <c r="W15" s="4" t="s">
        <v>36</v>
      </c>
    </row>
    <row r="16" spans="3:23" ht="18">
      <c r="C16" s="4">
        <f t="shared" si="1"/>
        <v>10</v>
      </c>
      <c r="D16" s="5">
        <v>45088</v>
      </c>
      <c r="E16" s="4" t="s">
        <v>228</v>
      </c>
      <c r="F16" s="4" t="s">
        <v>342</v>
      </c>
      <c r="G16" s="4" t="s">
        <v>339</v>
      </c>
      <c r="H16" s="4" t="s">
        <v>340</v>
      </c>
      <c r="I16" s="4">
        <v>154</v>
      </c>
      <c r="J16" s="4"/>
      <c r="K16" s="4"/>
      <c r="L16" s="4"/>
      <c r="M16" s="4"/>
      <c r="N16" s="4"/>
      <c r="O16" s="4"/>
      <c r="P16" s="4"/>
      <c r="Q16" s="4"/>
      <c r="R16" s="4">
        <f t="shared" si="0"/>
        <v>1130</v>
      </c>
      <c r="S16" s="4"/>
      <c r="T16" s="4"/>
      <c r="U16" s="4"/>
      <c r="V16" s="4"/>
      <c r="W16" s="4" t="s">
        <v>36</v>
      </c>
    </row>
    <row r="17" spans="3:23" ht="18">
      <c r="C17" s="4">
        <f t="shared" si="1"/>
        <v>11</v>
      </c>
      <c r="D17" s="5">
        <v>45088</v>
      </c>
      <c r="E17" s="4" t="s">
        <v>342</v>
      </c>
      <c r="F17" s="4" t="s">
        <v>230</v>
      </c>
      <c r="G17" s="4" t="s">
        <v>339</v>
      </c>
      <c r="H17" s="4" t="s">
        <v>340</v>
      </c>
      <c r="I17" s="4">
        <v>119</v>
      </c>
      <c r="J17" s="4"/>
      <c r="K17" s="4"/>
      <c r="L17" s="4"/>
      <c r="M17" s="4"/>
      <c r="N17" s="4"/>
      <c r="O17" s="4"/>
      <c r="P17" s="4"/>
      <c r="Q17" s="4"/>
      <c r="R17" s="4">
        <f t="shared" si="0"/>
        <v>1249</v>
      </c>
      <c r="S17" s="4"/>
      <c r="T17" s="4"/>
      <c r="U17" s="4"/>
      <c r="V17" s="4"/>
      <c r="W17" s="4" t="s">
        <v>36</v>
      </c>
    </row>
    <row r="18" spans="3:23" ht="18">
      <c r="C18" s="4">
        <f t="shared" si="1"/>
        <v>12</v>
      </c>
      <c r="D18" s="5">
        <v>45088</v>
      </c>
      <c r="E18" s="4" t="s">
        <v>230</v>
      </c>
      <c r="F18" s="4" t="s">
        <v>343</v>
      </c>
      <c r="G18" s="4" t="s">
        <v>339</v>
      </c>
      <c r="H18" s="4" t="s">
        <v>340</v>
      </c>
      <c r="I18" s="4">
        <v>20</v>
      </c>
      <c r="J18" s="4"/>
      <c r="K18" s="4"/>
      <c r="L18" s="4"/>
      <c r="M18" s="4"/>
      <c r="N18" s="4"/>
      <c r="O18" s="4"/>
      <c r="P18" s="4"/>
      <c r="Q18" s="4"/>
      <c r="R18" s="4">
        <f t="shared" si="0"/>
        <v>1269</v>
      </c>
      <c r="S18" s="4"/>
      <c r="T18" s="4"/>
      <c r="U18" s="4"/>
      <c r="V18" s="4"/>
      <c r="W18" s="4"/>
    </row>
    <row r="19" spans="3:23" ht="18">
      <c r="C19" s="4">
        <f t="shared" si="1"/>
        <v>13</v>
      </c>
      <c r="D19" s="5">
        <v>45088</v>
      </c>
      <c r="E19" s="4" t="s">
        <v>343</v>
      </c>
      <c r="F19" s="4" t="s">
        <v>344</v>
      </c>
      <c r="G19" s="4" t="s">
        <v>339</v>
      </c>
      <c r="H19" s="4" t="s">
        <v>340</v>
      </c>
      <c r="I19" s="4">
        <v>36</v>
      </c>
      <c r="J19" s="4"/>
      <c r="K19" s="4"/>
      <c r="L19" s="4"/>
      <c r="M19" s="4"/>
      <c r="N19" s="4"/>
      <c r="O19" s="4"/>
      <c r="P19" s="4"/>
      <c r="Q19" s="4"/>
      <c r="R19" s="4">
        <f t="shared" si="0"/>
        <v>1305</v>
      </c>
      <c r="S19" s="4"/>
      <c r="T19" s="4"/>
      <c r="U19" s="4"/>
      <c r="V19" s="4"/>
      <c r="W19" s="4"/>
    </row>
    <row r="20" spans="3:23" ht="18">
      <c r="C20" s="4">
        <f t="shared" si="1"/>
        <v>14</v>
      </c>
      <c r="D20" s="5">
        <v>45088</v>
      </c>
      <c r="E20" s="4" t="s">
        <v>345</v>
      </c>
      <c r="F20" s="4" t="s">
        <v>346</v>
      </c>
      <c r="G20" s="4" t="s">
        <v>339</v>
      </c>
      <c r="H20" s="4" t="s">
        <v>340</v>
      </c>
      <c r="I20" s="4">
        <v>114</v>
      </c>
      <c r="J20" s="4"/>
      <c r="K20" s="4"/>
      <c r="L20" s="4"/>
      <c r="M20" s="4"/>
      <c r="N20" s="4"/>
      <c r="O20" s="4"/>
      <c r="P20" s="4"/>
      <c r="Q20" s="4"/>
      <c r="R20" s="4">
        <f t="shared" si="0"/>
        <v>1419</v>
      </c>
      <c r="S20" s="4"/>
      <c r="T20" s="4"/>
      <c r="U20" s="4"/>
      <c r="V20" s="4"/>
      <c r="W20" s="4"/>
    </row>
    <row r="21" spans="3:23" ht="18">
      <c r="C21" s="4">
        <f t="shared" si="1"/>
        <v>15</v>
      </c>
      <c r="D21" s="5">
        <v>45089</v>
      </c>
      <c r="E21" s="4" t="s">
        <v>183</v>
      </c>
      <c r="F21" s="4" t="s">
        <v>347</v>
      </c>
      <c r="G21" s="4" t="s">
        <v>339</v>
      </c>
      <c r="H21" s="4" t="s">
        <v>340</v>
      </c>
      <c r="I21" s="4"/>
      <c r="J21" s="4"/>
      <c r="K21" s="4"/>
      <c r="L21" s="4">
        <v>100</v>
      </c>
      <c r="M21" s="4"/>
      <c r="N21" s="4"/>
      <c r="O21" s="4"/>
      <c r="P21" s="4"/>
      <c r="Q21" s="4"/>
      <c r="R21" s="4">
        <f t="shared" si="0"/>
        <v>1519</v>
      </c>
      <c r="S21" s="4"/>
      <c r="T21" s="4"/>
      <c r="U21" s="4"/>
      <c r="V21" s="4"/>
      <c r="W21" s="4"/>
    </row>
    <row r="22" spans="3:23" ht="18">
      <c r="C22" s="4">
        <f t="shared" si="1"/>
        <v>16</v>
      </c>
      <c r="D22" s="5">
        <v>45089</v>
      </c>
      <c r="E22" s="4" t="s">
        <v>347</v>
      </c>
      <c r="F22" s="4" t="s">
        <v>348</v>
      </c>
      <c r="G22" s="4" t="s">
        <v>339</v>
      </c>
      <c r="H22" s="4" t="s">
        <v>340</v>
      </c>
      <c r="I22" s="4"/>
      <c r="J22" s="4"/>
      <c r="K22" s="4"/>
      <c r="L22" s="4">
        <v>150</v>
      </c>
      <c r="M22" s="4"/>
      <c r="N22" s="4"/>
      <c r="O22" s="4"/>
      <c r="P22" s="4"/>
      <c r="Q22" s="4"/>
      <c r="R22" s="4">
        <f t="shared" si="0"/>
        <v>1669</v>
      </c>
      <c r="S22" s="4"/>
      <c r="T22" s="4"/>
      <c r="U22" s="4"/>
      <c r="V22" s="4"/>
      <c r="W22" s="4"/>
    </row>
    <row r="23" spans="3:23" ht="18">
      <c r="C23" s="4">
        <f t="shared" si="1"/>
        <v>17</v>
      </c>
      <c r="D23" s="5">
        <v>45090</v>
      </c>
      <c r="E23" s="4" t="s">
        <v>347</v>
      </c>
      <c r="F23" s="4" t="s">
        <v>348</v>
      </c>
      <c r="G23" s="4" t="s">
        <v>339</v>
      </c>
      <c r="H23" s="4" t="s">
        <v>340</v>
      </c>
      <c r="I23" s="4"/>
      <c r="J23" s="4"/>
      <c r="K23" s="4"/>
      <c r="L23" s="4">
        <v>135</v>
      </c>
      <c r="M23" s="4"/>
      <c r="N23" s="4"/>
      <c r="O23" s="4"/>
      <c r="P23" s="4"/>
      <c r="Q23" s="4"/>
      <c r="R23" s="4">
        <f t="shared" si="0"/>
        <v>1804</v>
      </c>
      <c r="S23" s="4"/>
      <c r="T23" s="4"/>
      <c r="U23" s="4"/>
      <c r="V23" s="4"/>
      <c r="W23" s="4"/>
    </row>
    <row r="24" spans="3:23" ht="18">
      <c r="C24" s="4">
        <f t="shared" si="1"/>
        <v>18</v>
      </c>
      <c r="D24" s="5">
        <v>45090</v>
      </c>
      <c r="E24" s="4" t="s">
        <v>348</v>
      </c>
      <c r="F24" s="4" t="s">
        <v>349</v>
      </c>
      <c r="G24" s="4" t="s">
        <v>339</v>
      </c>
      <c r="H24" s="4" t="s">
        <v>340</v>
      </c>
      <c r="I24" s="4"/>
      <c r="J24" s="4"/>
      <c r="K24" s="4"/>
      <c r="L24" s="4">
        <v>65</v>
      </c>
      <c r="M24" s="4"/>
      <c r="N24" s="4"/>
      <c r="O24" s="4"/>
      <c r="P24" s="4"/>
      <c r="Q24" s="4"/>
      <c r="R24" s="4">
        <f t="shared" si="0"/>
        <v>1869</v>
      </c>
      <c r="S24" s="4"/>
      <c r="T24" s="4"/>
      <c r="U24" s="4"/>
      <c r="V24" s="4"/>
      <c r="W24" s="4"/>
    </row>
    <row r="25" spans="3:23" ht="18">
      <c r="C25" s="4">
        <f t="shared" si="1"/>
        <v>19</v>
      </c>
      <c r="D25" s="5">
        <v>45091</v>
      </c>
      <c r="E25" s="4" t="s">
        <v>348</v>
      </c>
      <c r="F25" s="4" t="s">
        <v>349</v>
      </c>
      <c r="G25" s="4" t="s">
        <v>339</v>
      </c>
      <c r="H25" s="4" t="s">
        <v>340</v>
      </c>
      <c r="I25" s="4"/>
      <c r="J25" s="4"/>
      <c r="K25" s="4"/>
      <c r="L25" s="4">
        <v>100</v>
      </c>
      <c r="M25" s="4"/>
      <c r="N25" s="4"/>
      <c r="O25" s="4"/>
      <c r="P25" s="4"/>
      <c r="Q25" s="4"/>
      <c r="R25" s="4">
        <f t="shared" si="0"/>
        <v>1969</v>
      </c>
      <c r="S25" s="4"/>
      <c r="T25" s="4"/>
      <c r="U25" s="4"/>
      <c r="V25" s="6"/>
      <c r="W25" s="6"/>
    </row>
    <row r="26" spans="3:23" ht="18">
      <c r="C26" s="4">
        <f t="shared" si="1"/>
        <v>20</v>
      </c>
      <c r="D26" s="5">
        <v>45091</v>
      </c>
      <c r="E26" s="4" t="s">
        <v>348</v>
      </c>
      <c r="F26" s="4" t="s">
        <v>350</v>
      </c>
      <c r="G26" s="4" t="s">
        <v>339</v>
      </c>
      <c r="H26" s="4" t="s">
        <v>340</v>
      </c>
      <c r="I26" s="4"/>
      <c r="J26" s="4"/>
      <c r="K26" s="4">
        <v>50</v>
      </c>
      <c r="L26" s="4"/>
      <c r="M26" s="4"/>
      <c r="N26" s="4"/>
      <c r="O26" s="4"/>
      <c r="P26" s="4"/>
      <c r="Q26" s="4"/>
      <c r="R26" s="4">
        <f t="shared" si="0"/>
        <v>2019</v>
      </c>
      <c r="S26" s="4"/>
      <c r="T26" s="4"/>
      <c r="U26" s="4"/>
      <c r="V26" s="6"/>
      <c r="W26" s="6"/>
    </row>
    <row r="27" spans="3:23" ht="18">
      <c r="C27" s="4">
        <f t="shared" si="1"/>
        <v>21</v>
      </c>
      <c r="D27" s="59">
        <v>45092</v>
      </c>
      <c r="E27" s="58" t="s">
        <v>351</v>
      </c>
      <c r="F27" s="58" t="s">
        <v>241</v>
      </c>
      <c r="G27" s="60" t="s">
        <v>339</v>
      </c>
      <c r="H27" s="4" t="s">
        <v>340</v>
      </c>
      <c r="I27" s="4"/>
      <c r="J27" s="4"/>
      <c r="K27" s="4"/>
      <c r="L27" s="4">
        <v>62</v>
      </c>
      <c r="M27" s="4"/>
      <c r="N27" s="4"/>
      <c r="O27" s="4"/>
      <c r="P27" s="4"/>
      <c r="Q27" s="4"/>
      <c r="R27" s="4">
        <f t="shared" si="0"/>
        <v>2081</v>
      </c>
      <c r="S27" s="61"/>
      <c r="T27" s="4"/>
      <c r="U27" s="58"/>
      <c r="V27" s="7"/>
    </row>
    <row r="28" spans="3:23" ht="18">
      <c r="C28" s="4">
        <f t="shared" si="1"/>
        <v>22</v>
      </c>
      <c r="D28" s="59">
        <v>45092</v>
      </c>
      <c r="E28" s="58" t="s">
        <v>352</v>
      </c>
      <c r="F28" s="58" t="s">
        <v>353</v>
      </c>
      <c r="G28" s="60" t="s">
        <v>339</v>
      </c>
      <c r="H28" s="4" t="s">
        <v>340</v>
      </c>
      <c r="I28" s="4"/>
      <c r="J28" s="4"/>
      <c r="K28" s="4">
        <v>69</v>
      </c>
      <c r="L28" s="4"/>
      <c r="M28" s="4"/>
      <c r="N28" s="4"/>
      <c r="O28" s="4"/>
      <c r="P28" s="4"/>
      <c r="Q28" s="4"/>
      <c r="R28" s="4">
        <f t="shared" si="0"/>
        <v>2150</v>
      </c>
      <c r="S28" s="61"/>
      <c r="T28" s="4"/>
      <c r="U28" s="58"/>
      <c r="V28" s="7"/>
    </row>
    <row r="29" spans="3:23" ht="18">
      <c r="C29" s="4">
        <f t="shared" si="1"/>
        <v>23</v>
      </c>
      <c r="D29" s="59">
        <v>45093</v>
      </c>
      <c r="E29" s="58" t="s">
        <v>349</v>
      </c>
      <c r="F29" s="58" t="s">
        <v>327</v>
      </c>
      <c r="G29" s="60" t="s">
        <v>339</v>
      </c>
      <c r="H29" s="4" t="s">
        <v>340</v>
      </c>
      <c r="I29" s="4"/>
      <c r="J29" s="4"/>
      <c r="K29" s="4"/>
      <c r="L29" s="4">
        <v>100</v>
      </c>
      <c r="M29" s="4"/>
      <c r="N29" s="4"/>
      <c r="O29" s="4"/>
      <c r="P29" s="4"/>
      <c r="Q29" s="4"/>
      <c r="R29" s="4">
        <f t="shared" si="0"/>
        <v>2250</v>
      </c>
      <c r="S29" s="61"/>
      <c r="T29" s="4"/>
      <c r="U29" s="58"/>
      <c r="V29" s="7"/>
    </row>
    <row r="30" spans="3:23" ht="18">
      <c r="C30" s="4">
        <f t="shared" si="1"/>
        <v>24</v>
      </c>
      <c r="D30" s="59">
        <v>45093</v>
      </c>
      <c r="E30" s="58" t="s">
        <v>349</v>
      </c>
      <c r="F30" s="58" t="s">
        <v>354</v>
      </c>
      <c r="G30" s="60" t="s">
        <v>339</v>
      </c>
      <c r="H30" s="4" t="s">
        <v>340</v>
      </c>
      <c r="I30" s="4">
        <v>20</v>
      </c>
      <c r="J30" s="4"/>
      <c r="K30" s="4"/>
      <c r="L30" s="4"/>
      <c r="M30" s="4"/>
      <c r="N30" s="4"/>
      <c r="O30" s="4"/>
      <c r="P30" s="4"/>
      <c r="Q30" s="4"/>
      <c r="R30" s="4">
        <f t="shared" si="0"/>
        <v>2270</v>
      </c>
      <c r="S30" s="61"/>
      <c r="T30" s="4"/>
      <c r="U30" s="58"/>
      <c r="V30" s="7"/>
    </row>
    <row r="31" spans="3:23" ht="18">
      <c r="C31" s="4">
        <f t="shared" si="1"/>
        <v>25</v>
      </c>
      <c r="D31" s="59">
        <v>45094</v>
      </c>
      <c r="E31" s="58" t="s">
        <v>349</v>
      </c>
      <c r="F31" s="58" t="s">
        <v>327</v>
      </c>
      <c r="G31" s="60" t="s">
        <v>339</v>
      </c>
      <c r="H31" s="4" t="s">
        <v>340</v>
      </c>
      <c r="I31" s="4"/>
      <c r="J31" s="4"/>
      <c r="K31" s="4"/>
      <c r="L31" s="4">
        <v>100</v>
      </c>
      <c r="M31" s="4"/>
      <c r="N31" s="4"/>
      <c r="O31" s="4"/>
      <c r="P31" s="4"/>
      <c r="Q31" s="4"/>
      <c r="R31" s="4">
        <f t="shared" si="0"/>
        <v>2370</v>
      </c>
      <c r="S31" s="61"/>
      <c r="T31" s="4"/>
      <c r="U31" s="58"/>
      <c r="V31" s="7"/>
    </row>
    <row r="32" spans="3:23" ht="18">
      <c r="C32" s="4">
        <f t="shared" si="1"/>
        <v>26</v>
      </c>
      <c r="D32" s="59">
        <v>45095</v>
      </c>
      <c r="E32" s="58" t="s">
        <v>349</v>
      </c>
      <c r="F32" s="58" t="s">
        <v>327</v>
      </c>
      <c r="G32" s="60" t="s">
        <v>339</v>
      </c>
      <c r="H32" s="4" t="s">
        <v>340</v>
      </c>
      <c r="I32" s="4"/>
      <c r="J32" s="4"/>
      <c r="K32" s="4"/>
      <c r="L32" s="4">
        <v>260</v>
      </c>
      <c r="M32" s="4"/>
      <c r="N32" s="4"/>
      <c r="O32" s="4"/>
      <c r="P32" s="4"/>
      <c r="Q32" s="4"/>
      <c r="R32" s="4">
        <f t="shared" si="0"/>
        <v>2630</v>
      </c>
      <c r="S32" s="61"/>
      <c r="T32" s="4"/>
      <c r="U32" s="58"/>
      <c r="V32" s="7"/>
    </row>
    <row r="33" spans="3:22" ht="18">
      <c r="C33" s="4">
        <f t="shared" si="1"/>
        <v>27</v>
      </c>
      <c r="D33" s="59">
        <v>45096</v>
      </c>
      <c r="E33" s="58" t="s">
        <v>349</v>
      </c>
      <c r="F33" s="58" t="s">
        <v>327</v>
      </c>
      <c r="G33" s="60" t="s">
        <v>339</v>
      </c>
      <c r="H33" s="4" t="s">
        <v>340</v>
      </c>
      <c r="I33" s="4"/>
      <c r="J33" s="4"/>
      <c r="K33" s="4"/>
      <c r="L33" s="4">
        <v>28</v>
      </c>
      <c r="M33" s="4"/>
      <c r="N33" s="4"/>
      <c r="O33" s="4"/>
      <c r="P33" s="4"/>
      <c r="Q33" s="4"/>
      <c r="R33" s="4">
        <f t="shared" si="0"/>
        <v>2658</v>
      </c>
      <c r="S33" s="61"/>
      <c r="T33" s="4"/>
      <c r="U33" s="58"/>
      <c r="V33" s="7"/>
    </row>
    <row r="34" spans="3:22" ht="18">
      <c r="C34" s="4">
        <f t="shared" si="1"/>
        <v>28</v>
      </c>
      <c r="D34" s="59">
        <v>45096</v>
      </c>
      <c r="E34" s="58" t="s">
        <v>327</v>
      </c>
      <c r="F34" s="58" t="s">
        <v>137</v>
      </c>
      <c r="G34" s="60" t="s">
        <v>339</v>
      </c>
      <c r="H34" s="4" t="s">
        <v>340</v>
      </c>
      <c r="I34" s="4">
        <v>295</v>
      </c>
      <c r="J34" s="4"/>
      <c r="K34" s="4"/>
      <c r="L34" s="4"/>
      <c r="M34" s="4"/>
      <c r="N34" s="4"/>
      <c r="O34" s="4"/>
      <c r="P34" s="4"/>
      <c r="Q34" s="4"/>
      <c r="R34" s="4">
        <f t="shared" si="0"/>
        <v>2953</v>
      </c>
      <c r="S34" s="61"/>
      <c r="T34" s="4"/>
      <c r="U34" s="58"/>
      <c r="V34" s="7"/>
    </row>
    <row r="35" spans="3:22" ht="18">
      <c r="C35" s="4">
        <f t="shared" si="1"/>
        <v>29</v>
      </c>
      <c r="D35" s="59">
        <v>45097</v>
      </c>
      <c r="E35" s="58" t="s">
        <v>349</v>
      </c>
      <c r="F35" s="58" t="s">
        <v>354</v>
      </c>
      <c r="G35" s="60" t="s">
        <v>339</v>
      </c>
      <c r="H35" s="4" t="s">
        <v>340</v>
      </c>
      <c r="I35" s="4">
        <v>80</v>
      </c>
      <c r="J35" s="4"/>
      <c r="K35" s="4"/>
      <c r="L35" s="4"/>
      <c r="M35" s="4"/>
      <c r="N35" s="4"/>
      <c r="O35" s="4"/>
      <c r="P35" s="4"/>
      <c r="Q35" s="4"/>
      <c r="R35" s="4">
        <f t="shared" si="0"/>
        <v>3033</v>
      </c>
      <c r="S35" s="61"/>
      <c r="T35" s="4"/>
      <c r="U35" s="58"/>
      <c r="V35" s="7"/>
    </row>
    <row r="36" spans="3:22" ht="18">
      <c r="C36" s="4">
        <f t="shared" si="1"/>
        <v>30</v>
      </c>
      <c r="D36" s="59">
        <v>45097</v>
      </c>
      <c r="E36" s="58" t="s">
        <v>354</v>
      </c>
      <c r="F36" s="58" t="s">
        <v>355</v>
      </c>
      <c r="G36" s="60" t="s">
        <v>339</v>
      </c>
      <c r="H36" s="4" t="s">
        <v>340</v>
      </c>
      <c r="I36" s="4">
        <v>30</v>
      </c>
      <c r="J36" s="4"/>
      <c r="K36" s="4"/>
      <c r="L36" s="4"/>
      <c r="M36" s="4"/>
      <c r="N36" s="4"/>
      <c r="O36" s="4"/>
      <c r="P36" s="4"/>
      <c r="Q36" s="4"/>
      <c r="R36" s="4">
        <f t="shared" si="0"/>
        <v>3063</v>
      </c>
      <c r="S36" s="61"/>
      <c r="T36" s="4"/>
      <c r="U36" s="58"/>
      <c r="V36" s="7"/>
    </row>
    <row r="37" spans="3:22" ht="18">
      <c r="C37" s="4">
        <f t="shared" si="1"/>
        <v>31</v>
      </c>
      <c r="D37" s="59">
        <v>45097</v>
      </c>
      <c r="E37" s="58" t="s">
        <v>355</v>
      </c>
      <c r="F37" s="58" t="s">
        <v>356</v>
      </c>
      <c r="G37" s="60" t="s">
        <v>339</v>
      </c>
      <c r="H37" s="4" t="s">
        <v>340</v>
      </c>
      <c r="I37" s="4">
        <v>155</v>
      </c>
      <c r="J37" s="4"/>
      <c r="K37" s="4"/>
      <c r="L37" s="4"/>
      <c r="M37" s="4"/>
      <c r="N37" s="4"/>
      <c r="O37" s="4"/>
      <c r="P37" s="4"/>
      <c r="Q37" s="4"/>
      <c r="R37" s="4">
        <f t="shared" si="0"/>
        <v>3218</v>
      </c>
      <c r="S37" s="61"/>
      <c r="T37" s="4"/>
      <c r="U37" s="58"/>
      <c r="V37" s="7"/>
    </row>
    <row r="38" spans="3:22" ht="18">
      <c r="C38" s="4">
        <f t="shared" si="1"/>
        <v>32</v>
      </c>
      <c r="D38" s="59">
        <v>45098</v>
      </c>
      <c r="E38" s="58" t="s">
        <v>355</v>
      </c>
      <c r="F38" s="58" t="s">
        <v>356</v>
      </c>
      <c r="G38" s="60" t="s">
        <v>339</v>
      </c>
      <c r="H38" s="4" t="s">
        <v>340</v>
      </c>
      <c r="I38" s="4">
        <v>161</v>
      </c>
      <c r="J38" s="4"/>
      <c r="K38" s="4"/>
      <c r="L38" s="4"/>
      <c r="M38" s="4"/>
      <c r="N38" s="4"/>
      <c r="O38" s="4"/>
      <c r="P38" s="4"/>
      <c r="Q38" s="4"/>
      <c r="R38" s="4">
        <f t="shared" si="0"/>
        <v>3379</v>
      </c>
      <c r="S38" s="61"/>
      <c r="T38" s="4"/>
      <c r="U38" s="58"/>
      <c r="V38" s="7"/>
    </row>
    <row r="39" spans="3:22" ht="18">
      <c r="C39" s="4">
        <f t="shared" si="1"/>
        <v>33</v>
      </c>
      <c r="D39" s="59">
        <v>45098</v>
      </c>
      <c r="E39" s="58" t="s">
        <v>355</v>
      </c>
      <c r="F39" s="58" t="s">
        <v>323</v>
      </c>
      <c r="G39" s="60" t="s">
        <v>339</v>
      </c>
      <c r="H39" s="4" t="s">
        <v>340</v>
      </c>
      <c r="I39" s="4">
        <v>62</v>
      </c>
      <c r="J39" s="4"/>
      <c r="K39" s="4"/>
      <c r="L39" s="4"/>
      <c r="M39" s="4"/>
      <c r="N39" s="4"/>
      <c r="O39" s="4"/>
      <c r="P39" s="4"/>
      <c r="Q39" s="4"/>
      <c r="R39" s="4">
        <f t="shared" si="0"/>
        <v>3441</v>
      </c>
      <c r="S39" s="61"/>
      <c r="T39" s="4"/>
      <c r="U39" s="58"/>
      <c r="V39" s="7"/>
    </row>
    <row r="40" spans="3:22" ht="18">
      <c r="C40" s="4">
        <f t="shared" si="1"/>
        <v>34</v>
      </c>
      <c r="D40" s="59">
        <v>45098</v>
      </c>
      <c r="E40" s="58" t="s">
        <v>323</v>
      </c>
      <c r="F40" s="58" t="s">
        <v>350</v>
      </c>
      <c r="G40" s="60" t="s">
        <v>339</v>
      </c>
      <c r="H40" s="4" t="s">
        <v>340</v>
      </c>
      <c r="I40" s="4"/>
      <c r="J40" s="4"/>
      <c r="K40" s="4">
        <v>80</v>
      </c>
      <c r="L40" s="4"/>
      <c r="M40" s="4"/>
      <c r="N40" s="4"/>
      <c r="O40" s="4"/>
      <c r="P40" s="4"/>
      <c r="Q40" s="4"/>
      <c r="R40" s="4">
        <f t="shared" si="0"/>
        <v>3521</v>
      </c>
      <c r="S40" s="61"/>
      <c r="T40" s="4"/>
      <c r="U40" s="58"/>
      <c r="V40" s="7"/>
    </row>
    <row r="41" spans="3:22" ht="18">
      <c r="C41" s="4">
        <f t="shared" si="1"/>
        <v>35</v>
      </c>
      <c r="D41" s="59">
        <v>45099</v>
      </c>
      <c r="E41" s="58" t="s">
        <v>348</v>
      </c>
      <c r="F41" s="58" t="s">
        <v>350</v>
      </c>
      <c r="G41" s="60" t="s">
        <v>339</v>
      </c>
      <c r="H41" s="4" t="s">
        <v>340</v>
      </c>
      <c r="I41" s="4"/>
      <c r="J41" s="4"/>
      <c r="K41" s="4">
        <v>120</v>
      </c>
      <c r="L41" s="4"/>
      <c r="M41" s="4"/>
      <c r="N41" s="4"/>
      <c r="O41" s="4"/>
      <c r="P41" s="4"/>
      <c r="Q41" s="4"/>
      <c r="R41" s="4">
        <f t="shared" si="0"/>
        <v>3641</v>
      </c>
      <c r="S41" s="61"/>
      <c r="T41" s="4"/>
      <c r="U41" s="58"/>
      <c r="V41" s="7"/>
    </row>
    <row r="42" spans="3:22" ht="18">
      <c r="C42" s="4">
        <f t="shared" si="1"/>
        <v>36</v>
      </c>
      <c r="D42" s="59">
        <v>45099</v>
      </c>
      <c r="E42" s="58" t="s">
        <v>350</v>
      </c>
      <c r="F42" s="58" t="s">
        <v>357</v>
      </c>
      <c r="G42" s="60" t="s">
        <v>339</v>
      </c>
      <c r="H42" s="4" t="s">
        <v>340</v>
      </c>
      <c r="I42" s="4"/>
      <c r="J42" s="4"/>
      <c r="K42" s="4">
        <v>80</v>
      </c>
      <c r="L42" s="4"/>
      <c r="M42" s="4"/>
      <c r="N42" s="4"/>
      <c r="O42" s="4"/>
      <c r="P42" s="4"/>
      <c r="Q42" s="4"/>
      <c r="R42" s="4">
        <f t="shared" si="0"/>
        <v>3721</v>
      </c>
      <c r="S42" s="61"/>
      <c r="T42" s="4"/>
      <c r="U42" s="58"/>
      <c r="V42" s="7"/>
    </row>
    <row r="43" spans="3:22" ht="18">
      <c r="C43" s="4">
        <f t="shared" si="1"/>
        <v>37</v>
      </c>
      <c r="D43" s="59">
        <v>45100</v>
      </c>
      <c r="E43" s="58" t="s">
        <v>357</v>
      </c>
      <c r="F43" s="58" t="s">
        <v>255</v>
      </c>
      <c r="G43" s="60" t="s">
        <v>339</v>
      </c>
      <c r="H43" s="4" t="s">
        <v>340</v>
      </c>
      <c r="I43" s="4"/>
      <c r="J43" s="4"/>
      <c r="K43" s="4">
        <v>76</v>
      </c>
      <c r="L43" s="4"/>
      <c r="M43" s="4"/>
      <c r="N43" s="4"/>
      <c r="O43" s="4"/>
      <c r="P43" s="4"/>
      <c r="Q43" s="4"/>
      <c r="R43" s="4">
        <f t="shared" si="0"/>
        <v>3797</v>
      </c>
      <c r="S43" s="61"/>
      <c r="T43" s="4"/>
      <c r="U43" s="58"/>
      <c r="V43" s="7"/>
    </row>
    <row r="44" spans="3:22" ht="18">
      <c r="C44" s="4">
        <f t="shared" si="1"/>
        <v>38</v>
      </c>
      <c r="D44" s="59">
        <v>45100</v>
      </c>
      <c r="E44" s="58" t="s">
        <v>357</v>
      </c>
      <c r="F44" s="58" t="s">
        <v>358</v>
      </c>
      <c r="G44" s="60" t="s">
        <v>339</v>
      </c>
      <c r="H44" s="4" t="s">
        <v>340</v>
      </c>
      <c r="I44" s="4">
        <v>6</v>
      </c>
      <c r="J44" s="4"/>
      <c r="K44" s="4"/>
      <c r="L44" s="4"/>
      <c r="M44" s="4"/>
      <c r="N44" s="4"/>
      <c r="O44" s="4"/>
      <c r="P44" s="4"/>
      <c r="Q44" s="4"/>
      <c r="R44" s="4">
        <f t="shared" si="0"/>
        <v>3803</v>
      </c>
      <c r="S44" s="61"/>
      <c r="T44" s="4"/>
      <c r="U44" s="58"/>
      <c r="V44" s="7"/>
    </row>
    <row r="45" spans="3:22" ht="18">
      <c r="C45" s="4">
        <f t="shared" si="1"/>
        <v>39</v>
      </c>
      <c r="D45" s="59">
        <v>45100</v>
      </c>
      <c r="E45" s="58" t="s">
        <v>255</v>
      </c>
      <c r="F45" s="58" t="s">
        <v>330</v>
      </c>
      <c r="G45" s="60" t="s">
        <v>339</v>
      </c>
      <c r="H45" s="4" t="s">
        <v>340</v>
      </c>
      <c r="I45" s="4">
        <v>46</v>
      </c>
      <c r="J45" s="4"/>
      <c r="K45" s="4"/>
      <c r="L45" s="4"/>
      <c r="M45" s="4"/>
      <c r="N45" s="4"/>
      <c r="O45" s="4"/>
      <c r="P45" s="4"/>
      <c r="Q45" s="4"/>
      <c r="R45" s="4">
        <f t="shared" si="0"/>
        <v>3849</v>
      </c>
      <c r="S45" s="61"/>
      <c r="T45" s="4"/>
      <c r="U45" s="58"/>
      <c r="V45" s="7"/>
    </row>
    <row r="46" spans="3:22" ht="18">
      <c r="C46" s="4">
        <f t="shared" si="1"/>
        <v>40</v>
      </c>
      <c r="D46" s="59">
        <v>45100</v>
      </c>
      <c r="E46" s="58" t="s">
        <v>255</v>
      </c>
      <c r="F46" s="58" t="s">
        <v>247</v>
      </c>
      <c r="G46" s="60" t="s">
        <v>339</v>
      </c>
      <c r="H46" s="4" t="s">
        <v>340</v>
      </c>
      <c r="I46" s="4"/>
      <c r="J46" s="4"/>
      <c r="K46" s="4">
        <v>74</v>
      </c>
      <c r="L46" s="4"/>
      <c r="M46" s="4"/>
      <c r="N46" s="4"/>
      <c r="O46" s="4"/>
      <c r="P46" s="4"/>
      <c r="Q46" s="4"/>
      <c r="R46" s="4">
        <f t="shared" si="0"/>
        <v>3923</v>
      </c>
      <c r="S46" s="61"/>
      <c r="T46" s="4"/>
      <c r="U46" s="58"/>
      <c r="V46" s="7"/>
    </row>
    <row r="47" spans="3:22" ht="18">
      <c r="C47" s="4">
        <f t="shared" si="1"/>
        <v>41</v>
      </c>
      <c r="D47" s="59">
        <v>45102</v>
      </c>
      <c r="E47" s="58" t="s">
        <v>359</v>
      </c>
      <c r="F47" s="58" t="s">
        <v>281</v>
      </c>
      <c r="G47" s="60" t="s">
        <v>339</v>
      </c>
      <c r="H47" s="4" t="s">
        <v>340</v>
      </c>
      <c r="I47" s="4">
        <v>158</v>
      </c>
      <c r="J47" s="4"/>
      <c r="K47" s="4"/>
      <c r="L47" s="4"/>
      <c r="M47" s="4"/>
      <c r="N47" s="4"/>
      <c r="O47" s="4"/>
      <c r="P47" s="4"/>
      <c r="Q47" s="4"/>
      <c r="R47" s="4">
        <f t="shared" si="0"/>
        <v>4081</v>
      </c>
      <c r="S47" s="61"/>
      <c r="T47" s="4"/>
      <c r="U47" s="58"/>
      <c r="V47" s="7"/>
    </row>
    <row r="48" spans="3:22" ht="18">
      <c r="C48" s="4">
        <f t="shared" si="1"/>
        <v>42</v>
      </c>
      <c r="D48" s="59">
        <v>45102</v>
      </c>
      <c r="E48" s="58" t="s">
        <v>360</v>
      </c>
      <c r="F48" s="58" t="s">
        <v>359</v>
      </c>
      <c r="G48" s="60" t="s">
        <v>339</v>
      </c>
      <c r="H48" s="4" t="s">
        <v>340</v>
      </c>
      <c r="I48" s="4">
        <v>30</v>
      </c>
      <c r="J48" s="4"/>
      <c r="K48" s="4"/>
      <c r="L48" s="4"/>
      <c r="M48" s="4"/>
      <c r="N48" s="4"/>
      <c r="O48" s="4"/>
      <c r="P48" s="4"/>
      <c r="Q48" s="4"/>
      <c r="R48" s="4">
        <f t="shared" si="0"/>
        <v>4111</v>
      </c>
      <c r="S48" s="61"/>
      <c r="T48" s="4"/>
      <c r="U48" s="58"/>
      <c r="V48" s="7"/>
    </row>
    <row r="49" spans="3:24" ht="18">
      <c r="C49" s="4">
        <f t="shared" si="1"/>
        <v>43</v>
      </c>
      <c r="D49" s="59">
        <v>45102</v>
      </c>
      <c r="E49" s="58" t="s">
        <v>359</v>
      </c>
      <c r="F49" s="58" t="s">
        <v>289</v>
      </c>
      <c r="G49" s="60" t="s">
        <v>339</v>
      </c>
      <c r="H49" s="4" t="s">
        <v>340</v>
      </c>
      <c r="I49" s="4">
        <v>11</v>
      </c>
      <c r="J49" s="4"/>
      <c r="K49" s="4"/>
      <c r="L49" s="4"/>
      <c r="M49" s="4"/>
      <c r="N49" s="4"/>
      <c r="O49" s="4"/>
      <c r="P49" s="4"/>
      <c r="Q49" s="4"/>
      <c r="R49" s="4">
        <f t="shared" si="0"/>
        <v>4122</v>
      </c>
      <c r="S49" s="61"/>
      <c r="T49" s="4"/>
      <c r="U49" s="58"/>
      <c r="V49" s="7"/>
    </row>
    <row r="50" spans="3:24" ht="18">
      <c r="C50" s="4">
        <f t="shared" si="1"/>
        <v>44</v>
      </c>
      <c r="D50" s="59">
        <v>45102</v>
      </c>
      <c r="E50" s="58" t="s">
        <v>361</v>
      </c>
      <c r="F50" s="58" t="s">
        <v>362</v>
      </c>
      <c r="G50" s="60" t="s">
        <v>339</v>
      </c>
      <c r="H50" s="4" t="s">
        <v>340</v>
      </c>
      <c r="I50" s="4"/>
      <c r="J50" s="4"/>
      <c r="K50" s="4">
        <v>26</v>
      </c>
      <c r="L50" s="4"/>
      <c r="M50" s="4"/>
      <c r="N50" s="4"/>
      <c r="O50" s="4"/>
      <c r="P50" s="4"/>
      <c r="Q50" s="4"/>
      <c r="R50" s="4">
        <f t="shared" si="0"/>
        <v>4148</v>
      </c>
      <c r="S50" s="61"/>
      <c r="T50" s="4"/>
      <c r="U50" s="58"/>
      <c r="V50" s="7"/>
    </row>
    <row r="51" spans="3:24" ht="18">
      <c r="C51" s="4">
        <f t="shared" si="1"/>
        <v>45</v>
      </c>
      <c r="D51" s="122"/>
      <c r="E51" s="123"/>
      <c r="F51" s="123"/>
      <c r="G51" s="60"/>
      <c r="H51" s="4"/>
      <c r="I51" s="4"/>
      <c r="J51" s="4"/>
      <c r="K51" s="4"/>
      <c r="L51" s="4"/>
      <c r="M51" s="4"/>
      <c r="N51" s="4"/>
      <c r="O51" s="4"/>
      <c r="P51" s="4"/>
      <c r="Q51" s="4"/>
      <c r="R51" s="4">
        <f t="shared" si="0"/>
        <v>4148</v>
      </c>
      <c r="S51" s="61"/>
      <c r="T51" s="4"/>
      <c r="U51" s="58"/>
      <c r="V51" s="7"/>
    </row>
    <row r="52" spans="3:24" ht="30" customHeight="1">
      <c r="C52" s="4">
        <f t="shared" si="1"/>
        <v>46</v>
      </c>
      <c r="D52" s="122"/>
      <c r="E52" s="123"/>
      <c r="F52" s="123"/>
      <c r="G52" s="123"/>
      <c r="H52" s="4" t="s">
        <v>26</v>
      </c>
      <c r="I52" s="4"/>
      <c r="J52" s="4"/>
      <c r="K52" s="4"/>
      <c r="L52" s="4"/>
      <c r="M52" s="4"/>
      <c r="N52" s="4"/>
      <c r="O52" s="4"/>
      <c r="P52" s="4"/>
      <c r="Q52" s="4"/>
      <c r="R52" s="4">
        <f t="shared" ref="R52" si="2">SUM(I52:Q52)+R51</f>
        <v>4148</v>
      </c>
      <c r="S52" s="4"/>
      <c r="T52" s="4"/>
      <c r="U52" s="4"/>
      <c r="V52" s="7"/>
    </row>
    <row r="53" spans="3:24" s="8" customFormat="1" ht="29.25" customHeight="1">
      <c r="C53" s="321" t="s">
        <v>33</v>
      </c>
      <c r="D53" s="321"/>
      <c r="E53" s="321"/>
      <c r="F53" s="321"/>
      <c r="G53" s="321"/>
      <c r="H53" s="321"/>
      <c r="I53" s="62">
        <f>SUM(I7:I52)</f>
        <v>2473</v>
      </c>
      <c r="J53" s="62">
        <f>SUM(J7:J52)</f>
        <v>0</v>
      </c>
      <c r="K53" s="62">
        <f>SUM(K7:K52)</f>
        <v>575</v>
      </c>
      <c r="L53" s="62">
        <f>SUM(L7:L52)</f>
        <v>1100</v>
      </c>
      <c r="M53" s="62">
        <f>SUM(M7:M52)</f>
        <v>0</v>
      </c>
      <c r="N53" s="62">
        <f t="shared" ref="N53" si="3">SUM(N7:N52)</f>
        <v>0</v>
      </c>
      <c r="O53" s="62">
        <f>SUM(O7:O52)</f>
        <v>0</v>
      </c>
      <c r="P53" s="62">
        <f>SUM(P7:P52)</f>
        <v>0</v>
      </c>
      <c r="Q53" s="62">
        <f>SUM(Q7:Q52)</f>
        <v>0</v>
      </c>
      <c r="R53" s="312"/>
      <c r="S53" s="312"/>
      <c r="T53" s="312"/>
      <c r="U53" s="312"/>
      <c r="V53" s="312"/>
      <c r="X53" s="65">
        <f>SUM(I53:Q53)</f>
        <v>4148</v>
      </c>
    </row>
    <row r="54" spans="3:24" s="2" customFormat="1" ht="32.25" customHeight="1" thickBot="1">
      <c r="C54" s="313" t="s">
        <v>338</v>
      </c>
      <c r="D54" s="313"/>
      <c r="E54" s="313"/>
      <c r="F54" s="313"/>
      <c r="G54" s="313"/>
      <c r="H54" s="313"/>
      <c r="I54" s="63">
        <f>+IF(I53&lt;=I56,0,I53-I56)</f>
        <v>0</v>
      </c>
      <c r="J54" s="63">
        <f>+IF(J53&lt;=J56,0,J53-J56)</f>
        <v>0</v>
      </c>
      <c r="K54" s="63">
        <f>+IF(K53&lt;=K56,0,K53-K56)</f>
        <v>0</v>
      </c>
      <c r="L54" s="63">
        <f>+IF(L53&lt;=L56,0,L53-L56)</f>
        <v>0</v>
      </c>
      <c r="M54" s="63">
        <f>+IF(M53&lt;=M56,0,M53-M56)</f>
        <v>0</v>
      </c>
      <c r="N54" s="63">
        <f t="shared" ref="N54:Q54" si="4">+IF(N53&lt;=N56,0,N53-N56)</f>
        <v>0</v>
      </c>
      <c r="O54" s="63">
        <f t="shared" si="4"/>
        <v>0</v>
      </c>
      <c r="P54" s="63">
        <f t="shared" si="4"/>
        <v>0</v>
      </c>
      <c r="Q54" s="63">
        <f t="shared" si="4"/>
        <v>0</v>
      </c>
      <c r="R54" s="312"/>
      <c r="S54" s="312"/>
      <c r="T54" s="312"/>
      <c r="U54" s="312"/>
      <c r="V54" s="312"/>
      <c r="X54" s="65">
        <f t="shared" ref="X54:X55" si="5">SUM(I54:Q54)</f>
        <v>0</v>
      </c>
    </row>
    <row r="55" spans="3:24" s="9" customFormat="1" ht="32.25" customHeight="1" thickBot="1">
      <c r="C55" s="314" t="s">
        <v>30</v>
      </c>
      <c r="D55" s="315"/>
      <c r="E55" s="315"/>
      <c r="F55" s="315"/>
      <c r="G55" s="315"/>
      <c r="H55" s="315"/>
      <c r="I55" s="64">
        <f>I53-I54</f>
        <v>2473</v>
      </c>
      <c r="J55" s="64">
        <f t="shared" ref="J55:Q55" si="6">J53-J54</f>
        <v>0</v>
      </c>
      <c r="K55" s="64">
        <f t="shared" si="6"/>
        <v>575</v>
      </c>
      <c r="L55" s="64">
        <f t="shared" si="6"/>
        <v>1100</v>
      </c>
      <c r="M55" s="64"/>
      <c r="N55" s="64">
        <f t="shared" si="6"/>
        <v>0</v>
      </c>
      <c r="O55" s="64">
        <f t="shared" si="6"/>
        <v>0</v>
      </c>
      <c r="P55" s="64">
        <f t="shared" si="6"/>
        <v>0</v>
      </c>
      <c r="Q55" s="64">
        <f t="shared" si="6"/>
        <v>0</v>
      </c>
      <c r="R55" s="312"/>
      <c r="S55" s="312"/>
      <c r="T55" s="312"/>
      <c r="U55" s="312"/>
      <c r="V55" s="312"/>
      <c r="X55" s="65">
        <f t="shared" si="5"/>
        <v>4148</v>
      </c>
    </row>
    <row r="56" spans="3:24" ht="25.5" customHeight="1">
      <c r="H56" s="99" t="s">
        <v>205</v>
      </c>
      <c r="I56" s="99">
        <v>12324</v>
      </c>
      <c r="J56" s="99"/>
      <c r="K56" s="99">
        <v>1649</v>
      </c>
      <c r="L56" s="99">
        <v>1167</v>
      </c>
      <c r="M56" s="99">
        <v>590</v>
      </c>
      <c r="N56" s="99">
        <v>459</v>
      </c>
      <c r="O56" s="99"/>
      <c r="P56" s="1"/>
      <c r="Q56" s="1"/>
    </row>
    <row r="57" spans="3:24">
      <c r="I57" s="1"/>
      <c r="J57" s="1"/>
      <c r="K57" s="1"/>
      <c r="L57" s="1"/>
      <c r="M57" s="1"/>
      <c r="N57" s="1"/>
      <c r="O57" s="1"/>
      <c r="P57" s="1"/>
      <c r="Q57" s="1"/>
    </row>
    <row r="58" spans="3:24">
      <c r="I58" s="1"/>
      <c r="J58" s="1"/>
      <c r="K58" s="1"/>
      <c r="L58" s="1"/>
      <c r="M58" s="1"/>
      <c r="N58" s="1"/>
      <c r="O58" s="1"/>
      <c r="P58" s="1"/>
      <c r="Q58" s="1"/>
    </row>
    <row r="59" spans="3:24">
      <c r="I59" s="1"/>
      <c r="J59" s="1"/>
      <c r="K59" s="1"/>
      <c r="L59" s="1"/>
      <c r="M59" s="1"/>
      <c r="N59" s="1"/>
      <c r="O59" s="1"/>
      <c r="P59" s="1"/>
      <c r="Q59" s="1"/>
    </row>
    <row r="60" spans="3:24">
      <c r="I60" s="1"/>
      <c r="J60" s="1"/>
      <c r="K60" s="1"/>
      <c r="L60" s="1"/>
      <c r="M60" s="1"/>
      <c r="N60" s="1"/>
      <c r="O60" s="1"/>
      <c r="P60" s="1"/>
      <c r="Q60" s="1"/>
    </row>
    <row r="61" spans="3:24">
      <c r="I61" s="1"/>
      <c r="J61" s="1"/>
      <c r="K61" s="1"/>
      <c r="L61" s="1"/>
      <c r="M61" s="1"/>
      <c r="N61" s="1"/>
      <c r="O61" s="1"/>
      <c r="P61" s="1"/>
      <c r="Q61" s="1"/>
    </row>
    <row r="62" spans="3:24">
      <c r="I62" s="1"/>
      <c r="J62" s="1"/>
      <c r="K62" s="1"/>
      <c r="L62" s="1"/>
      <c r="M62" s="1"/>
      <c r="N62" s="1"/>
      <c r="O62" s="1"/>
      <c r="P62" s="1"/>
      <c r="Q62" s="1"/>
    </row>
    <row r="63" spans="3:24" s="11" customFormat="1" ht="28.5" customHeight="1">
      <c r="C63" s="322" t="s">
        <v>333</v>
      </c>
      <c r="D63" s="322"/>
      <c r="E63" s="322"/>
      <c r="F63" s="322"/>
      <c r="G63" s="322"/>
      <c r="H63" s="322"/>
      <c r="I63" s="322"/>
      <c r="J63" s="322"/>
      <c r="K63" s="322"/>
      <c r="L63" s="322"/>
      <c r="M63" s="322"/>
      <c r="N63" s="322"/>
      <c r="O63" s="322"/>
      <c r="P63" s="322"/>
      <c r="Q63" s="322"/>
      <c r="R63" s="322"/>
      <c r="S63" s="322"/>
      <c r="T63" s="322"/>
      <c r="U63" s="322"/>
      <c r="V63" s="322"/>
    </row>
    <row r="64" spans="3:24">
      <c r="I64" s="1"/>
      <c r="J64" s="1"/>
      <c r="K64" s="1"/>
      <c r="L64" s="1"/>
      <c r="M64" s="1"/>
      <c r="N64" s="1"/>
      <c r="O64" s="1"/>
      <c r="P64" s="1"/>
      <c r="Q64" s="1"/>
    </row>
    <row r="65" s="1" customFormat="1"/>
    <row r="66" s="1" customFormat="1"/>
    <row r="67" s="1" customFormat="1"/>
  </sheetData>
  <mergeCells count="22">
    <mergeCell ref="C54:H54"/>
    <mergeCell ref="C1:D3"/>
    <mergeCell ref="E1:V1"/>
    <mergeCell ref="E2:V2"/>
    <mergeCell ref="E3:V3"/>
    <mergeCell ref="C4:V4"/>
    <mergeCell ref="C55:H55"/>
    <mergeCell ref="C63:V63"/>
    <mergeCell ref="H5:H6"/>
    <mergeCell ref="I5:Q5"/>
    <mergeCell ref="R5:R6"/>
    <mergeCell ref="S5:S6"/>
    <mergeCell ref="T5:T6"/>
    <mergeCell ref="U5:U6"/>
    <mergeCell ref="C5:C6"/>
    <mergeCell ref="D5:D6"/>
    <mergeCell ref="E5:E6"/>
    <mergeCell ref="F5:F6"/>
    <mergeCell ref="G5:G6"/>
    <mergeCell ref="V5:V6"/>
    <mergeCell ref="C53:H53"/>
    <mergeCell ref="R53:V55"/>
  </mergeCells>
  <pageMargins left="0.19" right="0.18" top="0.75" bottom="0.75" header="0.3" footer="0.3"/>
  <pageSetup paperSize="9" scale="48"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M9" sqref="M9"/>
    </sheetView>
  </sheetViews>
  <sheetFormatPr defaultRowHeight="15"/>
  <cols>
    <col min="2" max="2" width="12.5703125" customWidth="1"/>
    <col min="3" max="3" width="11" customWidth="1"/>
    <col min="4" max="4" width="17" customWidth="1"/>
    <col min="5" max="5" width="12.7109375" bestFit="1" customWidth="1"/>
    <col min="6" max="6" width="12.7109375" customWidth="1"/>
    <col min="7" max="7" width="11.140625" customWidth="1"/>
    <col min="8" max="8" width="9.7109375" customWidth="1"/>
    <col min="9" max="9" width="16.28515625" bestFit="1" customWidth="1"/>
    <col min="10" max="10" width="12.5703125" bestFit="1" customWidth="1"/>
  </cols>
  <sheetData>
    <row r="1" spans="1:17" s="1" customFormat="1" ht="21.75" customHeight="1">
      <c r="A1" s="353" t="s">
        <v>0</v>
      </c>
      <c r="B1" s="354"/>
      <c r="C1" s="354"/>
      <c r="D1" s="354"/>
      <c r="E1" s="354"/>
      <c r="F1" s="354"/>
      <c r="G1" s="354"/>
      <c r="H1" s="354"/>
      <c r="I1" s="354"/>
      <c r="J1" s="355"/>
    </row>
    <row r="2" spans="1:17" s="1" customFormat="1" ht="22.5" customHeight="1">
      <c r="A2" s="356" t="s">
        <v>1</v>
      </c>
      <c r="B2" s="357"/>
      <c r="C2" s="357"/>
      <c r="D2" s="357"/>
      <c r="E2" s="357"/>
      <c r="F2" s="357"/>
      <c r="G2" s="357"/>
      <c r="H2" s="357"/>
      <c r="I2" s="357"/>
      <c r="J2" s="358"/>
    </row>
    <row r="3" spans="1:17" s="1" customFormat="1" ht="26.25" customHeight="1">
      <c r="A3" s="359" t="s">
        <v>513</v>
      </c>
      <c r="B3" s="360"/>
      <c r="C3" s="360"/>
      <c r="D3" s="360"/>
      <c r="E3" s="360"/>
      <c r="F3" s="360"/>
      <c r="G3" s="360"/>
      <c r="H3" s="360"/>
      <c r="I3" s="360"/>
      <c r="J3" s="361"/>
    </row>
    <row r="4" spans="1:17" s="150" customFormat="1" ht="28.5" customHeight="1">
      <c r="A4" s="362" t="e">
        <f>+#REF!</f>
        <v>#REF!</v>
      </c>
      <c r="B4" s="362"/>
      <c r="C4" s="362"/>
      <c r="D4" s="362"/>
      <c r="E4" s="362"/>
      <c r="F4" s="362"/>
      <c r="G4" s="362"/>
      <c r="H4" s="362"/>
      <c r="I4" s="362"/>
      <c r="J4" s="362"/>
    </row>
    <row r="5" spans="1:17" s="151" customFormat="1" ht="16.5">
      <c r="A5" s="363" t="s">
        <v>10</v>
      </c>
      <c r="B5" s="364" t="s">
        <v>12</v>
      </c>
      <c r="C5" s="364" t="s">
        <v>13</v>
      </c>
      <c r="D5" s="364" t="s">
        <v>14</v>
      </c>
      <c r="E5" s="364" t="s">
        <v>15</v>
      </c>
      <c r="F5" s="364" t="s">
        <v>501</v>
      </c>
      <c r="G5" s="364" t="s">
        <v>502</v>
      </c>
      <c r="H5" s="364"/>
      <c r="I5" s="364"/>
      <c r="J5" s="364" t="s">
        <v>20</v>
      </c>
    </row>
    <row r="6" spans="1:17" s="151" customFormat="1" ht="16.5">
      <c r="A6" s="363"/>
      <c r="B6" s="364"/>
      <c r="C6" s="364"/>
      <c r="D6" s="364"/>
      <c r="E6" s="364"/>
      <c r="F6" s="364"/>
      <c r="G6" s="152" t="s">
        <v>211</v>
      </c>
      <c r="H6" s="152" t="s">
        <v>503</v>
      </c>
      <c r="I6" s="152" t="s">
        <v>504</v>
      </c>
      <c r="J6" s="364"/>
    </row>
    <row r="7" spans="1:17" s="1" customFormat="1" ht="24.75" customHeight="1">
      <c r="A7" s="127">
        <v>1</v>
      </c>
      <c r="B7" s="127" t="s">
        <v>380</v>
      </c>
      <c r="C7" s="127" t="s">
        <v>381</v>
      </c>
      <c r="D7" s="127" t="s">
        <v>510</v>
      </c>
      <c r="E7" s="127" t="s">
        <v>26</v>
      </c>
      <c r="F7" s="127">
        <v>63</v>
      </c>
      <c r="G7" s="153">
        <v>41.1</v>
      </c>
      <c r="H7" s="127">
        <f>0.3+F7/1000</f>
        <v>0.36299999999999999</v>
      </c>
      <c r="I7" s="127">
        <f>G7*H7</f>
        <v>14.9193</v>
      </c>
      <c r="J7" s="127"/>
      <c r="N7" s="154"/>
      <c r="O7" s="154"/>
      <c r="P7" s="154"/>
      <c r="Q7" s="154"/>
    </row>
    <row r="8" spans="1:17" s="1" customFormat="1" ht="24.75" customHeight="1">
      <c r="A8" s="127">
        <f>+A7+1</f>
        <v>2</v>
      </c>
      <c r="B8" s="127" t="s">
        <v>388</v>
      </c>
      <c r="C8" s="127" t="s">
        <v>389</v>
      </c>
      <c r="D8" s="127" t="s">
        <v>511</v>
      </c>
      <c r="E8" s="127" t="s">
        <v>26</v>
      </c>
      <c r="F8" s="127">
        <v>63</v>
      </c>
      <c r="G8" s="127">
        <v>3.5</v>
      </c>
      <c r="H8" s="127">
        <f t="shared" ref="H8:H17" si="0">0.3+F8/1000</f>
        <v>0.36299999999999999</v>
      </c>
      <c r="I8" s="127">
        <f t="shared" ref="I8:I9" si="1">G8*H8</f>
        <v>1.2705</v>
      </c>
      <c r="J8" s="127"/>
      <c r="N8" s="154"/>
      <c r="O8" s="154"/>
      <c r="P8" s="154"/>
      <c r="Q8" s="154"/>
    </row>
    <row r="9" spans="1:17" s="1" customFormat="1" ht="24.75" customHeight="1">
      <c r="A9" s="127">
        <f t="shared" ref="A9:A17" si="2">+A8+1</f>
        <v>3</v>
      </c>
      <c r="B9" s="127" t="s">
        <v>404</v>
      </c>
      <c r="C9" s="127" t="s">
        <v>405</v>
      </c>
      <c r="D9" s="127" t="s">
        <v>510</v>
      </c>
      <c r="E9" s="127" t="s">
        <v>26</v>
      </c>
      <c r="F9" s="127">
        <v>63</v>
      </c>
      <c r="G9" s="127">
        <v>35.4</v>
      </c>
      <c r="H9" s="127">
        <f t="shared" si="0"/>
        <v>0.36299999999999999</v>
      </c>
      <c r="I9" s="127">
        <f t="shared" si="1"/>
        <v>12.850199999999999</v>
      </c>
      <c r="J9" s="127"/>
      <c r="N9" s="154"/>
      <c r="O9" s="154"/>
      <c r="P9" s="154"/>
      <c r="Q9" s="154"/>
    </row>
    <row r="10" spans="1:17" s="1" customFormat="1" ht="24.75" customHeight="1">
      <c r="A10" s="127">
        <f t="shared" si="2"/>
        <v>4</v>
      </c>
      <c r="B10" s="127" t="s">
        <v>427</v>
      </c>
      <c r="C10" s="127" t="s">
        <v>428</v>
      </c>
      <c r="D10" s="127" t="s">
        <v>510</v>
      </c>
      <c r="E10" s="127" t="s">
        <v>26</v>
      </c>
      <c r="F10" s="127">
        <v>75</v>
      </c>
      <c r="G10" s="127">
        <v>160</v>
      </c>
      <c r="H10" s="127">
        <f t="shared" si="0"/>
        <v>0.375</v>
      </c>
      <c r="I10" s="127">
        <f>G10*H10</f>
        <v>60</v>
      </c>
      <c r="J10" s="127"/>
      <c r="N10" s="154"/>
      <c r="O10" s="154"/>
      <c r="P10" s="154"/>
      <c r="Q10" s="154"/>
    </row>
    <row r="11" spans="1:17" s="1" customFormat="1" ht="24.75" customHeight="1">
      <c r="A11" s="127">
        <f t="shared" si="2"/>
        <v>5</v>
      </c>
      <c r="B11" s="127" t="s">
        <v>427</v>
      </c>
      <c r="C11" s="127" t="s">
        <v>428</v>
      </c>
      <c r="D11" s="127" t="s">
        <v>511</v>
      </c>
      <c r="E11" s="127" t="s">
        <v>26</v>
      </c>
      <c r="F11" s="127">
        <v>75</v>
      </c>
      <c r="G11" s="127">
        <v>3.5</v>
      </c>
      <c r="H11" s="127">
        <f t="shared" si="0"/>
        <v>0.375</v>
      </c>
      <c r="I11" s="127">
        <f t="shared" ref="I11:I12" si="3">G11*H11</f>
        <v>1.3125</v>
      </c>
      <c r="J11" s="127"/>
      <c r="N11" s="154"/>
      <c r="O11" s="154"/>
      <c r="P11" s="154"/>
      <c r="Q11" s="154"/>
    </row>
    <row r="12" spans="1:17" s="1" customFormat="1" ht="24.75" customHeight="1">
      <c r="A12" s="127">
        <f t="shared" si="2"/>
        <v>6</v>
      </c>
      <c r="B12" s="127" t="s">
        <v>431</v>
      </c>
      <c r="C12" s="127" t="s">
        <v>432</v>
      </c>
      <c r="D12" s="127" t="s">
        <v>511</v>
      </c>
      <c r="E12" s="127" t="s">
        <v>26</v>
      </c>
      <c r="F12" s="127">
        <v>75</v>
      </c>
      <c r="G12" s="127">
        <v>3.5</v>
      </c>
      <c r="H12" s="127">
        <f t="shared" si="0"/>
        <v>0.375</v>
      </c>
      <c r="I12" s="127">
        <f t="shared" si="3"/>
        <v>1.3125</v>
      </c>
      <c r="J12" s="127"/>
      <c r="N12" s="154"/>
      <c r="O12" s="154"/>
      <c r="P12" s="154"/>
      <c r="Q12" s="154"/>
    </row>
    <row r="13" spans="1:17" s="1" customFormat="1" ht="24.75" customHeight="1">
      <c r="A13" s="127">
        <f t="shared" si="2"/>
        <v>7</v>
      </c>
      <c r="B13" s="127" t="s">
        <v>462</v>
      </c>
      <c r="C13" s="127" t="s">
        <v>463</v>
      </c>
      <c r="D13" s="127" t="s">
        <v>511</v>
      </c>
      <c r="E13" s="127" t="s">
        <v>26</v>
      </c>
      <c r="F13" s="127">
        <v>90</v>
      </c>
      <c r="G13" s="127">
        <v>3.5</v>
      </c>
      <c r="H13" s="127">
        <f t="shared" si="0"/>
        <v>0.39</v>
      </c>
      <c r="I13" s="127">
        <f>G13*H13</f>
        <v>1.365</v>
      </c>
      <c r="J13" s="127"/>
      <c r="N13" s="154"/>
      <c r="O13" s="154"/>
      <c r="P13" s="154"/>
      <c r="Q13" s="154"/>
    </row>
    <row r="14" spans="1:17" s="1" customFormat="1" ht="24.75" customHeight="1">
      <c r="A14" s="127">
        <f t="shared" si="2"/>
        <v>8</v>
      </c>
      <c r="B14" s="127" t="s">
        <v>462</v>
      </c>
      <c r="C14" s="127" t="s">
        <v>464</v>
      </c>
      <c r="D14" s="127" t="s">
        <v>511</v>
      </c>
      <c r="E14" s="127" t="s">
        <v>26</v>
      </c>
      <c r="F14" s="127">
        <v>90</v>
      </c>
      <c r="G14" s="127">
        <v>3.5</v>
      </c>
      <c r="H14" s="127">
        <f t="shared" si="0"/>
        <v>0.39</v>
      </c>
      <c r="I14" s="127">
        <f t="shared" ref="I14:I17" si="4">G14*H14</f>
        <v>1.365</v>
      </c>
      <c r="J14" s="127"/>
      <c r="N14" s="154"/>
      <c r="O14" s="154"/>
      <c r="P14" s="154"/>
      <c r="Q14" s="154"/>
    </row>
    <row r="15" spans="1:17" s="1" customFormat="1" ht="24.75" customHeight="1">
      <c r="A15" s="127">
        <f t="shared" si="2"/>
        <v>9</v>
      </c>
      <c r="B15" s="127" t="s">
        <v>457</v>
      </c>
      <c r="C15" s="127" t="s">
        <v>458</v>
      </c>
      <c r="D15" s="127" t="s">
        <v>510</v>
      </c>
      <c r="E15" s="127" t="s">
        <v>26</v>
      </c>
      <c r="F15" s="127">
        <v>90</v>
      </c>
      <c r="G15" s="127">
        <v>58.1</v>
      </c>
      <c r="H15" s="127">
        <f t="shared" si="0"/>
        <v>0.39</v>
      </c>
      <c r="I15" s="127">
        <f t="shared" si="4"/>
        <v>22.659000000000002</v>
      </c>
      <c r="J15" s="127"/>
      <c r="N15" s="154"/>
      <c r="O15" s="154"/>
      <c r="P15" s="154"/>
      <c r="Q15" s="154"/>
    </row>
    <row r="16" spans="1:17" s="1" customFormat="1" ht="24.75" customHeight="1">
      <c r="A16" s="127">
        <f t="shared" si="2"/>
        <v>10</v>
      </c>
      <c r="B16" s="127" t="s">
        <v>495</v>
      </c>
      <c r="C16" s="127" t="s">
        <v>496</v>
      </c>
      <c r="D16" s="127" t="s">
        <v>514</v>
      </c>
      <c r="E16" s="127" t="s">
        <v>26</v>
      </c>
      <c r="F16" s="127">
        <v>110</v>
      </c>
      <c r="G16" s="127">
        <v>72.900000000000006</v>
      </c>
      <c r="H16" s="127">
        <f t="shared" si="0"/>
        <v>0.41</v>
      </c>
      <c r="I16" s="127">
        <f t="shared" si="4"/>
        <v>29.888999999999999</v>
      </c>
      <c r="J16" s="127"/>
      <c r="N16" s="154"/>
      <c r="O16" s="154"/>
      <c r="P16" s="154"/>
      <c r="Q16" s="154"/>
    </row>
    <row r="17" spans="1:17" s="1" customFormat="1" ht="24.75" customHeight="1">
      <c r="A17" s="127">
        <f t="shared" si="2"/>
        <v>11</v>
      </c>
      <c r="B17" s="127" t="s">
        <v>496</v>
      </c>
      <c r="C17" s="127" t="s">
        <v>389</v>
      </c>
      <c r="D17" s="127" t="s">
        <v>514</v>
      </c>
      <c r="E17" s="127" t="s">
        <v>26</v>
      </c>
      <c r="F17" s="127">
        <v>110</v>
      </c>
      <c r="G17" s="127">
        <v>62.3</v>
      </c>
      <c r="H17" s="127">
        <f t="shared" si="0"/>
        <v>0.41</v>
      </c>
      <c r="I17" s="127">
        <f t="shared" si="4"/>
        <v>25.542999999999996</v>
      </c>
      <c r="J17" s="127"/>
      <c r="N17" s="154"/>
      <c r="O17" s="154"/>
      <c r="P17" s="154"/>
      <c r="Q17" s="154"/>
    </row>
    <row r="18" spans="1:17" s="1" customFormat="1" ht="18">
      <c r="A18" s="127"/>
      <c r="B18" s="127"/>
      <c r="C18" s="127"/>
      <c r="D18" s="127"/>
      <c r="E18" s="127"/>
      <c r="F18" s="127"/>
      <c r="G18" s="127"/>
      <c r="H18" s="127"/>
      <c r="I18" s="127"/>
      <c r="J18" s="127"/>
      <c r="N18" s="154"/>
      <c r="O18" s="154"/>
      <c r="P18" s="154"/>
      <c r="Q18" s="154"/>
    </row>
    <row r="19" spans="1:17" ht="18.75">
      <c r="A19" s="365" t="s">
        <v>505</v>
      </c>
      <c r="B19" s="366"/>
      <c r="C19" s="366"/>
      <c r="D19" s="366"/>
      <c r="E19" s="367"/>
      <c r="F19" s="155"/>
      <c r="G19" s="155">
        <f>SUM(G7:G18)</f>
        <v>447.3</v>
      </c>
      <c r="H19" s="155"/>
      <c r="I19" s="156">
        <f>ROUND(SUM(I7:I18),2)</f>
        <v>172.49</v>
      </c>
      <c r="J19" s="157"/>
      <c r="N19" s="154"/>
      <c r="O19" s="154"/>
      <c r="P19" s="154"/>
      <c r="Q19" s="154"/>
    </row>
    <row r="21" spans="1:17" ht="19.5" customHeight="1">
      <c r="B21" s="368" t="s">
        <v>506</v>
      </c>
      <c r="C21" s="368"/>
      <c r="D21" s="368"/>
    </row>
    <row r="22" spans="1:17" ht="19.5" customHeight="1">
      <c r="B22" s="158" t="s">
        <v>507</v>
      </c>
      <c r="C22" s="158" t="s">
        <v>508</v>
      </c>
      <c r="D22" s="158" t="s">
        <v>509</v>
      </c>
    </row>
    <row r="23" spans="1:17" ht="19.5" customHeight="1">
      <c r="B23" s="159">
        <v>1</v>
      </c>
      <c r="C23" s="159" t="s">
        <v>510</v>
      </c>
      <c r="D23" s="159">
        <f>ROUND(SUMIFS($I$7:$I$18,$D$7:$D$18,C23),2)</f>
        <v>110.43</v>
      </c>
    </row>
    <row r="24" spans="1:17" ht="19.5" customHeight="1">
      <c r="B24" s="159">
        <v>2</v>
      </c>
      <c r="C24" s="159" t="s">
        <v>511</v>
      </c>
      <c r="D24" s="159">
        <f>ROUND(SUMIFS($I$7:$I$18,$D$7:$D$18,C24),2)</f>
        <v>6.63</v>
      </c>
    </row>
    <row r="25" spans="1:17" ht="19.5" customHeight="1">
      <c r="B25" s="159">
        <v>3</v>
      </c>
      <c r="C25" s="159" t="s">
        <v>514</v>
      </c>
      <c r="D25" s="159">
        <f>ROUND(SUMIFS($I$7:$I$18,$D$7:$D$18,C25),2)</f>
        <v>55.43</v>
      </c>
    </row>
    <row r="26" spans="1:17">
      <c r="B26" s="369" t="s">
        <v>147</v>
      </c>
      <c r="C26" s="370"/>
      <c r="D26" s="160">
        <f>SUM(D23:D25)</f>
        <v>172.49</v>
      </c>
    </row>
    <row r="32" spans="1:17" ht="18">
      <c r="A32" s="352" t="s">
        <v>512</v>
      </c>
      <c r="B32" s="352"/>
      <c r="C32" s="352"/>
      <c r="D32" s="352"/>
      <c r="E32" s="352"/>
      <c r="F32" s="352"/>
      <c r="G32" s="352"/>
      <c r="H32" s="352"/>
      <c r="I32" s="352"/>
      <c r="J32" s="352"/>
      <c r="K32" s="118"/>
      <c r="L32" s="118"/>
    </row>
  </sheetData>
  <mergeCells count="16">
    <mergeCell ref="A32:J32"/>
    <mergeCell ref="A1:J1"/>
    <mergeCell ref="A2:J2"/>
    <mergeCell ref="A3:J3"/>
    <mergeCell ref="A4:J4"/>
    <mergeCell ref="A5:A6"/>
    <mergeCell ref="B5:B6"/>
    <mergeCell ref="C5:C6"/>
    <mergeCell ref="D5:D6"/>
    <mergeCell ref="E5:E6"/>
    <mergeCell ref="F5:F6"/>
    <mergeCell ref="G5:I5"/>
    <mergeCell ref="J5:J6"/>
    <mergeCell ref="A19:E19"/>
    <mergeCell ref="B21:D21"/>
    <mergeCell ref="B26:C26"/>
  </mergeCells>
  <pageMargins left="0.4" right="0.27" top="0.62" bottom="0.75" header="0.3" footer="0.3"/>
  <pageSetup paperSize="9" scale="77"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7"/>
  <sheetViews>
    <sheetView tabSelected="1" topLeftCell="A4" zoomScale="85" zoomScaleNormal="85" zoomScaleSheetLayoutView="120" workbookViewId="0">
      <pane xSplit="27" ySplit="5" topLeftCell="AB9" activePane="bottomRight" state="frozen"/>
      <selection activeCell="A4" sqref="A4"/>
      <selection pane="topRight" activeCell="AB4" sqref="AB4"/>
      <selection pane="bottomLeft" activeCell="A9" sqref="A9"/>
      <selection pane="bottomRight" activeCell="AC26" sqref="AC26"/>
    </sheetView>
  </sheetViews>
  <sheetFormatPr defaultRowHeight="12.75"/>
  <cols>
    <col min="1" max="1" width="5.140625" style="87" bestFit="1" customWidth="1"/>
    <col min="2" max="2" width="21.42578125" style="88" customWidth="1"/>
    <col min="3" max="6" width="9.7109375" style="89" bestFit="1" customWidth="1"/>
    <col min="7" max="7" width="9.85546875" style="89" bestFit="1" customWidth="1"/>
    <col min="8" max="8" width="9.7109375" style="89" bestFit="1" customWidth="1"/>
    <col min="9" max="11" width="9.85546875" style="89" bestFit="1" customWidth="1"/>
    <col min="12" max="12" width="7.140625" style="89" bestFit="1" customWidth="1"/>
    <col min="13" max="13" width="9.7109375" style="89" bestFit="1" customWidth="1"/>
    <col min="14" max="15" width="9.7109375" style="89" customWidth="1"/>
    <col min="16" max="17" width="8.7109375" style="89" customWidth="1"/>
    <col min="18" max="18" width="9.7109375" style="89" hidden="1" customWidth="1"/>
    <col min="19" max="22" width="8.7109375" style="89" hidden="1" customWidth="1"/>
    <col min="23" max="25" width="9.7109375" style="89" bestFit="1" customWidth="1"/>
    <col min="26" max="26" width="9.7109375" style="89" customWidth="1"/>
    <col min="27" max="27" width="9.7109375" style="208" bestFit="1" customWidth="1"/>
    <col min="28" max="28" width="10.42578125" style="89" bestFit="1" customWidth="1"/>
    <col min="29" max="16384" width="9.140625" style="88"/>
  </cols>
  <sheetData>
    <row r="1" spans="1:34" s="67" customFormat="1" ht="18.75">
      <c r="A1" s="289" t="s">
        <v>141</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row>
    <row r="2" spans="1:34" s="67" customFormat="1" ht="18.75">
      <c r="A2" s="289" t="s">
        <v>142</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row>
    <row r="3" spans="1:34" s="67" customFormat="1" ht="18.75">
      <c r="A3" s="289" t="s">
        <v>143</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row>
    <row r="4" spans="1:34" s="67" customFormat="1" ht="18.75">
      <c r="A4" s="290" t="s">
        <v>144</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row>
    <row r="5" spans="1:34" s="67" customFormat="1" ht="18.75">
      <c r="A5" s="291" t="e">
        <f>+#REF!</f>
        <v>#REF!</v>
      </c>
      <c r="B5" s="292"/>
      <c r="C5" s="292"/>
      <c r="D5" s="292"/>
      <c r="E5" s="292"/>
      <c r="F5" s="292"/>
      <c r="G5" s="292"/>
      <c r="H5" s="292"/>
      <c r="I5" s="292"/>
      <c r="J5" s="292"/>
      <c r="K5" s="292"/>
      <c r="L5" s="292"/>
      <c r="M5" s="292"/>
      <c r="N5" s="292"/>
      <c r="O5" s="292"/>
      <c r="P5" s="292"/>
      <c r="Q5" s="292"/>
      <c r="R5" s="292"/>
      <c r="S5" s="292"/>
      <c r="T5" s="292"/>
      <c r="U5" s="292"/>
      <c r="V5" s="292"/>
      <c r="W5" s="292"/>
      <c r="X5" s="292"/>
      <c r="Y5" s="293"/>
      <c r="Z5" s="68"/>
      <c r="AA5" s="68"/>
      <c r="AB5" s="69" t="e">
        <f>+#REF!</f>
        <v>#REF!</v>
      </c>
    </row>
    <row r="6" spans="1:34" s="70" customFormat="1" ht="15" customHeight="1">
      <c r="A6" s="286" t="s">
        <v>145</v>
      </c>
      <c r="B6" s="286" t="s">
        <v>146</v>
      </c>
      <c r="C6" s="275" t="s">
        <v>193</v>
      </c>
      <c r="D6" s="276"/>
      <c r="E6" s="276"/>
      <c r="F6" s="276"/>
      <c r="G6" s="277"/>
      <c r="H6" s="275" t="s">
        <v>180</v>
      </c>
      <c r="I6" s="276"/>
      <c r="J6" s="276"/>
      <c r="K6" s="276"/>
      <c r="L6" s="277"/>
      <c r="M6" s="275" t="s">
        <v>337</v>
      </c>
      <c r="N6" s="276"/>
      <c r="O6" s="276"/>
      <c r="P6" s="276"/>
      <c r="Q6" s="277"/>
      <c r="R6" s="275"/>
      <c r="S6" s="276"/>
      <c r="T6" s="276"/>
      <c r="U6" s="276"/>
      <c r="V6" s="277"/>
      <c r="W6" s="275" t="s">
        <v>147</v>
      </c>
      <c r="X6" s="276"/>
      <c r="Y6" s="276"/>
      <c r="Z6" s="276"/>
      <c r="AA6" s="277"/>
      <c r="AB6" s="278" t="s">
        <v>20</v>
      </c>
    </row>
    <row r="7" spans="1:34" s="70" customFormat="1" ht="15">
      <c r="A7" s="286"/>
      <c r="B7" s="286"/>
      <c r="C7" s="280">
        <v>6000032180</v>
      </c>
      <c r="D7" s="281"/>
      <c r="E7" s="281"/>
      <c r="F7" s="281"/>
      <c r="G7" s="282"/>
      <c r="H7" s="280">
        <v>6000032180</v>
      </c>
      <c r="I7" s="281"/>
      <c r="J7" s="281"/>
      <c r="K7" s="281"/>
      <c r="L7" s="282"/>
      <c r="M7" s="280">
        <f>+H7</f>
        <v>6000032180</v>
      </c>
      <c r="N7" s="281"/>
      <c r="O7" s="281"/>
      <c r="P7" s="281"/>
      <c r="Q7" s="282"/>
      <c r="R7" s="280"/>
      <c r="S7" s="281"/>
      <c r="T7" s="281"/>
      <c r="U7" s="281"/>
      <c r="V7" s="282"/>
      <c r="W7" s="283">
        <f>+H7</f>
        <v>6000032180</v>
      </c>
      <c r="X7" s="284"/>
      <c r="Y7" s="284"/>
      <c r="Z7" s="284"/>
      <c r="AA7" s="285"/>
      <c r="AB7" s="279"/>
    </row>
    <row r="8" spans="1:34" s="70" customFormat="1" ht="38.25">
      <c r="A8" s="71">
        <v>1</v>
      </c>
      <c r="B8" s="72" t="s">
        <v>194</v>
      </c>
      <c r="C8" s="71" t="s">
        <v>148</v>
      </c>
      <c r="D8" s="73" t="s">
        <v>149</v>
      </c>
      <c r="E8" s="73" t="s">
        <v>150</v>
      </c>
      <c r="F8" s="73" t="s">
        <v>151</v>
      </c>
      <c r="G8" s="173" t="s">
        <v>152</v>
      </c>
      <c r="H8" s="71" t="s">
        <v>148</v>
      </c>
      <c r="I8" s="73" t="s">
        <v>149</v>
      </c>
      <c r="J8" s="73" t="str">
        <f>+E8</f>
        <v>Billed up to Date</v>
      </c>
      <c r="K8" s="73" t="s">
        <v>151</v>
      </c>
      <c r="L8" s="173" t="s">
        <v>152</v>
      </c>
      <c r="M8" s="71" t="s">
        <v>148</v>
      </c>
      <c r="N8" s="73" t="s">
        <v>149</v>
      </c>
      <c r="O8" s="73" t="str">
        <f>+E8</f>
        <v>Billed up to Date</v>
      </c>
      <c r="P8" s="73" t="s">
        <v>151</v>
      </c>
      <c r="Q8" s="173" t="s">
        <v>152</v>
      </c>
      <c r="R8" s="71" t="s">
        <v>148</v>
      </c>
      <c r="S8" s="73" t="s">
        <v>149</v>
      </c>
      <c r="T8" s="73" t="str">
        <f>+J8</f>
        <v>Billed up to Date</v>
      </c>
      <c r="U8" s="73" t="s">
        <v>151</v>
      </c>
      <c r="V8" s="73" t="s">
        <v>152</v>
      </c>
      <c r="W8" s="71" t="s">
        <v>148</v>
      </c>
      <c r="X8" s="73" t="s">
        <v>149</v>
      </c>
      <c r="Y8" s="73" t="str">
        <f>+O8</f>
        <v>Billed up to Date</v>
      </c>
      <c r="Z8" s="73" t="s">
        <v>151</v>
      </c>
      <c r="AA8" s="173" t="s">
        <v>152</v>
      </c>
      <c r="AB8" s="74"/>
    </row>
    <row r="9" spans="1:34" s="70" customFormat="1">
      <c r="A9" s="85">
        <v>1.1000000000000001</v>
      </c>
      <c r="B9" s="84" t="s">
        <v>153</v>
      </c>
      <c r="C9" s="91">
        <v>5880</v>
      </c>
      <c r="D9" s="92">
        <f>+'Attarsand &amp; Parsupur P-3'!I145</f>
        <v>3114.9999999999995</v>
      </c>
      <c r="E9" s="92">
        <f>+D9</f>
        <v>3114.9999999999995</v>
      </c>
      <c r="F9" s="92">
        <v>3114.9999999999995</v>
      </c>
      <c r="G9" s="174">
        <f t="shared" ref="G9:G14" si="0">+E9-F9</f>
        <v>0</v>
      </c>
      <c r="H9" s="92">
        <v>4654</v>
      </c>
      <c r="I9" s="92">
        <f>+'Saray Jammuvaril '!I79</f>
        <v>3008.2</v>
      </c>
      <c r="J9" s="92">
        <f>+IF(I9&lt;H9,I9,H9)</f>
        <v>3008.2</v>
      </c>
      <c r="K9" s="92">
        <v>3008.2</v>
      </c>
      <c r="L9" s="174">
        <f>+J9-K9</f>
        <v>0</v>
      </c>
      <c r="M9" s="92">
        <v>12324</v>
      </c>
      <c r="N9" s="140">
        <f>+SARSIDIH!G143</f>
        <v>7357</v>
      </c>
      <c r="O9" s="224">
        <f>+N9</f>
        <v>7357</v>
      </c>
      <c r="P9" s="223">
        <v>5588</v>
      </c>
      <c r="Q9" s="174">
        <f>+O9-P9</f>
        <v>1769</v>
      </c>
      <c r="R9" s="92"/>
      <c r="S9" s="92"/>
      <c r="T9" s="92"/>
      <c r="U9" s="92"/>
      <c r="V9" s="94"/>
      <c r="W9" s="92">
        <f>+C9+H9+M9+R9</f>
        <v>22858</v>
      </c>
      <c r="X9" s="92">
        <f>+D9+I9+N9+S9</f>
        <v>13480.199999999999</v>
      </c>
      <c r="Y9" s="95">
        <f>+E9+J9+O9+T9</f>
        <v>13480.199999999999</v>
      </c>
      <c r="Z9" s="95" t="s">
        <v>843</v>
      </c>
      <c r="AA9" s="175">
        <f>+G9+L9+Q9+V9</f>
        <v>1769</v>
      </c>
      <c r="AB9" s="75"/>
      <c r="AD9" s="164">
        <f>+C9-D9</f>
        <v>2765.0000000000005</v>
      </c>
      <c r="AE9" s="164">
        <f>+H9-I9</f>
        <v>1645.8000000000002</v>
      </c>
      <c r="AF9" s="164">
        <f>+M9-N9</f>
        <v>4967</v>
      </c>
      <c r="AH9" s="70">
        <f>+Q9*0.6</f>
        <v>1061.3999999999999</v>
      </c>
    </row>
    <row r="10" spans="1:34" s="70" customFormat="1">
      <c r="A10" s="85">
        <v>1.2</v>
      </c>
      <c r="B10" s="84" t="s">
        <v>154</v>
      </c>
      <c r="C10" s="91">
        <v>4144</v>
      </c>
      <c r="D10" s="92">
        <f>+'Attarsand &amp; Parsupur P-3'!J145</f>
        <v>2768.2000000000007</v>
      </c>
      <c r="E10" s="92">
        <f t="shared" ref="E10:E17" si="1">+D10</f>
        <v>2768.2000000000007</v>
      </c>
      <c r="F10" s="92">
        <v>2768.2000000000007</v>
      </c>
      <c r="G10" s="174">
        <f t="shared" si="0"/>
        <v>0</v>
      </c>
      <c r="H10" s="92">
        <v>3234</v>
      </c>
      <c r="I10" s="92">
        <f>+'Saray Jammuvaril '!J79</f>
        <v>1928.3</v>
      </c>
      <c r="J10" s="92">
        <f>+IF(I10&lt;H10,I10,H10)</f>
        <v>1928.3</v>
      </c>
      <c r="K10" s="92">
        <v>1928.3</v>
      </c>
      <c r="L10" s="174">
        <f>+J10-K10</f>
        <v>0</v>
      </c>
      <c r="M10" s="92"/>
      <c r="N10" s="140">
        <f>+'Sarsidih (Mangraura)'!$J$53</f>
        <v>0</v>
      </c>
      <c r="O10" s="224">
        <f t="shared" ref="O10:O17" si="2">+N10</f>
        <v>0</v>
      </c>
      <c r="P10" s="223">
        <v>0</v>
      </c>
      <c r="Q10" s="174">
        <f t="shared" ref="Q10:Q17" si="3">+O10-P10</f>
        <v>0</v>
      </c>
      <c r="R10" s="92"/>
      <c r="S10" s="92"/>
      <c r="T10" s="92"/>
      <c r="U10" s="92"/>
      <c r="V10" s="92"/>
      <c r="W10" s="92">
        <f t="shared" ref="W10:W16" si="4">+C10+H10+M10+R10</f>
        <v>7378</v>
      </c>
      <c r="X10" s="92">
        <f t="shared" ref="X10:AA16" si="5">+D10+I10+N10+S10</f>
        <v>4696.5000000000009</v>
      </c>
      <c r="Y10" s="95">
        <f t="shared" ref="Y10:Y17" si="6">+E10+J10+O10+T10</f>
        <v>4696.5000000000009</v>
      </c>
      <c r="Z10" s="95">
        <f t="shared" ref="Z10:Z17" si="7">+F10+K10+P10+U10</f>
        <v>4696.5000000000009</v>
      </c>
      <c r="AA10" s="175">
        <f t="shared" si="5"/>
        <v>0</v>
      </c>
      <c r="AB10" s="75"/>
      <c r="AD10" s="164">
        <f t="shared" ref="AD10:AD17" si="8">+C10-D10</f>
        <v>1375.7999999999993</v>
      </c>
      <c r="AE10" s="164">
        <f t="shared" ref="AE10:AE17" si="9">+H10-I10</f>
        <v>1305.7</v>
      </c>
      <c r="AF10" s="164">
        <f t="shared" ref="AF10:AF17" si="10">+M10-N10</f>
        <v>0</v>
      </c>
      <c r="AH10" s="70">
        <f t="shared" ref="AH10:AH12" si="11">+Q10*0.6</f>
        <v>0</v>
      </c>
    </row>
    <row r="11" spans="1:34" s="70" customFormat="1">
      <c r="A11" s="85">
        <v>1.3</v>
      </c>
      <c r="B11" s="84" t="s">
        <v>155</v>
      </c>
      <c r="C11" s="91">
        <v>2528</v>
      </c>
      <c r="D11" s="92">
        <f>+'Attarsand &amp; Parsupur P-3'!K145</f>
        <v>2275.9999999999995</v>
      </c>
      <c r="E11" s="92">
        <f t="shared" si="1"/>
        <v>2275.9999999999995</v>
      </c>
      <c r="F11" s="92">
        <v>2275.9999999999995</v>
      </c>
      <c r="G11" s="174">
        <f t="shared" si="0"/>
        <v>0</v>
      </c>
      <c r="H11" s="92">
        <v>1867</v>
      </c>
      <c r="I11" s="92">
        <f>+'Saray Jammuvaril '!K79</f>
        <v>483.59999999999997</v>
      </c>
      <c r="J11" s="92">
        <f>+IF(I11&lt;H11,I11,H11)</f>
        <v>483.59999999999997</v>
      </c>
      <c r="K11" s="92">
        <v>483.59999999999997</v>
      </c>
      <c r="L11" s="174">
        <f>+J11-K11</f>
        <v>0</v>
      </c>
      <c r="M11" s="92">
        <v>1649</v>
      </c>
      <c r="N11" s="140">
        <f>+SARSIDIH!H143</f>
        <v>1365</v>
      </c>
      <c r="O11" s="224">
        <f t="shared" si="2"/>
        <v>1365</v>
      </c>
      <c r="P11" s="223">
        <v>954</v>
      </c>
      <c r="Q11" s="174">
        <f t="shared" si="3"/>
        <v>411</v>
      </c>
      <c r="R11" s="92"/>
      <c r="S11" s="92"/>
      <c r="T11" s="92"/>
      <c r="U11" s="92"/>
      <c r="V11" s="92"/>
      <c r="W11" s="92">
        <f t="shared" si="4"/>
        <v>6044</v>
      </c>
      <c r="X11" s="92">
        <f t="shared" si="5"/>
        <v>4124.5999999999995</v>
      </c>
      <c r="Y11" s="95">
        <f t="shared" si="6"/>
        <v>4124.5999999999995</v>
      </c>
      <c r="Z11" s="95">
        <f t="shared" si="7"/>
        <v>3713.5999999999995</v>
      </c>
      <c r="AA11" s="175">
        <f t="shared" si="5"/>
        <v>411</v>
      </c>
      <c r="AB11" s="75"/>
      <c r="AD11" s="164">
        <f t="shared" si="8"/>
        <v>252.00000000000045</v>
      </c>
      <c r="AE11" s="164">
        <f t="shared" si="9"/>
        <v>1383.4</v>
      </c>
      <c r="AF11" s="164">
        <f t="shared" si="10"/>
        <v>284</v>
      </c>
      <c r="AH11" s="70">
        <f t="shared" si="11"/>
        <v>246.6</v>
      </c>
    </row>
    <row r="12" spans="1:34" s="70" customFormat="1">
      <c r="A12" s="85">
        <v>1.4</v>
      </c>
      <c r="B12" s="84" t="s">
        <v>156</v>
      </c>
      <c r="C12" s="91">
        <v>3580</v>
      </c>
      <c r="D12" s="92">
        <f>+'Attarsand &amp; Parsupur P-3'!L145</f>
        <v>3275.5</v>
      </c>
      <c r="E12" s="92">
        <f t="shared" si="1"/>
        <v>3275.5</v>
      </c>
      <c r="F12" s="92">
        <v>3275.5</v>
      </c>
      <c r="G12" s="174">
        <f t="shared" si="0"/>
        <v>0</v>
      </c>
      <c r="H12" s="92">
        <v>2197</v>
      </c>
      <c r="I12" s="92">
        <f>+'Saray Jammuvaril '!$L$79</f>
        <v>1740.1</v>
      </c>
      <c r="J12" s="92">
        <f t="shared" ref="J12:J17" si="12">+IF(I12&lt;H12,I12,H12)</f>
        <v>1740.1</v>
      </c>
      <c r="K12" s="92">
        <v>1740.1</v>
      </c>
      <c r="L12" s="174">
        <f>+J12-K12</f>
        <v>0</v>
      </c>
      <c r="M12" s="92">
        <v>1167</v>
      </c>
      <c r="N12" s="140">
        <f>+SARSIDIH!I143</f>
        <v>1202</v>
      </c>
      <c r="O12" s="224">
        <f t="shared" si="2"/>
        <v>1202</v>
      </c>
      <c r="P12" s="223">
        <v>934.4</v>
      </c>
      <c r="Q12" s="174">
        <f t="shared" si="3"/>
        <v>267.60000000000002</v>
      </c>
      <c r="R12" s="92"/>
      <c r="S12" s="92"/>
      <c r="T12" s="92"/>
      <c r="U12" s="92"/>
      <c r="V12" s="92"/>
      <c r="W12" s="92">
        <f t="shared" si="4"/>
        <v>6944</v>
      </c>
      <c r="X12" s="92">
        <f t="shared" si="5"/>
        <v>6217.6</v>
      </c>
      <c r="Y12" s="95">
        <f t="shared" si="6"/>
        <v>6217.6</v>
      </c>
      <c r="Z12" s="95">
        <f t="shared" si="7"/>
        <v>5950</v>
      </c>
      <c r="AA12" s="175">
        <f t="shared" si="5"/>
        <v>267.60000000000002</v>
      </c>
      <c r="AB12" s="75"/>
      <c r="AD12" s="164">
        <f t="shared" si="8"/>
        <v>304.5</v>
      </c>
      <c r="AE12" s="164">
        <f t="shared" si="9"/>
        <v>456.90000000000009</v>
      </c>
      <c r="AF12" s="164">
        <f t="shared" si="10"/>
        <v>-35</v>
      </c>
      <c r="AH12" s="70">
        <f t="shared" si="11"/>
        <v>160.56</v>
      </c>
    </row>
    <row r="13" spans="1:34" s="70" customFormat="1">
      <c r="A13" s="85">
        <v>1.5</v>
      </c>
      <c r="B13" s="84" t="s">
        <v>157</v>
      </c>
      <c r="C13" s="91"/>
      <c r="D13" s="92"/>
      <c r="E13" s="92">
        <f t="shared" si="1"/>
        <v>0</v>
      </c>
      <c r="F13" s="92">
        <v>0</v>
      </c>
      <c r="G13" s="174">
        <f t="shared" si="0"/>
        <v>0</v>
      </c>
      <c r="H13" s="92">
        <v>0</v>
      </c>
      <c r="I13" s="92">
        <f>+'Saray Jammuvaril '!$M$79</f>
        <v>0</v>
      </c>
      <c r="J13" s="92">
        <f t="shared" si="12"/>
        <v>0</v>
      </c>
      <c r="K13" s="92">
        <v>0</v>
      </c>
      <c r="L13" s="174">
        <f>+J13-K13</f>
        <v>0</v>
      </c>
      <c r="M13" s="92">
        <v>590</v>
      </c>
      <c r="N13" s="140">
        <f>+SARSIDIH!J143</f>
        <v>485</v>
      </c>
      <c r="O13" s="224">
        <f t="shared" si="2"/>
        <v>485</v>
      </c>
      <c r="P13" s="223">
        <v>0</v>
      </c>
      <c r="Q13" s="174">
        <f t="shared" si="3"/>
        <v>485</v>
      </c>
      <c r="R13" s="92"/>
      <c r="S13" s="92"/>
      <c r="T13" s="92"/>
      <c r="U13" s="92"/>
      <c r="V13" s="92"/>
      <c r="W13" s="92">
        <f t="shared" si="4"/>
        <v>590</v>
      </c>
      <c r="X13" s="92">
        <f t="shared" si="5"/>
        <v>485</v>
      </c>
      <c r="Y13" s="95">
        <f t="shared" si="6"/>
        <v>485</v>
      </c>
      <c r="Z13" s="95">
        <f t="shared" si="7"/>
        <v>0</v>
      </c>
      <c r="AA13" s="175">
        <f t="shared" si="5"/>
        <v>485</v>
      </c>
      <c r="AB13" s="75"/>
      <c r="AD13" s="164">
        <f t="shared" si="8"/>
        <v>0</v>
      </c>
      <c r="AE13" s="164">
        <f t="shared" si="9"/>
        <v>0</v>
      </c>
      <c r="AF13" s="164">
        <f t="shared" si="10"/>
        <v>105</v>
      </c>
    </row>
    <row r="14" spans="1:34" s="70" customFormat="1">
      <c r="A14" s="85">
        <v>1.6</v>
      </c>
      <c r="B14" s="84" t="s">
        <v>158</v>
      </c>
      <c r="C14" s="91"/>
      <c r="D14" s="92"/>
      <c r="E14" s="92">
        <f>+D14</f>
        <v>0</v>
      </c>
      <c r="F14" s="92">
        <v>0</v>
      </c>
      <c r="G14" s="174">
        <f t="shared" si="0"/>
        <v>0</v>
      </c>
      <c r="H14" s="92">
        <v>3213</v>
      </c>
      <c r="I14" s="92">
        <f>+'Saray Jammuvaril '!$N$79</f>
        <v>2465.7000000000003</v>
      </c>
      <c r="J14" s="92">
        <f t="shared" si="12"/>
        <v>2465.7000000000003</v>
      </c>
      <c r="K14" s="92">
        <v>2465.7000000000003</v>
      </c>
      <c r="L14" s="174">
        <f t="shared" ref="L14:L16" si="13">+J14-K14</f>
        <v>0</v>
      </c>
      <c r="M14" s="92">
        <v>459</v>
      </c>
      <c r="N14" s="140">
        <f>+SARSIDIH!K143</f>
        <v>447</v>
      </c>
      <c r="O14" s="224">
        <f t="shared" si="2"/>
        <v>447</v>
      </c>
      <c r="P14" s="223">
        <v>0</v>
      </c>
      <c r="Q14" s="174">
        <f t="shared" si="3"/>
        <v>447</v>
      </c>
      <c r="R14" s="92"/>
      <c r="S14" s="92"/>
      <c r="T14" s="92"/>
      <c r="U14" s="92"/>
      <c r="V14" s="92"/>
      <c r="W14" s="92">
        <f t="shared" si="4"/>
        <v>3672</v>
      </c>
      <c r="X14" s="92">
        <f t="shared" si="5"/>
        <v>2912.7000000000003</v>
      </c>
      <c r="Y14" s="95">
        <f t="shared" si="6"/>
        <v>2912.7000000000003</v>
      </c>
      <c r="Z14" s="95">
        <f t="shared" si="7"/>
        <v>2465.7000000000003</v>
      </c>
      <c r="AA14" s="175">
        <f t="shared" si="5"/>
        <v>447</v>
      </c>
      <c r="AB14" s="75"/>
      <c r="AD14" s="164">
        <f t="shared" si="8"/>
        <v>0</v>
      </c>
      <c r="AE14" s="164">
        <f t="shared" si="9"/>
        <v>747.29999999999973</v>
      </c>
      <c r="AF14" s="164">
        <f t="shared" si="10"/>
        <v>12</v>
      </c>
    </row>
    <row r="15" spans="1:34" s="70" customFormat="1">
      <c r="A15" s="85">
        <v>1.7</v>
      </c>
      <c r="B15" s="84" t="s">
        <v>159</v>
      </c>
      <c r="C15" s="91"/>
      <c r="D15" s="92"/>
      <c r="E15" s="92">
        <f t="shared" si="1"/>
        <v>0</v>
      </c>
      <c r="F15" s="92">
        <v>0</v>
      </c>
      <c r="G15" s="174">
        <f>+E15-F15</f>
        <v>0</v>
      </c>
      <c r="H15" s="92">
        <v>872</v>
      </c>
      <c r="I15" s="92">
        <f>+'Saray Jammuvaril '!$O$79</f>
        <v>886.7</v>
      </c>
      <c r="J15" s="92">
        <f>+IF(I15&lt;H15,I15,H15)</f>
        <v>872</v>
      </c>
      <c r="K15" s="92">
        <v>872</v>
      </c>
      <c r="L15" s="174">
        <f t="shared" si="13"/>
        <v>0</v>
      </c>
      <c r="M15" s="92"/>
      <c r="N15" s="140">
        <f>+'Sarsidih (Mangraura)'!$O$53</f>
        <v>0</v>
      </c>
      <c r="O15" s="224">
        <f t="shared" si="2"/>
        <v>0</v>
      </c>
      <c r="P15" s="223">
        <v>0</v>
      </c>
      <c r="Q15" s="174">
        <f t="shared" si="3"/>
        <v>0</v>
      </c>
      <c r="R15" s="92"/>
      <c r="S15" s="92"/>
      <c r="T15" s="92"/>
      <c r="U15" s="92"/>
      <c r="V15" s="92"/>
      <c r="W15" s="92">
        <f t="shared" si="4"/>
        <v>872</v>
      </c>
      <c r="X15" s="92">
        <f t="shared" si="5"/>
        <v>886.7</v>
      </c>
      <c r="Y15" s="95">
        <f t="shared" si="6"/>
        <v>872</v>
      </c>
      <c r="Z15" s="95">
        <f t="shared" si="7"/>
        <v>872</v>
      </c>
      <c r="AA15" s="175">
        <f t="shared" si="5"/>
        <v>0</v>
      </c>
      <c r="AB15" s="75"/>
      <c r="AD15" s="164">
        <f t="shared" si="8"/>
        <v>0</v>
      </c>
      <c r="AE15" s="164">
        <f t="shared" si="9"/>
        <v>-14.700000000000045</v>
      </c>
      <c r="AF15" s="164">
        <f t="shared" si="10"/>
        <v>0</v>
      </c>
    </row>
    <row r="16" spans="1:34" s="70" customFormat="1">
      <c r="A16" s="85">
        <v>1.8</v>
      </c>
      <c r="B16" s="84" t="s">
        <v>160</v>
      </c>
      <c r="C16" s="91"/>
      <c r="D16" s="92"/>
      <c r="E16" s="92">
        <f t="shared" si="1"/>
        <v>0</v>
      </c>
      <c r="F16" s="92">
        <v>0</v>
      </c>
      <c r="G16" s="174">
        <f>+E16-F16</f>
        <v>0</v>
      </c>
      <c r="H16" s="92"/>
      <c r="I16" s="92"/>
      <c r="J16" s="92">
        <f t="shared" si="12"/>
        <v>0</v>
      </c>
      <c r="K16" s="92"/>
      <c r="L16" s="174">
        <f t="shared" si="13"/>
        <v>0</v>
      </c>
      <c r="M16" s="92"/>
      <c r="N16" s="140"/>
      <c r="O16" s="224">
        <f t="shared" si="2"/>
        <v>0</v>
      </c>
      <c r="P16" s="223">
        <v>0</v>
      </c>
      <c r="Q16" s="174">
        <f t="shared" si="3"/>
        <v>0</v>
      </c>
      <c r="R16" s="92"/>
      <c r="S16" s="92"/>
      <c r="T16" s="92"/>
      <c r="U16" s="92"/>
      <c r="V16" s="92"/>
      <c r="W16" s="92">
        <f t="shared" si="4"/>
        <v>0</v>
      </c>
      <c r="X16" s="92">
        <f t="shared" si="5"/>
        <v>0</v>
      </c>
      <c r="Y16" s="95">
        <f t="shared" si="6"/>
        <v>0</v>
      </c>
      <c r="Z16" s="95">
        <f t="shared" si="7"/>
        <v>0</v>
      </c>
      <c r="AA16" s="175">
        <f t="shared" si="5"/>
        <v>0</v>
      </c>
      <c r="AB16" s="75"/>
      <c r="AD16" s="164">
        <f t="shared" si="8"/>
        <v>0</v>
      </c>
      <c r="AE16" s="164">
        <f t="shared" si="9"/>
        <v>0</v>
      </c>
      <c r="AF16" s="164">
        <f t="shared" si="10"/>
        <v>0</v>
      </c>
    </row>
    <row r="17" spans="1:34" s="70" customFormat="1">
      <c r="A17" s="85">
        <v>1.8</v>
      </c>
      <c r="B17" s="96" t="s">
        <v>174</v>
      </c>
      <c r="C17" s="91">
        <v>2994</v>
      </c>
      <c r="D17" s="92">
        <f>+'Attarsand &amp; Parsupur P-3'!P145</f>
        <v>740</v>
      </c>
      <c r="E17" s="92">
        <f t="shared" si="1"/>
        <v>740</v>
      </c>
      <c r="F17" s="92">
        <v>740</v>
      </c>
      <c r="G17" s="174">
        <f>+E17-F17</f>
        <v>0</v>
      </c>
      <c r="H17" s="92"/>
      <c r="I17" s="92"/>
      <c r="J17" s="92">
        <f t="shared" si="12"/>
        <v>0</v>
      </c>
      <c r="K17" s="92"/>
      <c r="L17" s="174"/>
      <c r="M17" s="92"/>
      <c r="N17" s="92"/>
      <c r="O17" s="224">
        <f t="shared" si="2"/>
        <v>0</v>
      </c>
      <c r="P17" s="223">
        <v>0</v>
      </c>
      <c r="Q17" s="174">
        <f t="shared" si="3"/>
        <v>0</v>
      </c>
      <c r="R17" s="92"/>
      <c r="S17" s="92"/>
      <c r="T17" s="92"/>
      <c r="U17" s="92"/>
      <c r="V17" s="92"/>
      <c r="W17" s="92">
        <f t="shared" ref="W17" si="14">+C17+H17+M17+R17</f>
        <v>2994</v>
      </c>
      <c r="X17" s="92">
        <f t="shared" ref="X17" si="15">+D17+I17+N17+S17</f>
        <v>740</v>
      </c>
      <c r="Y17" s="95">
        <f t="shared" si="6"/>
        <v>740</v>
      </c>
      <c r="Z17" s="95">
        <f t="shared" si="7"/>
        <v>740</v>
      </c>
      <c r="AA17" s="175">
        <f t="shared" ref="AA17" si="16">+G17+L17+Q17+V17</f>
        <v>0</v>
      </c>
      <c r="AB17" s="75"/>
      <c r="AD17" s="164">
        <f t="shared" si="8"/>
        <v>2254</v>
      </c>
      <c r="AE17" s="164">
        <f t="shared" si="9"/>
        <v>0</v>
      </c>
      <c r="AF17" s="164">
        <f t="shared" si="10"/>
        <v>0</v>
      </c>
    </row>
    <row r="18" spans="1:34" s="98" customFormat="1" ht="15.75" customHeight="1">
      <c r="A18" s="287" t="s">
        <v>161</v>
      </c>
      <c r="B18" s="288"/>
      <c r="C18" s="78">
        <f>SUM(C9:C17)</f>
        <v>19126</v>
      </c>
      <c r="D18" s="78">
        <f t="shared" ref="D18:AA18" si="17">SUM(D9:D17)</f>
        <v>12174.7</v>
      </c>
      <c r="E18" s="78">
        <f t="shared" si="17"/>
        <v>12174.7</v>
      </c>
      <c r="F18" s="78">
        <f t="shared" si="17"/>
        <v>12174.7</v>
      </c>
      <c r="G18" s="175">
        <f t="shared" si="17"/>
        <v>0</v>
      </c>
      <c r="H18" s="78">
        <f t="shared" si="17"/>
        <v>16037</v>
      </c>
      <c r="I18" s="78">
        <f>SUM(I9:I17)</f>
        <v>10512.600000000002</v>
      </c>
      <c r="J18" s="78">
        <f>SUM(J9:J17)</f>
        <v>10497.900000000001</v>
      </c>
      <c r="K18" s="78">
        <f t="shared" si="17"/>
        <v>10497.900000000001</v>
      </c>
      <c r="L18" s="175">
        <f>SUM(L9:L17)</f>
        <v>0</v>
      </c>
      <c r="M18" s="78">
        <f t="shared" si="17"/>
        <v>16189</v>
      </c>
      <c r="N18" s="78">
        <f t="shared" si="17"/>
        <v>10856</v>
      </c>
      <c r="O18" s="78">
        <f t="shared" si="17"/>
        <v>10856</v>
      </c>
      <c r="P18" s="78">
        <f>SUM(P9:P17)</f>
        <v>7476.4</v>
      </c>
      <c r="Q18" s="175">
        <f t="shared" si="17"/>
        <v>3379.6</v>
      </c>
      <c r="R18" s="78">
        <f t="shared" si="17"/>
        <v>0</v>
      </c>
      <c r="S18" s="78">
        <f t="shared" si="17"/>
        <v>0</v>
      </c>
      <c r="T18" s="78">
        <f t="shared" si="17"/>
        <v>0</v>
      </c>
      <c r="U18" s="78">
        <f t="shared" si="17"/>
        <v>0</v>
      </c>
      <c r="V18" s="78">
        <f t="shared" si="17"/>
        <v>0</v>
      </c>
      <c r="W18" s="78">
        <f t="shared" si="17"/>
        <v>51352</v>
      </c>
      <c r="X18" s="78">
        <f t="shared" si="17"/>
        <v>33543.300000000003</v>
      </c>
      <c r="Y18" s="78">
        <f t="shared" si="17"/>
        <v>33528.600000000006</v>
      </c>
      <c r="Z18" s="78">
        <f t="shared" si="17"/>
        <v>18437.8</v>
      </c>
      <c r="AA18" s="175">
        <f t="shared" si="17"/>
        <v>3379.6</v>
      </c>
      <c r="AB18" s="97"/>
      <c r="AD18" s="165"/>
      <c r="AE18" s="165"/>
      <c r="AF18" s="165"/>
    </row>
    <row r="19" spans="1:34" s="70" customFormat="1" ht="25.5">
      <c r="A19" s="71">
        <v>1</v>
      </c>
      <c r="B19" s="72" t="s">
        <v>652</v>
      </c>
      <c r="C19" s="71" t="s">
        <v>148</v>
      </c>
      <c r="D19" s="73" t="s">
        <v>149</v>
      </c>
      <c r="E19" s="73" t="s">
        <v>150</v>
      </c>
      <c r="F19" s="73" t="s">
        <v>151</v>
      </c>
      <c r="G19" s="173" t="s">
        <v>152</v>
      </c>
      <c r="H19" s="71" t="s">
        <v>148</v>
      </c>
      <c r="I19" s="73" t="s">
        <v>149</v>
      </c>
      <c r="J19" s="73" t="str">
        <f>+E19</f>
        <v>Billed up to Date</v>
      </c>
      <c r="K19" s="73" t="s">
        <v>151</v>
      </c>
      <c r="L19" s="173" t="s">
        <v>152</v>
      </c>
      <c r="M19" s="71" t="s">
        <v>148</v>
      </c>
      <c r="N19" s="73" t="s">
        <v>149</v>
      </c>
      <c r="O19" s="73" t="str">
        <f>+E19</f>
        <v>Billed up to Date</v>
      </c>
      <c r="P19" s="73" t="s">
        <v>151</v>
      </c>
      <c r="Q19" s="173" t="s">
        <v>152</v>
      </c>
      <c r="R19" s="71" t="s">
        <v>148</v>
      </c>
      <c r="S19" s="73" t="s">
        <v>149</v>
      </c>
      <c r="T19" s="73" t="str">
        <f>+J19</f>
        <v>Billed up to Date</v>
      </c>
      <c r="U19" s="73" t="s">
        <v>151</v>
      </c>
      <c r="V19" s="73" t="s">
        <v>152</v>
      </c>
      <c r="W19" s="71" t="s">
        <v>148</v>
      </c>
      <c r="X19" s="73" t="s">
        <v>149</v>
      </c>
      <c r="Y19" s="73" t="str">
        <f>+O19</f>
        <v>Billed up to Date</v>
      </c>
      <c r="Z19" s="73" t="s">
        <v>151</v>
      </c>
      <c r="AA19" s="173" t="s">
        <v>152</v>
      </c>
      <c r="AB19" s="74"/>
      <c r="AD19" s="164"/>
      <c r="AE19" s="164"/>
      <c r="AF19" s="164"/>
    </row>
    <row r="20" spans="1:34" s="70" customFormat="1">
      <c r="A20" s="85">
        <v>1.1000000000000001</v>
      </c>
      <c r="B20" s="84" t="s">
        <v>153</v>
      </c>
      <c r="C20" s="91">
        <v>5880</v>
      </c>
      <c r="D20" s="92">
        <f>+D31</f>
        <v>3083.9000000000005</v>
      </c>
      <c r="E20" s="92">
        <f>+IF(D20&lt;E9,D20,E9)</f>
        <v>3083.9000000000005</v>
      </c>
      <c r="F20" s="92">
        <v>3083.9000000000005</v>
      </c>
      <c r="G20" s="174">
        <f t="shared" ref="G20:G25" si="18">+E20-F20</f>
        <v>0</v>
      </c>
      <c r="H20" s="92">
        <f>+H9</f>
        <v>4654</v>
      </c>
      <c r="I20" s="92">
        <f>+I9</f>
        <v>3008.2</v>
      </c>
      <c r="J20" s="92">
        <f t="shared" ref="J20:J26" si="19">+IF(I20&lt;H20,I20,H20)</f>
        <v>3008.2</v>
      </c>
      <c r="K20" s="92">
        <v>3008.2</v>
      </c>
      <c r="L20" s="174">
        <f t="shared" ref="L20:L26" si="20">+J20-K20</f>
        <v>0</v>
      </c>
      <c r="M20" s="92">
        <f>+M9</f>
        <v>12324</v>
      </c>
      <c r="N20" s="93"/>
      <c r="O20" s="92"/>
      <c r="P20" s="92"/>
      <c r="Q20" s="174"/>
      <c r="R20" s="92"/>
      <c r="S20" s="92"/>
      <c r="T20" s="92"/>
      <c r="U20" s="92"/>
      <c r="V20" s="94"/>
      <c r="W20" s="92">
        <f>+C20+H20+M20+R20</f>
        <v>22858</v>
      </c>
      <c r="X20" s="92">
        <f t="shared" ref="X20:X28" si="21">+D20+I20+N20+S20</f>
        <v>6092.1</v>
      </c>
      <c r="Y20" s="95">
        <f t="shared" ref="Y20:Y28" si="22">+E20+J20+O20+T20</f>
        <v>6092.1</v>
      </c>
      <c r="Z20" s="95">
        <f t="shared" ref="Z20:Z28" si="23">+F20+K20+P20+U20</f>
        <v>6092.1</v>
      </c>
      <c r="AA20" s="175">
        <f t="shared" ref="AA20:AA28" si="24">+G20+L20+Q20+V20</f>
        <v>0</v>
      </c>
      <c r="AB20" s="75"/>
      <c r="AD20" s="164">
        <f>+C20-D20</f>
        <v>2796.0999999999995</v>
      </c>
      <c r="AE20" s="164">
        <f>+H20-I20</f>
        <v>1645.8000000000002</v>
      </c>
      <c r="AF20" s="164"/>
      <c r="AH20" s="209">
        <f>+AA20*0.05+AA31*0.15</f>
        <v>0</v>
      </c>
    </row>
    <row r="21" spans="1:34" s="70" customFormat="1">
      <c r="A21" s="85">
        <v>1.2</v>
      </c>
      <c r="B21" s="84" t="s">
        <v>154</v>
      </c>
      <c r="C21" s="91">
        <v>4144</v>
      </c>
      <c r="D21" s="92">
        <f t="shared" ref="D21:D28" si="25">+D32</f>
        <v>2760.9</v>
      </c>
      <c r="E21" s="92">
        <f t="shared" ref="E21:E28" si="26">+IF(D21&lt;E10,D21,E10)</f>
        <v>2760.9</v>
      </c>
      <c r="F21" s="92">
        <v>2760.9</v>
      </c>
      <c r="G21" s="174">
        <f t="shared" si="18"/>
        <v>0</v>
      </c>
      <c r="H21" s="92">
        <f t="shared" ref="H21:H28" si="27">+H10</f>
        <v>3234</v>
      </c>
      <c r="I21" s="92">
        <f>+I10</f>
        <v>1928.3</v>
      </c>
      <c r="J21" s="92">
        <f t="shared" si="19"/>
        <v>1928.3</v>
      </c>
      <c r="K21" s="92">
        <v>1928.3</v>
      </c>
      <c r="L21" s="174">
        <f t="shared" si="20"/>
        <v>0</v>
      </c>
      <c r="M21" s="92">
        <f t="shared" ref="M21:M28" si="28">+M10</f>
        <v>0</v>
      </c>
      <c r="N21" s="93"/>
      <c r="O21" s="92"/>
      <c r="P21" s="92"/>
      <c r="Q21" s="174"/>
      <c r="R21" s="92"/>
      <c r="S21" s="92"/>
      <c r="T21" s="92"/>
      <c r="U21" s="92"/>
      <c r="V21" s="92"/>
      <c r="W21" s="92">
        <f t="shared" ref="W21:W28" si="29">+C21+H21+M21+R21</f>
        <v>7378</v>
      </c>
      <c r="X21" s="92">
        <f t="shared" si="21"/>
        <v>4689.2</v>
      </c>
      <c r="Y21" s="95">
        <f t="shared" si="22"/>
        <v>4689.2</v>
      </c>
      <c r="Z21" s="95">
        <f t="shared" si="23"/>
        <v>4689.2</v>
      </c>
      <c r="AA21" s="175">
        <f t="shared" si="24"/>
        <v>0</v>
      </c>
      <c r="AB21" s="75"/>
      <c r="AD21" s="164">
        <f t="shared" ref="AD21:AD28" si="30">+C21-D21</f>
        <v>1383.1</v>
      </c>
      <c r="AE21" s="164">
        <f t="shared" ref="AE21:AE28" si="31">+H21-I21</f>
        <v>1305.7</v>
      </c>
      <c r="AF21" s="164"/>
      <c r="AH21" s="209">
        <f t="shared" ref="AH21:AH28" si="32">+AA21*0.05+AA32*0.15</f>
        <v>0</v>
      </c>
    </row>
    <row r="22" spans="1:34" s="70" customFormat="1">
      <c r="A22" s="85">
        <v>1.3</v>
      </c>
      <c r="B22" s="84" t="s">
        <v>155</v>
      </c>
      <c r="C22" s="91">
        <v>2528</v>
      </c>
      <c r="D22" s="92">
        <f t="shared" si="25"/>
        <v>2109</v>
      </c>
      <c r="E22" s="92">
        <f t="shared" si="26"/>
        <v>2109</v>
      </c>
      <c r="F22" s="92">
        <v>2109</v>
      </c>
      <c r="G22" s="174">
        <f t="shared" si="18"/>
        <v>0</v>
      </c>
      <c r="H22" s="92">
        <f t="shared" si="27"/>
        <v>1867</v>
      </c>
      <c r="I22" s="92">
        <f t="shared" ref="I22:I26" si="33">+I11</f>
        <v>483.59999999999997</v>
      </c>
      <c r="J22" s="92">
        <f t="shared" si="19"/>
        <v>483.59999999999997</v>
      </c>
      <c r="K22" s="92">
        <v>483.59999999999997</v>
      </c>
      <c r="L22" s="174">
        <f t="shared" si="20"/>
        <v>0</v>
      </c>
      <c r="M22" s="92">
        <f t="shared" si="28"/>
        <v>1649</v>
      </c>
      <c r="N22" s="93"/>
      <c r="O22" s="92"/>
      <c r="P22" s="92"/>
      <c r="Q22" s="174"/>
      <c r="R22" s="92"/>
      <c r="S22" s="92"/>
      <c r="T22" s="92"/>
      <c r="U22" s="92"/>
      <c r="V22" s="92"/>
      <c r="W22" s="92">
        <f t="shared" si="29"/>
        <v>6044</v>
      </c>
      <c r="X22" s="92">
        <f t="shared" si="21"/>
        <v>2592.6</v>
      </c>
      <c r="Y22" s="95">
        <f t="shared" si="22"/>
        <v>2592.6</v>
      </c>
      <c r="Z22" s="95">
        <f t="shared" si="23"/>
        <v>2592.6</v>
      </c>
      <c r="AA22" s="175">
        <f t="shared" si="24"/>
        <v>0</v>
      </c>
      <c r="AB22" s="75"/>
      <c r="AD22" s="164">
        <f t="shared" si="30"/>
        <v>419</v>
      </c>
      <c r="AE22" s="164">
        <f t="shared" si="31"/>
        <v>1383.4</v>
      </c>
      <c r="AF22" s="164"/>
      <c r="AH22" s="209">
        <f t="shared" si="32"/>
        <v>0</v>
      </c>
    </row>
    <row r="23" spans="1:34" s="70" customFormat="1">
      <c r="A23" s="85">
        <v>1.4</v>
      </c>
      <c r="B23" s="84" t="s">
        <v>156</v>
      </c>
      <c r="C23" s="91">
        <v>3580</v>
      </c>
      <c r="D23" s="92">
        <f t="shared" si="25"/>
        <v>3010.5999999999995</v>
      </c>
      <c r="E23" s="92">
        <f t="shared" si="26"/>
        <v>3010.5999999999995</v>
      </c>
      <c r="F23" s="92">
        <v>3010.5999999999995</v>
      </c>
      <c r="G23" s="174">
        <f t="shared" si="18"/>
        <v>0</v>
      </c>
      <c r="H23" s="92">
        <f t="shared" si="27"/>
        <v>2197</v>
      </c>
      <c r="I23" s="92">
        <f t="shared" si="33"/>
        <v>1740.1</v>
      </c>
      <c r="J23" s="92">
        <f t="shared" si="19"/>
        <v>1740.1</v>
      </c>
      <c r="K23" s="92">
        <v>1740.1</v>
      </c>
      <c r="L23" s="174">
        <f t="shared" si="20"/>
        <v>0</v>
      </c>
      <c r="M23" s="92">
        <f t="shared" si="28"/>
        <v>1167</v>
      </c>
      <c r="N23" s="93"/>
      <c r="O23" s="92"/>
      <c r="P23" s="92"/>
      <c r="Q23" s="174"/>
      <c r="R23" s="92"/>
      <c r="S23" s="92"/>
      <c r="T23" s="92"/>
      <c r="U23" s="92"/>
      <c r="V23" s="92"/>
      <c r="W23" s="92">
        <f t="shared" si="29"/>
        <v>6944</v>
      </c>
      <c r="X23" s="92">
        <f t="shared" si="21"/>
        <v>4750.6999999999989</v>
      </c>
      <c r="Y23" s="95">
        <f t="shared" si="22"/>
        <v>4750.6999999999989</v>
      </c>
      <c r="Z23" s="95">
        <f t="shared" si="23"/>
        <v>4750.6999999999989</v>
      </c>
      <c r="AA23" s="175">
        <f t="shared" si="24"/>
        <v>0</v>
      </c>
      <c r="AB23" s="75"/>
      <c r="AD23" s="164">
        <f t="shared" si="30"/>
        <v>569.40000000000055</v>
      </c>
      <c r="AE23" s="164">
        <f t="shared" si="31"/>
        <v>456.90000000000009</v>
      </c>
      <c r="AF23" s="164"/>
      <c r="AH23" s="209">
        <f t="shared" si="32"/>
        <v>0</v>
      </c>
    </row>
    <row r="24" spans="1:34" s="70" customFormat="1">
      <c r="A24" s="85">
        <v>1.5</v>
      </c>
      <c r="B24" s="84" t="s">
        <v>157</v>
      </c>
      <c r="C24" s="91"/>
      <c r="D24" s="92">
        <f t="shared" si="25"/>
        <v>0</v>
      </c>
      <c r="E24" s="92">
        <f t="shared" si="26"/>
        <v>0</v>
      </c>
      <c r="F24" s="92">
        <v>0</v>
      </c>
      <c r="G24" s="174">
        <f t="shared" si="18"/>
        <v>0</v>
      </c>
      <c r="H24" s="92">
        <f t="shared" si="27"/>
        <v>0</v>
      </c>
      <c r="I24" s="92">
        <f t="shared" si="33"/>
        <v>0</v>
      </c>
      <c r="J24" s="92">
        <f t="shared" si="19"/>
        <v>0</v>
      </c>
      <c r="K24" s="92">
        <v>0</v>
      </c>
      <c r="L24" s="174">
        <f t="shared" si="20"/>
        <v>0</v>
      </c>
      <c r="M24" s="92">
        <f t="shared" si="28"/>
        <v>590</v>
      </c>
      <c r="N24" s="92"/>
      <c r="O24" s="92"/>
      <c r="P24" s="92"/>
      <c r="Q24" s="174"/>
      <c r="R24" s="92"/>
      <c r="S24" s="92"/>
      <c r="T24" s="92"/>
      <c r="U24" s="92"/>
      <c r="V24" s="92"/>
      <c r="W24" s="92">
        <f t="shared" si="29"/>
        <v>590</v>
      </c>
      <c r="X24" s="92">
        <f t="shared" si="21"/>
        <v>0</v>
      </c>
      <c r="Y24" s="95">
        <f t="shared" si="22"/>
        <v>0</v>
      </c>
      <c r="Z24" s="95">
        <f t="shared" si="23"/>
        <v>0</v>
      </c>
      <c r="AA24" s="175">
        <f t="shared" si="24"/>
        <v>0</v>
      </c>
      <c r="AB24" s="75"/>
      <c r="AD24" s="164">
        <f t="shared" si="30"/>
        <v>0</v>
      </c>
      <c r="AE24" s="164">
        <f t="shared" si="31"/>
        <v>0</v>
      </c>
      <c r="AF24" s="164"/>
      <c r="AH24" s="164">
        <f t="shared" si="32"/>
        <v>0</v>
      </c>
    </row>
    <row r="25" spans="1:34" s="70" customFormat="1">
      <c r="A25" s="85">
        <v>1.6</v>
      </c>
      <c r="B25" s="84" t="s">
        <v>158</v>
      </c>
      <c r="C25" s="91"/>
      <c r="D25" s="92">
        <f t="shared" si="25"/>
        <v>0</v>
      </c>
      <c r="E25" s="92">
        <f t="shared" si="26"/>
        <v>0</v>
      </c>
      <c r="F25" s="92">
        <v>0</v>
      </c>
      <c r="G25" s="174">
        <f t="shared" si="18"/>
        <v>0</v>
      </c>
      <c r="H25" s="92">
        <f t="shared" si="27"/>
        <v>3213</v>
      </c>
      <c r="I25" s="92">
        <f t="shared" si="33"/>
        <v>2465.7000000000003</v>
      </c>
      <c r="J25" s="92">
        <f t="shared" si="19"/>
        <v>2465.7000000000003</v>
      </c>
      <c r="K25" s="92">
        <v>2465.7000000000003</v>
      </c>
      <c r="L25" s="174">
        <f t="shared" si="20"/>
        <v>0</v>
      </c>
      <c r="M25" s="92">
        <f t="shared" si="28"/>
        <v>459</v>
      </c>
      <c r="N25" s="92"/>
      <c r="O25" s="92"/>
      <c r="P25" s="92"/>
      <c r="Q25" s="174"/>
      <c r="R25" s="92"/>
      <c r="S25" s="92"/>
      <c r="T25" s="92"/>
      <c r="U25" s="92"/>
      <c r="V25" s="92"/>
      <c r="W25" s="92">
        <f t="shared" si="29"/>
        <v>3672</v>
      </c>
      <c r="X25" s="92">
        <f t="shared" si="21"/>
        <v>2465.7000000000003</v>
      </c>
      <c r="Y25" s="95">
        <f t="shared" si="22"/>
        <v>2465.7000000000003</v>
      </c>
      <c r="Z25" s="95">
        <f t="shared" si="23"/>
        <v>2465.7000000000003</v>
      </c>
      <c r="AA25" s="175">
        <f t="shared" si="24"/>
        <v>0</v>
      </c>
      <c r="AB25" s="75"/>
      <c r="AD25" s="164">
        <f t="shared" si="30"/>
        <v>0</v>
      </c>
      <c r="AE25" s="164">
        <f t="shared" si="31"/>
        <v>747.29999999999973</v>
      </c>
      <c r="AF25" s="164"/>
      <c r="AH25" s="164">
        <f t="shared" si="32"/>
        <v>0</v>
      </c>
    </row>
    <row r="26" spans="1:34" s="70" customFormat="1">
      <c r="A26" s="85">
        <v>1.7</v>
      </c>
      <c r="B26" s="84" t="s">
        <v>159</v>
      </c>
      <c r="C26" s="91"/>
      <c r="D26" s="92">
        <f t="shared" si="25"/>
        <v>0</v>
      </c>
      <c r="E26" s="92">
        <f t="shared" si="26"/>
        <v>0</v>
      </c>
      <c r="F26" s="92">
        <v>0</v>
      </c>
      <c r="G26" s="174">
        <f>+E26-F26</f>
        <v>0</v>
      </c>
      <c r="H26" s="92">
        <f t="shared" si="27"/>
        <v>872</v>
      </c>
      <c r="I26" s="92">
        <f t="shared" si="33"/>
        <v>886.7</v>
      </c>
      <c r="J26" s="92">
        <f t="shared" si="19"/>
        <v>872</v>
      </c>
      <c r="K26" s="92">
        <v>872</v>
      </c>
      <c r="L26" s="174">
        <f t="shared" si="20"/>
        <v>0</v>
      </c>
      <c r="M26" s="92">
        <f t="shared" si="28"/>
        <v>0</v>
      </c>
      <c r="N26" s="92"/>
      <c r="O26" s="92"/>
      <c r="P26" s="92"/>
      <c r="Q26" s="174"/>
      <c r="R26" s="92"/>
      <c r="S26" s="92"/>
      <c r="T26" s="92"/>
      <c r="U26" s="92"/>
      <c r="V26" s="92"/>
      <c r="W26" s="92">
        <f t="shared" si="29"/>
        <v>872</v>
      </c>
      <c r="X26" s="92">
        <f t="shared" si="21"/>
        <v>886.7</v>
      </c>
      <c r="Y26" s="95">
        <f t="shared" si="22"/>
        <v>872</v>
      </c>
      <c r="Z26" s="95">
        <f t="shared" si="23"/>
        <v>872</v>
      </c>
      <c r="AA26" s="175">
        <f t="shared" si="24"/>
        <v>0</v>
      </c>
      <c r="AB26" s="75"/>
      <c r="AD26" s="164">
        <f t="shared" si="30"/>
        <v>0</v>
      </c>
      <c r="AE26" s="164">
        <f t="shared" si="31"/>
        <v>-14.700000000000045</v>
      </c>
      <c r="AF26" s="164"/>
      <c r="AH26" s="164">
        <f t="shared" si="32"/>
        <v>0</v>
      </c>
    </row>
    <row r="27" spans="1:34" s="70" customFormat="1">
      <c r="A27" s="85">
        <v>1.8</v>
      </c>
      <c r="B27" s="84" t="s">
        <v>160</v>
      </c>
      <c r="C27" s="91"/>
      <c r="D27" s="92">
        <f t="shared" si="25"/>
        <v>0</v>
      </c>
      <c r="E27" s="92">
        <f t="shared" si="26"/>
        <v>0</v>
      </c>
      <c r="F27" s="92">
        <v>0</v>
      </c>
      <c r="G27" s="174">
        <f>+E27-F27</f>
        <v>0</v>
      </c>
      <c r="H27" s="92">
        <f t="shared" si="27"/>
        <v>0</v>
      </c>
      <c r="I27" s="92"/>
      <c r="J27" s="92"/>
      <c r="K27" s="92"/>
      <c r="L27" s="174">
        <f t="shared" ref="L27" si="34">+J27-K27</f>
        <v>0</v>
      </c>
      <c r="M27" s="92">
        <f t="shared" si="28"/>
        <v>0</v>
      </c>
      <c r="N27" s="92"/>
      <c r="O27" s="92"/>
      <c r="P27" s="92"/>
      <c r="Q27" s="174"/>
      <c r="R27" s="92"/>
      <c r="S27" s="92"/>
      <c r="T27" s="92"/>
      <c r="U27" s="92"/>
      <c r="V27" s="92"/>
      <c r="W27" s="92">
        <f t="shared" si="29"/>
        <v>0</v>
      </c>
      <c r="X27" s="92">
        <f t="shared" si="21"/>
        <v>0</v>
      </c>
      <c r="Y27" s="95">
        <f t="shared" si="22"/>
        <v>0</v>
      </c>
      <c r="Z27" s="95">
        <f t="shared" si="23"/>
        <v>0</v>
      </c>
      <c r="AA27" s="175">
        <f t="shared" si="24"/>
        <v>0</v>
      </c>
      <c r="AB27" s="75"/>
      <c r="AD27" s="164">
        <f t="shared" si="30"/>
        <v>0</v>
      </c>
      <c r="AE27" s="164">
        <f t="shared" si="31"/>
        <v>0</v>
      </c>
      <c r="AF27" s="164"/>
      <c r="AH27" s="164">
        <f t="shared" si="32"/>
        <v>0</v>
      </c>
    </row>
    <row r="28" spans="1:34" s="70" customFormat="1">
      <c r="A28" s="85">
        <v>1.8</v>
      </c>
      <c r="B28" s="96" t="s">
        <v>174</v>
      </c>
      <c r="C28" s="91">
        <v>2994</v>
      </c>
      <c r="D28" s="92">
        <f t="shared" si="25"/>
        <v>740</v>
      </c>
      <c r="E28" s="92">
        <f t="shared" si="26"/>
        <v>740</v>
      </c>
      <c r="F28" s="92">
        <v>740</v>
      </c>
      <c r="G28" s="174">
        <f>+E28-F28</f>
        <v>0</v>
      </c>
      <c r="H28" s="92">
        <f t="shared" si="27"/>
        <v>0</v>
      </c>
      <c r="I28" s="92"/>
      <c r="J28" s="92">
        <f t="shared" ref="J28" si="35">+IF(I28&lt;H28,I28,H28)</f>
        <v>0</v>
      </c>
      <c r="K28" s="92"/>
      <c r="L28" s="174"/>
      <c r="M28" s="92">
        <f t="shared" si="28"/>
        <v>0</v>
      </c>
      <c r="N28" s="92"/>
      <c r="O28" s="92"/>
      <c r="P28" s="92"/>
      <c r="Q28" s="174"/>
      <c r="R28" s="92"/>
      <c r="S28" s="92"/>
      <c r="T28" s="92"/>
      <c r="U28" s="92"/>
      <c r="V28" s="92"/>
      <c r="W28" s="92">
        <f t="shared" si="29"/>
        <v>2994</v>
      </c>
      <c r="X28" s="92">
        <f t="shared" si="21"/>
        <v>740</v>
      </c>
      <c r="Y28" s="95">
        <f t="shared" si="22"/>
        <v>740</v>
      </c>
      <c r="Z28" s="95">
        <f t="shared" si="23"/>
        <v>740</v>
      </c>
      <c r="AA28" s="175">
        <f t="shared" si="24"/>
        <v>0</v>
      </c>
      <c r="AB28" s="75"/>
      <c r="AD28" s="164">
        <f t="shared" si="30"/>
        <v>2254</v>
      </c>
      <c r="AE28" s="164">
        <f t="shared" si="31"/>
        <v>0</v>
      </c>
      <c r="AF28" s="164"/>
      <c r="AH28" s="164">
        <f t="shared" si="32"/>
        <v>0</v>
      </c>
    </row>
    <row r="29" spans="1:34" s="98" customFormat="1" ht="15.75" customHeight="1">
      <c r="A29" s="287" t="s">
        <v>161</v>
      </c>
      <c r="B29" s="288"/>
      <c r="C29" s="78">
        <f>SUM(C20:C28)</f>
        <v>19126</v>
      </c>
      <c r="D29" s="78">
        <f t="shared" ref="D29:H29" si="36">SUM(D20:D28)</f>
        <v>11704.400000000001</v>
      </c>
      <c r="E29" s="78">
        <f t="shared" si="36"/>
        <v>11704.400000000001</v>
      </c>
      <c r="F29" s="78">
        <f t="shared" si="36"/>
        <v>11704.400000000001</v>
      </c>
      <c r="G29" s="175">
        <f t="shared" si="36"/>
        <v>0</v>
      </c>
      <c r="H29" s="78">
        <f t="shared" si="36"/>
        <v>16037</v>
      </c>
      <c r="I29" s="78">
        <f>SUM(I20:I28)</f>
        <v>10512.600000000002</v>
      </c>
      <c r="J29" s="78">
        <f>SUM(J20:J28)</f>
        <v>10497.900000000001</v>
      </c>
      <c r="K29" s="78">
        <f t="shared" ref="K29" si="37">SUM(K20:K28)</f>
        <v>10497.900000000001</v>
      </c>
      <c r="L29" s="175">
        <f>SUM(L20:L28)</f>
        <v>0</v>
      </c>
      <c r="M29" s="78">
        <f t="shared" ref="M29:AA29" si="38">SUM(M20:M28)</f>
        <v>16189</v>
      </c>
      <c r="N29" s="78">
        <f t="shared" si="38"/>
        <v>0</v>
      </c>
      <c r="O29" s="78">
        <f t="shared" si="38"/>
        <v>0</v>
      </c>
      <c r="P29" s="78">
        <f t="shared" si="38"/>
        <v>0</v>
      </c>
      <c r="Q29" s="175">
        <f t="shared" si="38"/>
        <v>0</v>
      </c>
      <c r="R29" s="78">
        <f t="shared" si="38"/>
        <v>0</v>
      </c>
      <c r="S29" s="78">
        <f t="shared" si="38"/>
        <v>0</v>
      </c>
      <c r="T29" s="78">
        <f t="shared" si="38"/>
        <v>0</v>
      </c>
      <c r="U29" s="78">
        <f t="shared" si="38"/>
        <v>0</v>
      </c>
      <c r="V29" s="78">
        <f t="shared" si="38"/>
        <v>0</v>
      </c>
      <c r="W29" s="78">
        <f t="shared" si="38"/>
        <v>51352</v>
      </c>
      <c r="X29" s="78">
        <f t="shared" si="38"/>
        <v>22217</v>
      </c>
      <c r="Y29" s="78">
        <f t="shared" si="38"/>
        <v>22202.3</v>
      </c>
      <c r="Z29" s="78">
        <f t="shared" si="38"/>
        <v>22202.3</v>
      </c>
      <c r="AA29" s="175">
        <f t="shared" si="38"/>
        <v>0</v>
      </c>
      <c r="AB29" s="97"/>
      <c r="AD29" s="165"/>
      <c r="AE29" s="165"/>
      <c r="AF29" s="165"/>
    </row>
    <row r="30" spans="1:34" s="98" customFormat="1">
      <c r="A30" s="71">
        <v>1</v>
      </c>
      <c r="B30" s="72" t="s">
        <v>653</v>
      </c>
      <c r="C30" s="77"/>
      <c r="D30" s="77"/>
      <c r="E30" s="77"/>
      <c r="F30" s="77"/>
      <c r="G30" s="175"/>
      <c r="H30" s="77"/>
      <c r="I30" s="77"/>
      <c r="J30" s="77"/>
      <c r="K30" s="77"/>
      <c r="L30" s="175"/>
      <c r="M30" s="77"/>
      <c r="N30" s="77"/>
      <c r="O30" s="77"/>
      <c r="P30" s="77"/>
      <c r="Q30" s="175"/>
      <c r="R30" s="77"/>
      <c r="S30" s="77"/>
      <c r="T30" s="77"/>
      <c r="U30" s="77"/>
      <c r="V30" s="77"/>
      <c r="W30" s="77"/>
      <c r="X30" s="77"/>
      <c r="Y30" s="77"/>
      <c r="Z30" s="77"/>
      <c r="AA30" s="175"/>
      <c r="AB30" s="121"/>
      <c r="AD30" s="165"/>
      <c r="AE30" s="165"/>
      <c r="AF30" s="165"/>
    </row>
    <row r="31" spans="1:34" s="98" customFormat="1">
      <c r="A31" s="85">
        <v>1.1000000000000001</v>
      </c>
      <c r="B31" s="84" t="s">
        <v>153</v>
      </c>
      <c r="C31" s="92">
        <f t="shared" ref="C31:C39" si="39">+C9</f>
        <v>5880</v>
      </c>
      <c r="D31" s="92">
        <f>+'HT_Attarsand Pars'!G135</f>
        <v>3083.9000000000005</v>
      </c>
      <c r="E31" s="92">
        <f>+IF(D31&lt;E9,D31,E9)</f>
        <v>3083.9000000000005</v>
      </c>
      <c r="F31" s="92">
        <v>3083.9000000000005</v>
      </c>
      <c r="G31" s="174">
        <f t="shared" ref="G31:G39" si="40">+E31-F31</f>
        <v>0</v>
      </c>
      <c r="H31" s="92">
        <f>+H20</f>
        <v>4654</v>
      </c>
      <c r="I31" s="92">
        <f>+'HT_Saray Jammuvaril '!H73</f>
        <v>3007.8</v>
      </c>
      <c r="J31" s="92">
        <f t="shared" ref="J31:J37" si="41">+IF(I31&lt;H31,I31,H31)</f>
        <v>3007.8</v>
      </c>
      <c r="K31" s="92">
        <v>3007.8</v>
      </c>
      <c r="L31" s="174">
        <f t="shared" ref="L31:L37" si="42">+J31-K31</f>
        <v>0</v>
      </c>
      <c r="M31" s="92">
        <f>+M20</f>
        <v>12324</v>
      </c>
      <c r="N31" s="92"/>
      <c r="O31" s="92"/>
      <c r="P31" s="92"/>
      <c r="Q31" s="174"/>
      <c r="R31" s="92"/>
      <c r="S31" s="92"/>
      <c r="T31" s="92"/>
      <c r="U31" s="92"/>
      <c r="V31" s="92"/>
      <c r="W31" s="92">
        <f t="shared" ref="W31:W39" si="43">+C31+H31+M31+R31</f>
        <v>22858</v>
      </c>
      <c r="X31" s="92">
        <f t="shared" ref="X31:X39" si="44">+D31+I31+N31+S31</f>
        <v>6091.7000000000007</v>
      </c>
      <c r="Y31" s="95">
        <f t="shared" ref="Y31:Y39" si="45">+E31+J31+O31+T31</f>
        <v>6091.7000000000007</v>
      </c>
      <c r="Z31" s="95">
        <f t="shared" ref="Z31:Z39" si="46">+F31+K31+P31+U31</f>
        <v>6091.7000000000007</v>
      </c>
      <c r="AA31" s="175">
        <f t="shared" ref="AA31:AA39" si="47">+G31+L31+Q31+V31</f>
        <v>0</v>
      </c>
      <c r="AB31" s="86"/>
      <c r="AD31" s="165"/>
      <c r="AE31" s="165"/>
      <c r="AF31" s="165"/>
    </row>
    <row r="32" spans="1:34" s="98" customFormat="1">
      <c r="A32" s="85">
        <v>1.2</v>
      </c>
      <c r="B32" s="84" t="s">
        <v>154</v>
      </c>
      <c r="C32" s="92">
        <f t="shared" si="39"/>
        <v>4144</v>
      </c>
      <c r="D32" s="92">
        <f>+'HT_Attarsand Pars'!G136</f>
        <v>2760.9</v>
      </c>
      <c r="E32" s="92">
        <f t="shared" ref="E32:E39" si="48">+IF(D32&lt;E10,D32,E10)</f>
        <v>2760.9</v>
      </c>
      <c r="F32" s="92">
        <v>2760.9</v>
      </c>
      <c r="G32" s="174">
        <f t="shared" si="40"/>
        <v>0</v>
      </c>
      <c r="H32" s="92">
        <f t="shared" ref="H32:H38" si="49">+H21</f>
        <v>3234</v>
      </c>
      <c r="I32" s="92">
        <f>+'HT_Saray Jammuvaril '!H74</f>
        <v>1943</v>
      </c>
      <c r="J32" s="92">
        <f t="shared" si="41"/>
        <v>1943</v>
      </c>
      <c r="K32" s="92">
        <v>1943</v>
      </c>
      <c r="L32" s="174">
        <f t="shared" si="42"/>
        <v>0</v>
      </c>
      <c r="M32" s="92">
        <f t="shared" ref="M32:M38" si="50">+M21</f>
        <v>0</v>
      </c>
      <c r="N32" s="92"/>
      <c r="O32" s="92"/>
      <c r="P32" s="92"/>
      <c r="Q32" s="174"/>
      <c r="R32" s="92"/>
      <c r="S32" s="92"/>
      <c r="T32" s="92"/>
      <c r="U32" s="92"/>
      <c r="V32" s="92"/>
      <c r="W32" s="92">
        <f t="shared" si="43"/>
        <v>7378</v>
      </c>
      <c r="X32" s="92">
        <f t="shared" si="44"/>
        <v>4703.8999999999996</v>
      </c>
      <c r="Y32" s="95">
        <f t="shared" si="45"/>
        <v>4703.8999999999996</v>
      </c>
      <c r="Z32" s="95">
        <f t="shared" si="46"/>
        <v>4703.8999999999996</v>
      </c>
      <c r="AA32" s="175">
        <f t="shared" si="47"/>
        <v>0</v>
      </c>
      <c r="AB32" s="86"/>
      <c r="AE32" s="165"/>
      <c r="AF32" s="165"/>
    </row>
    <row r="33" spans="1:32" s="98" customFormat="1">
      <c r="A33" s="85">
        <v>1.3</v>
      </c>
      <c r="B33" s="84" t="s">
        <v>155</v>
      </c>
      <c r="C33" s="92">
        <f t="shared" si="39"/>
        <v>2528</v>
      </c>
      <c r="D33" s="92">
        <f>+'HT_Attarsand Pars'!G137</f>
        <v>2109</v>
      </c>
      <c r="E33" s="92">
        <f t="shared" si="48"/>
        <v>2109</v>
      </c>
      <c r="F33" s="92">
        <v>2109</v>
      </c>
      <c r="G33" s="174">
        <f t="shared" si="40"/>
        <v>0</v>
      </c>
      <c r="H33" s="92">
        <f t="shared" si="49"/>
        <v>1867</v>
      </c>
      <c r="I33" s="92">
        <f>+'HT_Saray Jammuvaril '!H75</f>
        <v>483.59999999999997</v>
      </c>
      <c r="J33" s="92">
        <f t="shared" si="41"/>
        <v>483.59999999999997</v>
      </c>
      <c r="K33" s="92">
        <v>483.59999999999997</v>
      </c>
      <c r="L33" s="174">
        <f t="shared" si="42"/>
        <v>0</v>
      </c>
      <c r="M33" s="92">
        <f t="shared" si="50"/>
        <v>1649</v>
      </c>
      <c r="N33" s="92"/>
      <c r="O33" s="92"/>
      <c r="P33" s="92"/>
      <c r="Q33" s="174"/>
      <c r="R33" s="92"/>
      <c r="S33" s="92"/>
      <c r="T33" s="92"/>
      <c r="U33" s="92"/>
      <c r="V33" s="92"/>
      <c r="W33" s="92">
        <f t="shared" si="43"/>
        <v>6044</v>
      </c>
      <c r="X33" s="92">
        <f t="shared" si="44"/>
        <v>2592.6</v>
      </c>
      <c r="Y33" s="95">
        <f t="shared" si="45"/>
        <v>2592.6</v>
      </c>
      <c r="Z33" s="95">
        <f t="shared" si="46"/>
        <v>2592.6</v>
      </c>
      <c r="AA33" s="175">
        <f t="shared" si="47"/>
        <v>0</v>
      </c>
      <c r="AB33" s="86"/>
      <c r="AE33" s="165"/>
      <c r="AF33" s="165"/>
    </row>
    <row r="34" spans="1:32" s="98" customFormat="1">
      <c r="A34" s="85">
        <v>1.4</v>
      </c>
      <c r="B34" s="84" t="s">
        <v>156</v>
      </c>
      <c r="C34" s="92">
        <f t="shared" si="39"/>
        <v>3580</v>
      </c>
      <c r="D34" s="92">
        <f>+'HT_Attarsand Pars'!G138</f>
        <v>3010.5999999999995</v>
      </c>
      <c r="E34" s="92">
        <f t="shared" si="48"/>
        <v>3010.5999999999995</v>
      </c>
      <c r="F34" s="92">
        <v>3010.5999999999995</v>
      </c>
      <c r="G34" s="174">
        <f t="shared" si="40"/>
        <v>0</v>
      </c>
      <c r="H34" s="92">
        <f t="shared" si="49"/>
        <v>2197</v>
      </c>
      <c r="I34" s="92">
        <f>+'HT_Saray Jammuvaril '!H76</f>
        <v>1770.1</v>
      </c>
      <c r="J34" s="92">
        <f t="shared" si="41"/>
        <v>1770.1</v>
      </c>
      <c r="K34" s="92">
        <v>1770.1</v>
      </c>
      <c r="L34" s="174">
        <f t="shared" si="42"/>
        <v>0</v>
      </c>
      <c r="M34" s="92">
        <f t="shared" si="50"/>
        <v>1167</v>
      </c>
      <c r="N34" s="92"/>
      <c r="O34" s="92"/>
      <c r="P34" s="92"/>
      <c r="Q34" s="174"/>
      <c r="R34" s="92"/>
      <c r="S34" s="92"/>
      <c r="T34" s="92"/>
      <c r="U34" s="92"/>
      <c r="V34" s="92"/>
      <c r="W34" s="92">
        <f t="shared" si="43"/>
        <v>6944</v>
      </c>
      <c r="X34" s="92">
        <f t="shared" si="44"/>
        <v>4780.6999999999989</v>
      </c>
      <c r="Y34" s="95">
        <f t="shared" si="45"/>
        <v>4780.6999999999989</v>
      </c>
      <c r="Z34" s="95">
        <f t="shared" si="46"/>
        <v>4780.6999999999989</v>
      </c>
      <c r="AA34" s="175">
        <f t="shared" si="47"/>
        <v>0</v>
      </c>
      <c r="AB34" s="86"/>
      <c r="AE34" s="165"/>
      <c r="AF34" s="165"/>
    </row>
    <row r="35" spans="1:32" s="98" customFormat="1">
      <c r="A35" s="85">
        <v>1.5</v>
      </c>
      <c r="B35" s="84" t="s">
        <v>157</v>
      </c>
      <c r="C35" s="92">
        <f t="shared" si="39"/>
        <v>0</v>
      </c>
      <c r="D35" s="92">
        <f>+'HT_Attarsand Pars'!G139</f>
        <v>0</v>
      </c>
      <c r="E35" s="92">
        <f t="shared" si="48"/>
        <v>0</v>
      </c>
      <c r="F35" s="92">
        <v>0</v>
      </c>
      <c r="G35" s="174">
        <f t="shared" si="40"/>
        <v>0</v>
      </c>
      <c r="H35" s="92">
        <f t="shared" si="49"/>
        <v>0</v>
      </c>
      <c r="I35" s="92">
        <f>+'HT_Saray Jammuvaril '!H77</f>
        <v>0</v>
      </c>
      <c r="J35" s="92">
        <f t="shared" si="41"/>
        <v>0</v>
      </c>
      <c r="K35" s="92">
        <v>0</v>
      </c>
      <c r="L35" s="174">
        <f t="shared" si="42"/>
        <v>0</v>
      </c>
      <c r="M35" s="92">
        <f t="shared" si="50"/>
        <v>590</v>
      </c>
      <c r="N35" s="92"/>
      <c r="O35" s="92"/>
      <c r="P35" s="92"/>
      <c r="Q35" s="174"/>
      <c r="R35" s="92"/>
      <c r="S35" s="92"/>
      <c r="T35" s="92"/>
      <c r="U35" s="92"/>
      <c r="V35" s="92"/>
      <c r="W35" s="92">
        <f t="shared" si="43"/>
        <v>590</v>
      </c>
      <c r="X35" s="92">
        <f t="shared" si="44"/>
        <v>0</v>
      </c>
      <c r="Y35" s="95">
        <f t="shared" si="45"/>
        <v>0</v>
      </c>
      <c r="Z35" s="95">
        <f t="shared" si="46"/>
        <v>0</v>
      </c>
      <c r="AA35" s="175">
        <f t="shared" si="47"/>
        <v>0</v>
      </c>
      <c r="AB35" s="86"/>
      <c r="AE35" s="165"/>
      <c r="AF35" s="165"/>
    </row>
    <row r="36" spans="1:32" s="98" customFormat="1">
      <c r="A36" s="85">
        <v>1.6</v>
      </c>
      <c r="B36" s="84" t="s">
        <v>158</v>
      </c>
      <c r="C36" s="92">
        <f t="shared" si="39"/>
        <v>0</v>
      </c>
      <c r="D36" s="92">
        <f>+'HT_Attarsand Pars'!G140</f>
        <v>0</v>
      </c>
      <c r="E36" s="92">
        <f t="shared" si="48"/>
        <v>0</v>
      </c>
      <c r="F36" s="92">
        <v>0</v>
      </c>
      <c r="G36" s="174">
        <f t="shared" si="40"/>
        <v>0</v>
      </c>
      <c r="H36" s="92">
        <f t="shared" si="49"/>
        <v>3213</v>
      </c>
      <c r="I36" s="92">
        <f>+'HT_Saray Jammuvaril '!H78</f>
        <v>2466.6999999999998</v>
      </c>
      <c r="J36" s="92">
        <f t="shared" si="41"/>
        <v>2466.6999999999998</v>
      </c>
      <c r="K36" s="92">
        <v>2466.6999999999998</v>
      </c>
      <c r="L36" s="174">
        <f t="shared" si="42"/>
        <v>0</v>
      </c>
      <c r="M36" s="92">
        <f t="shared" si="50"/>
        <v>459</v>
      </c>
      <c r="N36" s="92"/>
      <c r="O36" s="92"/>
      <c r="P36" s="92"/>
      <c r="Q36" s="174"/>
      <c r="R36" s="92"/>
      <c r="S36" s="92"/>
      <c r="T36" s="92"/>
      <c r="U36" s="92"/>
      <c r="V36" s="92"/>
      <c r="W36" s="92">
        <f t="shared" si="43"/>
        <v>3672</v>
      </c>
      <c r="X36" s="92">
        <f t="shared" si="44"/>
        <v>2466.6999999999998</v>
      </c>
      <c r="Y36" s="95">
        <f t="shared" si="45"/>
        <v>2466.6999999999998</v>
      </c>
      <c r="Z36" s="95">
        <f t="shared" si="46"/>
        <v>2466.6999999999998</v>
      </c>
      <c r="AA36" s="175">
        <f t="shared" si="47"/>
        <v>0</v>
      </c>
      <c r="AB36" s="86"/>
      <c r="AE36" s="165"/>
      <c r="AF36" s="165"/>
    </row>
    <row r="37" spans="1:32" s="98" customFormat="1">
      <c r="A37" s="85">
        <v>1.7</v>
      </c>
      <c r="B37" s="84" t="s">
        <v>159</v>
      </c>
      <c r="C37" s="92">
        <f t="shared" si="39"/>
        <v>0</v>
      </c>
      <c r="D37" s="92">
        <f>+'HT_Attarsand Pars'!G141</f>
        <v>0</v>
      </c>
      <c r="E37" s="92">
        <f t="shared" si="48"/>
        <v>0</v>
      </c>
      <c r="F37" s="92">
        <v>0</v>
      </c>
      <c r="G37" s="174">
        <f t="shared" si="40"/>
        <v>0</v>
      </c>
      <c r="H37" s="92">
        <f t="shared" si="49"/>
        <v>872</v>
      </c>
      <c r="I37" s="92">
        <f>+'HT_Saray Jammuvaril '!H79</f>
        <v>886.7</v>
      </c>
      <c r="J37" s="92">
        <f t="shared" si="41"/>
        <v>872</v>
      </c>
      <c r="K37" s="92">
        <v>872</v>
      </c>
      <c r="L37" s="174">
        <f t="shared" si="42"/>
        <v>0</v>
      </c>
      <c r="M37" s="92">
        <f t="shared" si="50"/>
        <v>0</v>
      </c>
      <c r="N37" s="92"/>
      <c r="O37" s="92"/>
      <c r="P37" s="92"/>
      <c r="Q37" s="174"/>
      <c r="R37" s="92"/>
      <c r="S37" s="92"/>
      <c r="T37" s="92"/>
      <c r="U37" s="92"/>
      <c r="V37" s="92"/>
      <c r="W37" s="92">
        <f t="shared" si="43"/>
        <v>872</v>
      </c>
      <c r="X37" s="92">
        <f t="shared" si="44"/>
        <v>886.7</v>
      </c>
      <c r="Y37" s="95">
        <f t="shared" si="45"/>
        <v>872</v>
      </c>
      <c r="Z37" s="95">
        <f t="shared" si="46"/>
        <v>872</v>
      </c>
      <c r="AA37" s="175">
        <f t="shared" si="47"/>
        <v>0</v>
      </c>
      <c r="AB37" s="86"/>
      <c r="AE37" s="165"/>
      <c r="AF37" s="165"/>
    </row>
    <row r="38" spans="1:32" s="98" customFormat="1">
      <c r="A38" s="85">
        <v>1.8</v>
      </c>
      <c r="B38" s="84" t="s">
        <v>160</v>
      </c>
      <c r="C38" s="92">
        <f t="shared" si="39"/>
        <v>0</v>
      </c>
      <c r="D38" s="92">
        <f>+'HT_Attarsand Pars'!G142</f>
        <v>0</v>
      </c>
      <c r="E38" s="92">
        <f t="shared" si="48"/>
        <v>0</v>
      </c>
      <c r="F38" s="92">
        <v>0</v>
      </c>
      <c r="G38" s="174">
        <f t="shared" si="40"/>
        <v>0</v>
      </c>
      <c r="H38" s="92">
        <f t="shared" si="49"/>
        <v>0</v>
      </c>
      <c r="I38" s="92"/>
      <c r="J38" s="92"/>
      <c r="K38" s="92"/>
      <c r="L38" s="174"/>
      <c r="M38" s="92">
        <f t="shared" si="50"/>
        <v>0</v>
      </c>
      <c r="N38" s="92"/>
      <c r="O38" s="92"/>
      <c r="P38" s="92"/>
      <c r="Q38" s="174"/>
      <c r="R38" s="92"/>
      <c r="S38" s="92"/>
      <c r="T38" s="92"/>
      <c r="U38" s="92"/>
      <c r="V38" s="92"/>
      <c r="W38" s="92">
        <f t="shared" si="43"/>
        <v>0</v>
      </c>
      <c r="X38" s="92">
        <f t="shared" si="44"/>
        <v>0</v>
      </c>
      <c r="Y38" s="95">
        <f t="shared" si="45"/>
        <v>0</v>
      </c>
      <c r="Z38" s="95">
        <f t="shared" si="46"/>
        <v>0</v>
      </c>
      <c r="AA38" s="175">
        <f t="shared" si="47"/>
        <v>0</v>
      </c>
      <c r="AB38" s="86"/>
      <c r="AE38" s="165"/>
      <c r="AF38" s="165"/>
    </row>
    <row r="39" spans="1:32" s="98" customFormat="1">
      <c r="A39" s="85">
        <v>1.8</v>
      </c>
      <c r="B39" s="96" t="s">
        <v>174</v>
      </c>
      <c r="C39" s="92">
        <f t="shared" si="39"/>
        <v>2994</v>
      </c>
      <c r="D39" s="92">
        <f>+'HT_Attarsand Pars'!G143</f>
        <v>740</v>
      </c>
      <c r="E39" s="92">
        <f t="shared" si="48"/>
        <v>740</v>
      </c>
      <c r="F39" s="92">
        <v>740</v>
      </c>
      <c r="G39" s="174">
        <f t="shared" si="40"/>
        <v>0</v>
      </c>
      <c r="H39" s="92"/>
      <c r="I39" s="92"/>
      <c r="J39" s="92"/>
      <c r="K39" s="92"/>
      <c r="L39" s="174"/>
      <c r="M39" s="92"/>
      <c r="N39" s="92"/>
      <c r="O39" s="92"/>
      <c r="P39" s="92"/>
      <c r="Q39" s="174"/>
      <c r="R39" s="92"/>
      <c r="S39" s="92"/>
      <c r="T39" s="92"/>
      <c r="U39" s="92"/>
      <c r="V39" s="92"/>
      <c r="W39" s="92">
        <f t="shared" si="43"/>
        <v>2994</v>
      </c>
      <c r="X39" s="92">
        <f t="shared" si="44"/>
        <v>740</v>
      </c>
      <c r="Y39" s="95">
        <f t="shared" si="45"/>
        <v>740</v>
      </c>
      <c r="Z39" s="95">
        <f t="shared" si="46"/>
        <v>740</v>
      </c>
      <c r="AA39" s="175">
        <f t="shared" si="47"/>
        <v>0</v>
      </c>
      <c r="AB39" s="86"/>
      <c r="AE39" s="165"/>
      <c r="AF39" s="165"/>
    </row>
    <row r="40" spans="1:32" s="98" customFormat="1" ht="15">
      <c r="A40" s="287" t="s">
        <v>161</v>
      </c>
      <c r="B40" s="288"/>
      <c r="C40" s="78">
        <f>SUM(C31:C39)</f>
        <v>19126</v>
      </c>
      <c r="D40" s="78">
        <f>SUM(D31:D39)</f>
        <v>11704.400000000001</v>
      </c>
      <c r="E40" s="78">
        <f>SUM(E31:E39)</f>
        <v>11704.400000000001</v>
      </c>
      <c r="F40" s="78">
        <f t="shared" ref="F40:Z40" si="51">SUM(F31:F39)</f>
        <v>11704.400000000001</v>
      </c>
      <c r="G40" s="175">
        <f>SUM(G31:G39)</f>
        <v>0</v>
      </c>
      <c r="H40" s="78">
        <f t="shared" si="51"/>
        <v>16037</v>
      </c>
      <c r="I40" s="78">
        <f t="shared" si="51"/>
        <v>10557.900000000001</v>
      </c>
      <c r="J40" s="78">
        <f t="shared" si="51"/>
        <v>10543.2</v>
      </c>
      <c r="K40" s="78">
        <f t="shared" si="51"/>
        <v>10543.2</v>
      </c>
      <c r="L40" s="175">
        <f t="shared" si="51"/>
        <v>0</v>
      </c>
      <c r="M40" s="78">
        <f t="shared" si="51"/>
        <v>16189</v>
      </c>
      <c r="N40" s="78">
        <f t="shared" si="51"/>
        <v>0</v>
      </c>
      <c r="O40" s="78">
        <f t="shared" si="51"/>
        <v>0</v>
      </c>
      <c r="P40" s="78">
        <f t="shared" si="51"/>
        <v>0</v>
      </c>
      <c r="Q40" s="175">
        <f t="shared" si="51"/>
        <v>0</v>
      </c>
      <c r="R40" s="78">
        <f t="shared" si="51"/>
        <v>0</v>
      </c>
      <c r="S40" s="78">
        <f t="shared" si="51"/>
        <v>0</v>
      </c>
      <c r="T40" s="78">
        <f t="shared" si="51"/>
        <v>0</v>
      </c>
      <c r="U40" s="78">
        <f t="shared" si="51"/>
        <v>0</v>
      </c>
      <c r="V40" s="78">
        <f t="shared" si="51"/>
        <v>0</v>
      </c>
      <c r="W40" s="78">
        <f t="shared" si="51"/>
        <v>51352</v>
      </c>
      <c r="X40" s="78">
        <f t="shared" si="51"/>
        <v>22262.300000000003</v>
      </c>
      <c r="Y40" s="78">
        <f>SUM(Y31:Y39)</f>
        <v>22247.600000000002</v>
      </c>
      <c r="Z40" s="78">
        <f t="shared" si="51"/>
        <v>22247.600000000002</v>
      </c>
      <c r="AA40" s="175">
        <f>SUM(AA31:AA39)</f>
        <v>0</v>
      </c>
      <c r="AB40" s="78"/>
      <c r="AE40" s="165"/>
      <c r="AF40" s="165"/>
    </row>
    <row r="41" spans="1:32" s="70" customFormat="1" ht="25.5">
      <c r="A41" s="71">
        <v>2</v>
      </c>
      <c r="B41" s="72" t="s">
        <v>162</v>
      </c>
      <c r="C41" s="74"/>
      <c r="D41" s="79"/>
      <c r="E41" s="79"/>
      <c r="F41" s="79"/>
      <c r="G41" s="176"/>
      <c r="H41" s="79"/>
      <c r="I41" s="79"/>
      <c r="J41" s="79"/>
      <c r="K41" s="79"/>
      <c r="L41" s="176"/>
      <c r="M41" s="79"/>
      <c r="N41" s="79"/>
      <c r="O41" s="79"/>
      <c r="P41" s="79"/>
      <c r="Q41" s="176"/>
      <c r="R41" s="79"/>
      <c r="S41" s="79"/>
      <c r="T41" s="79"/>
      <c r="U41" s="79"/>
      <c r="V41" s="79"/>
      <c r="W41" s="79"/>
      <c r="X41" s="79"/>
      <c r="Y41" s="79"/>
      <c r="Z41" s="79"/>
      <c r="AA41" s="178"/>
      <c r="AB41" s="74"/>
      <c r="AD41" s="164"/>
      <c r="AE41" s="164"/>
      <c r="AF41" s="164"/>
    </row>
    <row r="42" spans="1:32" s="70" customFormat="1">
      <c r="A42" s="75">
        <v>2.1</v>
      </c>
      <c r="B42" s="76" t="s">
        <v>163</v>
      </c>
      <c r="C42" s="161">
        <v>931.32</v>
      </c>
      <c r="D42" s="162">
        <f>+Restoration_Attarsand!D23</f>
        <v>110.43</v>
      </c>
      <c r="E42" s="92">
        <f t="shared" ref="E42:E45" si="52">+IF(D42&lt;C42,D42,C42)</f>
        <v>110.43</v>
      </c>
      <c r="F42" s="92">
        <v>110.43</v>
      </c>
      <c r="G42" s="174">
        <f t="shared" ref="G42:G45" si="53">+E42-F42</f>
        <v>0</v>
      </c>
      <c r="H42" s="162">
        <v>1000</v>
      </c>
      <c r="I42" s="80"/>
      <c r="J42" s="80"/>
      <c r="K42" s="80"/>
      <c r="L42" s="177"/>
      <c r="M42" s="162">
        <v>1791.019</v>
      </c>
      <c r="N42" s="80"/>
      <c r="O42" s="80"/>
      <c r="P42" s="80"/>
      <c r="Q42" s="175"/>
      <c r="R42" s="80"/>
      <c r="S42" s="77"/>
      <c r="T42" s="77"/>
      <c r="U42" s="80"/>
      <c r="V42" s="80"/>
      <c r="W42" s="92">
        <f t="shared" ref="W42:AA46" si="54">+C42+H42+M42+R42</f>
        <v>3722.3389999999999</v>
      </c>
      <c r="X42" s="92">
        <f t="shared" si="54"/>
        <v>110.43</v>
      </c>
      <c r="Y42" s="163">
        <f t="shared" si="54"/>
        <v>110.43</v>
      </c>
      <c r="Z42" s="163">
        <f t="shared" si="54"/>
        <v>110.43</v>
      </c>
      <c r="AA42" s="175">
        <f t="shared" si="54"/>
        <v>0</v>
      </c>
      <c r="AB42" s="75"/>
      <c r="AC42" s="82"/>
      <c r="AD42" s="164">
        <f t="shared" ref="AD42:AD45" si="55">+C42-D42</f>
        <v>820.8900000000001</v>
      </c>
      <c r="AE42" s="164">
        <f t="shared" ref="AE42:AE45" si="56">+H42-I42</f>
        <v>1000</v>
      </c>
      <c r="AF42" s="164">
        <f t="shared" ref="AF42:AF45" si="57">+M42-N42</f>
        <v>1791.019</v>
      </c>
    </row>
    <row r="43" spans="1:32" s="70" customFormat="1">
      <c r="A43" s="75">
        <v>2.2000000000000002</v>
      </c>
      <c r="B43" s="76" t="s">
        <v>164</v>
      </c>
      <c r="C43" s="161">
        <v>696.38</v>
      </c>
      <c r="D43" s="162">
        <f>+Restoration_Attarsand!D24</f>
        <v>6.63</v>
      </c>
      <c r="E43" s="92">
        <f t="shared" si="52"/>
        <v>6.63</v>
      </c>
      <c r="F43" s="92">
        <v>6.63</v>
      </c>
      <c r="G43" s="174">
        <f t="shared" si="53"/>
        <v>0</v>
      </c>
      <c r="H43" s="162">
        <v>1000</v>
      </c>
      <c r="I43" s="80"/>
      <c r="J43" s="80"/>
      <c r="K43" s="80"/>
      <c r="L43" s="177"/>
      <c r="M43" s="162">
        <v>614.10599999999999</v>
      </c>
      <c r="N43" s="80"/>
      <c r="O43" s="80"/>
      <c r="P43" s="80"/>
      <c r="Q43" s="177"/>
      <c r="R43" s="80"/>
      <c r="S43" s="80"/>
      <c r="T43" s="80"/>
      <c r="U43" s="80"/>
      <c r="V43" s="80"/>
      <c r="W43" s="92">
        <f t="shared" si="54"/>
        <v>2310.4859999999999</v>
      </c>
      <c r="X43" s="92">
        <f t="shared" si="54"/>
        <v>6.63</v>
      </c>
      <c r="Y43" s="163">
        <f t="shared" si="54"/>
        <v>6.63</v>
      </c>
      <c r="Z43" s="163">
        <f t="shared" si="54"/>
        <v>6.63</v>
      </c>
      <c r="AA43" s="175">
        <f t="shared" si="54"/>
        <v>0</v>
      </c>
      <c r="AB43" s="75"/>
      <c r="AC43" s="82"/>
      <c r="AD43" s="164">
        <f t="shared" si="55"/>
        <v>689.75</v>
      </c>
      <c r="AE43" s="164">
        <f t="shared" si="56"/>
        <v>1000</v>
      </c>
      <c r="AF43" s="164">
        <f t="shared" si="57"/>
        <v>614.10599999999999</v>
      </c>
    </row>
    <row r="44" spans="1:32" s="70" customFormat="1">
      <c r="A44" s="75">
        <v>2.2999999999999998</v>
      </c>
      <c r="B44" s="76" t="s">
        <v>165</v>
      </c>
      <c r="C44" s="162"/>
      <c r="D44" s="162">
        <f>+Restoration_Attarsand!D25</f>
        <v>55.43</v>
      </c>
      <c r="E44" s="92">
        <f t="shared" si="52"/>
        <v>0</v>
      </c>
      <c r="F44" s="92">
        <v>0</v>
      </c>
      <c r="G44" s="174">
        <f t="shared" si="53"/>
        <v>0</v>
      </c>
      <c r="H44" s="162">
        <v>50</v>
      </c>
      <c r="I44" s="80"/>
      <c r="J44" s="80"/>
      <c r="K44" s="80"/>
      <c r="L44" s="177"/>
      <c r="M44" s="80"/>
      <c r="N44" s="80"/>
      <c r="O44" s="80"/>
      <c r="P44" s="80"/>
      <c r="Q44" s="177"/>
      <c r="R44" s="80"/>
      <c r="S44" s="80"/>
      <c r="T44" s="80"/>
      <c r="U44" s="80"/>
      <c r="V44" s="80"/>
      <c r="W44" s="92">
        <f t="shared" si="54"/>
        <v>50</v>
      </c>
      <c r="X44" s="92">
        <f t="shared" si="54"/>
        <v>55.43</v>
      </c>
      <c r="Y44" s="163">
        <f t="shared" si="54"/>
        <v>0</v>
      </c>
      <c r="Z44" s="163">
        <f t="shared" si="54"/>
        <v>0</v>
      </c>
      <c r="AA44" s="175">
        <f t="shared" si="54"/>
        <v>0</v>
      </c>
      <c r="AB44" s="75"/>
      <c r="AC44" s="82"/>
      <c r="AD44" s="164">
        <f t="shared" si="55"/>
        <v>-55.43</v>
      </c>
      <c r="AE44" s="164">
        <f t="shared" si="56"/>
        <v>50</v>
      </c>
      <c r="AF44" s="164">
        <f t="shared" si="57"/>
        <v>0</v>
      </c>
    </row>
    <row r="45" spans="1:32" s="70" customFormat="1">
      <c r="A45" s="75">
        <v>2.4</v>
      </c>
      <c r="B45" s="76" t="s">
        <v>166</v>
      </c>
      <c r="C45" s="161">
        <v>34.15</v>
      </c>
      <c r="D45" s="80"/>
      <c r="E45" s="92">
        <f t="shared" si="52"/>
        <v>0</v>
      </c>
      <c r="F45" s="92">
        <v>0</v>
      </c>
      <c r="G45" s="174">
        <f t="shared" si="53"/>
        <v>0</v>
      </c>
      <c r="H45" s="81"/>
      <c r="I45" s="80"/>
      <c r="J45" s="80"/>
      <c r="K45" s="80"/>
      <c r="L45" s="177"/>
      <c r="M45" s="80"/>
      <c r="N45" s="80"/>
      <c r="O45" s="80"/>
      <c r="P45" s="80"/>
      <c r="Q45" s="177"/>
      <c r="R45" s="80"/>
      <c r="S45" s="80"/>
      <c r="T45" s="80"/>
      <c r="U45" s="80"/>
      <c r="V45" s="80"/>
      <c r="W45" s="92">
        <f t="shared" si="54"/>
        <v>34.15</v>
      </c>
      <c r="X45" s="92">
        <f t="shared" si="54"/>
        <v>0</v>
      </c>
      <c r="Y45" s="163">
        <f t="shared" si="54"/>
        <v>0</v>
      </c>
      <c r="Z45" s="163">
        <f t="shared" si="54"/>
        <v>0</v>
      </c>
      <c r="AA45" s="175">
        <f t="shared" si="54"/>
        <v>0</v>
      </c>
      <c r="AB45" s="75"/>
      <c r="AC45" s="82"/>
      <c r="AD45" s="164">
        <f t="shared" si="55"/>
        <v>34.15</v>
      </c>
      <c r="AE45" s="164">
        <f t="shared" si="56"/>
        <v>0</v>
      </c>
      <c r="AF45" s="164">
        <f t="shared" si="57"/>
        <v>0</v>
      </c>
    </row>
    <row r="46" spans="1:32" s="70" customFormat="1" ht="25.5">
      <c r="A46" s="71">
        <v>4</v>
      </c>
      <c r="B46" s="72" t="s">
        <v>168</v>
      </c>
      <c r="C46" s="210"/>
      <c r="D46" s="210"/>
      <c r="E46" s="92">
        <f t="shared" ref="E46:E51" si="58">+IF(D46&lt;C46,D46,C46)</f>
        <v>0</v>
      </c>
      <c r="F46" s="92"/>
      <c r="G46" s="174">
        <f t="shared" ref="G46:G51" si="59">+E46-F46</f>
        <v>0</v>
      </c>
      <c r="H46" s="210"/>
      <c r="I46" s="210"/>
      <c r="J46" s="210"/>
      <c r="K46" s="210"/>
      <c r="L46" s="191"/>
      <c r="M46" s="210"/>
      <c r="N46" s="210"/>
      <c r="O46" s="210"/>
      <c r="P46" s="210"/>
      <c r="Q46" s="191"/>
      <c r="R46" s="190"/>
      <c r="S46" s="190"/>
      <c r="T46" s="190"/>
      <c r="U46" s="190"/>
      <c r="V46" s="190"/>
      <c r="W46" s="211">
        <f t="shared" ref="W46:W51" si="60">+C46+H46</f>
        <v>0</v>
      </c>
      <c r="X46" s="192">
        <f t="shared" si="54"/>
        <v>0</v>
      </c>
      <c r="Y46" s="211">
        <f t="shared" si="54"/>
        <v>0</v>
      </c>
      <c r="Z46" s="211">
        <f t="shared" si="54"/>
        <v>0</v>
      </c>
      <c r="AA46" s="191">
        <f t="shared" si="54"/>
        <v>0</v>
      </c>
      <c r="AB46" s="73"/>
    </row>
    <row r="47" spans="1:32" s="70" customFormat="1">
      <c r="A47" s="83" t="s">
        <v>31</v>
      </c>
      <c r="B47" s="84" t="s">
        <v>169</v>
      </c>
      <c r="C47" s="192">
        <v>463</v>
      </c>
      <c r="D47" s="192" t="e">
        <f>+#REF!</f>
        <v>#REF!</v>
      </c>
      <c r="E47" s="92" t="e">
        <f t="shared" si="58"/>
        <v>#REF!</v>
      </c>
      <c r="F47" s="92"/>
      <c r="G47" s="174" t="e">
        <f t="shared" si="59"/>
        <v>#REF!</v>
      </c>
      <c r="H47" s="192">
        <v>300</v>
      </c>
      <c r="I47" s="192">
        <f>'FHTC_Saray Jamu'!$F$63</f>
        <v>52</v>
      </c>
      <c r="J47" s="210">
        <f t="shared" ref="J47" si="61">+IF(I47&lt;H47,I47,H47)</f>
        <v>52</v>
      </c>
      <c r="K47" s="210">
        <v>52</v>
      </c>
      <c r="L47" s="191">
        <f t="shared" ref="L47" si="62">+J47-K47</f>
        <v>0</v>
      </c>
      <c r="M47" s="210">
        <v>310</v>
      </c>
      <c r="N47" s="210"/>
      <c r="O47" s="210"/>
      <c r="P47" s="210"/>
      <c r="Q47" s="191"/>
      <c r="R47" s="190"/>
      <c r="S47" s="190"/>
      <c r="T47" s="190"/>
      <c r="U47" s="190"/>
      <c r="V47" s="190"/>
      <c r="W47" s="211">
        <f t="shared" si="60"/>
        <v>763</v>
      </c>
      <c r="X47" s="192" t="e">
        <f t="shared" ref="X47:X51" si="63">+D47+I47+N47+S47</f>
        <v>#REF!</v>
      </c>
      <c r="Y47" s="211" t="e">
        <f t="shared" ref="Y47:Y51" si="64">+E47+J47+O47+T47</f>
        <v>#REF!</v>
      </c>
      <c r="Z47" s="211">
        <f t="shared" ref="Z47:Z51" si="65">+F47+K47+P47+U47</f>
        <v>52</v>
      </c>
      <c r="AA47" s="191" t="e">
        <f t="shared" ref="AA47:AA51" si="66">+G47+L47+Q47+V47</f>
        <v>#REF!</v>
      </c>
      <c r="AB47" s="86"/>
    </row>
    <row r="48" spans="1:32" s="70" customFormat="1" hidden="1">
      <c r="A48" s="83" t="s">
        <v>32</v>
      </c>
      <c r="B48" s="84" t="s">
        <v>170</v>
      </c>
      <c r="C48" s="192"/>
      <c r="D48" s="192"/>
      <c r="E48" s="92">
        <f t="shared" si="58"/>
        <v>0</v>
      </c>
      <c r="F48" s="92"/>
      <c r="G48" s="174">
        <f t="shared" si="59"/>
        <v>0</v>
      </c>
      <c r="H48" s="192"/>
      <c r="I48" s="192"/>
      <c r="J48" s="210"/>
      <c r="K48" s="210"/>
      <c r="L48" s="191"/>
      <c r="M48" s="210"/>
      <c r="N48" s="210"/>
      <c r="O48" s="210"/>
      <c r="P48" s="210"/>
      <c r="Q48" s="191"/>
      <c r="R48" s="190"/>
      <c r="S48" s="190"/>
      <c r="T48" s="190"/>
      <c r="U48" s="190"/>
      <c r="V48" s="190"/>
      <c r="W48" s="211">
        <f t="shared" si="60"/>
        <v>0</v>
      </c>
      <c r="X48" s="192">
        <f t="shared" si="63"/>
        <v>0</v>
      </c>
      <c r="Y48" s="211">
        <f t="shared" si="64"/>
        <v>0</v>
      </c>
      <c r="Z48" s="211">
        <f t="shared" si="65"/>
        <v>0</v>
      </c>
      <c r="AA48" s="191">
        <f t="shared" si="66"/>
        <v>0</v>
      </c>
      <c r="AB48" s="86"/>
    </row>
    <row r="49" spans="1:28" s="70" customFormat="1" hidden="1">
      <c r="A49" s="83" t="s">
        <v>167</v>
      </c>
      <c r="B49" s="84" t="s">
        <v>171</v>
      </c>
      <c r="C49" s="192"/>
      <c r="D49" s="192"/>
      <c r="E49" s="92">
        <f t="shared" si="58"/>
        <v>0</v>
      </c>
      <c r="F49" s="92"/>
      <c r="G49" s="174">
        <f t="shared" si="59"/>
        <v>0</v>
      </c>
      <c r="H49" s="192"/>
      <c r="I49" s="192"/>
      <c r="J49" s="210"/>
      <c r="K49" s="210"/>
      <c r="L49" s="191"/>
      <c r="M49" s="210"/>
      <c r="N49" s="210"/>
      <c r="O49" s="210"/>
      <c r="P49" s="210"/>
      <c r="Q49" s="191"/>
      <c r="R49" s="190"/>
      <c r="S49" s="190"/>
      <c r="T49" s="190"/>
      <c r="U49" s="190"/>
      <c r="V49" s="190"/>
      <c r="W49" s="211">
        <f t="shared" si="60"/>
        <v>0</v>
      </c>
      <c r="X49" s="192">
        <f t="shared" si="63"/>
        <v>0</v>
      </c>
      <c r="Y49" s="211">
        <f t="shared" si="64"/>
        <v>0</v>
      </c>
      <c r="Z49" s="211">
        <f t="shared" si="65"/>
        <v>0</v>
      </c>
      <c r="AA49" s="191">
        <f t="shared" si="66"/>
        <v>0</v>
      </c>
      <c r="AB49" s="86"/>
    </row>
    <row r="50" spans="1:28" s="70" customFormat="1" ht="38.25">
      <c r="A50" s="71">
        <v>5</v>
      </c>
      <c r="B50" s="72" t="s">
        <v>172</v>
      </c>
      <c r="C50" s="192">
        <v>1</v>
      </c>
      <c r="D50" s="210" t="e">
        <f>+#REF!</f>
        <v>#REF!</v>
      </c>
      <c r="E50" s="92" t="e">
        <f t="shared" si="58"/>
        <v>#REF!</v>
      </c>
      <c r="F50" s="92"/>
      <c r="G50" s="174" t="e">
        <f t="shared" si="59"/>
        <v>#REF!</v>
      </c>
      <c r="H50" s="210">
        <v>1</v>
      </c>
      <c r="I50" s="210"/>
      <c r="J50" s="210"/>
      <c r="K50" s="210"/>
      <c r="L50" s="191"/>
      <c r="M50" s="210">
        <v>1</v>
      </c>
      <c r="N50" s="210"/>
      <c r="O50" s="210"/>
      <c r="P50" s="210"/>
      <c r="Q50" s="191"/>
      <c r="R50" s="190"/>
      <c r="S50" s="190"/>
      <c r="T50" s="190"/>
      <c r="U50" s="190"/>
      <c r="V50" s="190"/>
      <c r="W50" s="211">
        <f t="shared" si="60"/>
        <v>2</v>
      </c>
      <c r="X50" s="192" t="e">
        <f t="shared" si="63"/>
        <v>#REF!</v>
      </c>
      <c r="Y50" s="211" t="e">
        <f t="shared" si="64"/>
        <v>#REF!</v>
      </c>
      <c r="Z50" s="211">
        <f t="shared" si="65"/>
        <v>0</v>
      </c>
      <c r="AA50" s="191" t="e">
        <f t="shared" si="66"/>
        <v>#REF!</v>
      </c>
      <c r="AB50" s="73"/>
    </row>
    <row r="51" spans="1:28" s="70" customFormat="1" ht="38.25">
      <c r="A51" s="71">
        <v>6</v>
      </c>
      <c r="B51" s="72" t="s">
        <v>173</v>
      </c>
      <c r="C51" s="192">
        <v>1</v>
      </c>
      <c r="D51" s="210"/>
      <c r="E51" s="92">
        <f t="shared" si="58"/>
        <v>0</v>
      </c>
      <c r="F51" s="92"/>
      <c r="G51" s="174">
        <f t="shared" si="59"/>
        <v>0</v>
      </c>
      <c r="H51" s="210">
        <v>1</v>
      </c>
      <c r="I51" s="210"/>
      <c r="J51" s="210"/>
      <c r="K51" s="210"/>
      <c r="L51" s="191"/>
      <c r="M51" s="210">
        <v>2</v>
      </c>
      <c r="N51" s="210"/>
      <c r="O51" s="210"/>
      <c r="P51" s="210"/>
      <c r="Q51" s="191"/>
      <c r="R51" s="190"/>
      <c r="S51" s="190"/>
      <c r="T51" s="190"/>
      <c r="U51" s="190"/>
      <c r="V51" s="190"/>
      <c r="W51" s="211">
        <f t="shared" si="60"/>
        <v>2</v>
      </c>
      <c r="X51" s="192">
        <f t="shared" si="63"/>
        <v>0</v>
      </c>
      <c r="Y51" s="211">
        <f t="shared" si="64"/>
        <v>0</v>
      </c>
      <c r="Z51" s="211">
        <f t="shared" si="65"/>
        <v>0</v>
      </c>
      <c r="AA51" s="191">
        <f t="shared" si="66"/>
        <v>0</v>
      </c>
      <c r="AB51" s="73"/>
    </row>
    <row r="55" spans="1:28">
      <c r="AB55" s="90"/>
    </row>
    <row r="56" spans="1:28">
      <c r="AB56" s="90"/>
    </row>
    <row r="57" spans="1:28" ht="19.5">
      <c r="A57" s="274" t="s">
        <v>657</v>
      </c>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row>
  </sheetData>
  <mergeCells count="22">
    <mergeCell ref="A18:B18"/>
    <mergeCell ref="A1:AB1"/>
    <mergeCell ref="A2:AB2"/>
    <mergeCell ref="A3:AB3"/>
    <mergeCell ref="A4:AB4"/>
    <mergeCell ref="A5:Y5"/>
    <mergeCell ref="A57:AB57"/>
    <mergeCell ref="R6:V6"/>
    <mergeCell ref="W6:AA6"/>
    <mergeCell ref="AB6:AB7"/>
    <mergeCell ref="C7:G7"/>
    <mergeCell ref="H7:L7"/>
    <mergeCell ref="M7:Q7"/>
    <mergeCell ref="R7:V7"/>
    <mergeCell ref="W7:AA7"/>
    <mergeCell ref="A6:A7"/>
    <mergeCell ref="B6:B7"/>
    <mergeCell ref="C6:G6"/>
    <mergeCell ref="H6:L6"/>
    <mergeCell ref="M6:Q6"/>
    <mergeCell ref="A40:B40"/>
    <mergeCell ref="A29:B29"/>
  </mergeCells>
  <conditionalFormatting sqref="C20:I20 I21:I26 C21:H28 I27:L28 C9:N17 P9:AB17">
    <cfRule type="cellIs" dxfId="15" priority="10" operator="lessThan">
      <formula>0</formula>
    </cfRule>
  </conditionalFormatting>
  <conditionalFormatting sqref="F31:G39">
    <cfRule type="cellIs" dxfId="14" priority="13" operator="lessThan">
      <formula>0</formula>
    </cfRule>
  </conditionalFormatting>
  <conditionalFormatting sqref="F42:G51">
    <cfRule type="cellIs" dxfId="13" priority="5" operator="lessThan">
      <formula>0</formula>
    </cfRule>
  </conditionalFormatting>
  <conditionalFormatting sqref="J20:L26">
    <cfRule type="cellIs" dxfId="12" priority="7" operator="lessThan">
      <formula>0</formula>
    </cfRule>
  </conditionalFormatting>
  <conditionalFormatting sqref="J31:L37">
    <cfRule type="cellIs" dxfId="11" priority="6" operator="lessThan">
      <formula>0</formula>
    </cfRule>
  </conditionalFormatting>
  <conditionalFormatting sqref="M20:AB28">
    <cfRule type="cellIs" dxfId="10" priority="9" operator="lessThan">
      <formula>0</formula>
    </cfRule>
  </conditionalFormatting>
  <conditionalFormatting sqref="Q42">
    <cfRule type="cellIs" dxfId="9" priority="17" operator="lessThan">
      <formula>0</formula>
    </cfRule>
  </conditionalFormatting>
  <conditionalFormatting sqref="S42:T42">
    <cfRule type="cellIs" dxfId="8" priority="16" operator="lessThan">
      <formula>0</formula>
    </cfRule>
  </conditionalFormatting>
  <conditionalFormatting sqref="W31:AA39">
    <cfRule type="cellIs" dxfId="7" priority="14" operator="lessThan">
      <formula>0</formula>
    </cfRule>
  </conditionalFormatting>
  <conditionalFormatting sqref="W42:AA45">
    <cfRule type="cellIs" dxfId="6" priority="18" operator="lessThan">
      <formula>0</formula>
    </cfRule>
  </conditionalFormatting>
  <conditionalFormatting sqref="AD20:AE28">
    <cfRule type="cellIs" dxfId="5" priority="8" operator="lessThan">
      <formula>0</formula>
    </cfRule>
  </conditionalFormatting>
  <conditionalFormatting sqref="AD9:AF17">
    <cfRule type="cellIs" dxfId="4" priority="2" operator="lessThan">
      <formula>0</formula>
    </cfRule>
  </conditionalFormatting>
  <conditionalFormatting sqref="AD42:AF45">
    <cfRule type="cellIs" dxfId="3" priority="1" operator="lessThan">
      <formula>0</formula>
    </cfRule>
  </conditionalFormatting>
  <pageMargins left="0.24" right="0.18" top="0.28000000000000003" bottom="0.22" header="0.22" footer="0.12"/>
  <pageSetup paperSize="9"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148"/>
  <sheetViews>
    <sheetView topLeftCell="A109" zoomScale="85" zoomScaleNormal="85" workbookViewId="0">
      <selection activeCell="A149" sqref="A149"/>
    </sheetView>
  </sheetViews>
  <sheetFormatPr defaultRowHeight="15"/>
  <cols>
    <col min="1" max="1" width="10.140625" customWidth="1"/>
    <col min="2" max="2" width="14.5703125" customWidth="1"/>
    <col min="3" max="3" width="11.28515625" customWidth="1"/>
    <col min="4" max="4" width="12" customWidth="1"/>
    <col min="5" max="5" width="13.140625" customWidth="1"/>
    <col min="6" max="6" width="12.28515625" customWidth="1"/>
    <col min="7" max="7" width="10.7109375" customWidth="1"/>
    <col min="8" max="8" width="14.5703125" customWidth="1"/>
    <col min="9" max="9" width="14.28515625" customWidth="1"/>
    <col min="10" max="10" width="12.28515625" customWidth="1"/>
    <col min="11" max="11" width="13.42578125" customWidth="1"/>
    <col min="12" max="12" width="15.140625" customWidth="1"/>
  </cols>
  <sheetData>
    <row r="1" spans="1:12" s="1" customFormat="1" ht="18.75">
      <c r="A1" s="295"/>
      <c r="B1" s="295"/>
      <c r="C1" s="295"/>
      <c r="D1" s="296" t="str">
        <f>+'HT_Saray Jammuvaril '!D1:M1</f>
        <v xml:space="preserve">POWER MECH PROJECTS.LIMITED </v>
      </c>
      <c r="E1" s="296"/>
      <c r="F1" s="296"/>
      <c r="G1" s="296"/>
      <c r="H1" s="296"/>
      <c r="I1" s="296"/>
      <c r="J1" s="296"/>
      <c r="K1" s="296"/>
      <c r="L1" s="296"/>
    </row>
    <row r="2" spans="1:12" s="1" customFormat="1" ht="18.75">
      <c r="A2" s="295"/>
      <c r="B2" s="295"/>
      <c r="C2" s="295"/>
      <c r="D2" s="296" t="str">
        <f>+'HT_Saray Jammuvaril '!D2:M2</f>
        <v>RURAL WATER SUPPLY PROJECT UNDER JJM, UP - PRAYAGRAJ</v>
      </c>
      <c r="E2" s="296"/>
      <c r="F2" s="296"/>
      <c r="G2" s="296"/>
      <c r="H2" s="296"/>
      <c r="I2" s="296"/>
      <c r="J2" s="296"/>
      <c r="K2" s="296"/>
      <c r="L2" s="296"/>
    </row>
    <row r="3" spans="1:12" s="1" customFormat="1" ht="18.75">
      <c r="A3" s="295"/>
      <c r="B3" s="295"/>
      <c r="C3" s="295"/>
      <c r="D3" s="297" t="s">
        <v>561</v>
      </c>
      <c r="E3" s="298"/>
      <c r="F3" s="298"/>
      <c r="G3" s="298"/>
      <c r="H3" s="298"/>
      <c r="I3" s="298"/>
      <c r="J3" s="298"/>
      <c r="K3" s="298"/>
      <c r="L3" s="299"/>
    </row>
    <row r="4" spans="1:12" s="1" customFormat="1" ht="18.75">
      <c r="A4" s="300" t="e">
        <f>+#REF!</f>
        <v>#REF!</v>
      </c>
      <c r="B4" s="300"/>
      <c r="C4" s="300"/>
      <c r="D4" s="300"/>
      <c r="E4" s="300"/>
      <c r="F4" s="300"/>
      <c r="G4" s="300"/>
      <c r="H4" s="300"/>
      <c r="I4" s="300"/>
      <c r="J4" s="300"/>
      <c r="K4" s="300"/>
      <c r="L4" s="300"/>
    </row>
    <row r="5" spans="1:12" s="14" customFormat="1" ht="60.75" customHeight="1">
      <c r="A5" s="100" t="s">
        <v>206</v>
      </c>
      <c r="B5" s="100" t="s">
        <v>207</v>
      </c>
      <c r="C5" s="101" t="s">
        <v>208</v>
      </c>
      <c r="D5" s="100" t="s">
        <v>210</v>
      </c>
      <c r="E5" s="102" t="s">
        <v>12</v>
      </c>
      <c r="F5" s="102" t="s">
        <v>13</v>
      </c>
      <c r="G5" s="102" t="s">
        <v>211</v>
      </c>
      <c r="H5" s="101" t="s">
        <v>212</v>
      </c>
      <c r="I5" s="101" t="s">
        <v>213</v>
      </c>
      <c r="J5" s="103" t="s">
        <v>214</v>
      </c>
      <c r="K5" s="104" t="s">
        <v>215</v>
      </c>
      <c r="L5" s="105" t="s">
        <v>20</v>
      </c>
    </row>
    <row r="6" spans="1:12" ht="17.25">
      <c r="A6" s="106">
        <v>1</v>
      </c>
      <c r="B6" s="124">
        <v>44968</v>
      </c>
      <c r="C6" s="107" t="s">
        <v>26</v>
      </c>
      <c r="D6" s="107">
        <v>110</v>
      </c>
      <c r="E6" s="108" t="s">
        <v>85</v>
      </c>
      <c r="F6" s="108" t="s">
        <v>86</v>
      </c>
      <c r="G6" s="108">
        <v>642</v>
      </c>
      <c r="H6" s="109">
        <v>5.5</v>
      </c>
      <c r="I6" s="119" t="s">
        <v>221</v>
      </c>
      <c r="J6" s="119" t="s">
        <v>222</v>
      </c>
      <c r="K6" s="120" t="s">
        <v>223</v>
      </c>
      <c r="L6" s="112"/>
    </row>
    <row r="7" spans="1:12" ht="17.25">
      <c r="A7" s="106">
        <f>+A6+1</f>
        <v>2</v>
      </c>
      <c r="B7" s="124">
        <v>44968</v>
      </c>
      <c r="C7" s="107" t="s">
        <v>26</v>
      </c>
      <c r="D7" s="107">
        <v>110</v>
      </c>
      <c r="E7" s="108" t="s">
        <v>86</v>
      </c>
      <c r="F7" s="108" t="s">
        <v>98</v>
      </c>
      <c r="G7" s="108">
        <v>216</v>
      </c>
      <c r="H7" s="109">
        <v>5.5</v>
      </c>
      <c r="I7" s="119" t="s">
        <v>221</v>
      </c>
      <c r="J7" s="119" t="s">
        <v>222</v>
      </c>
      <c r="K7" s="120" t="s">
        <v>223</v>
      </c>
      <c r="L7" s="112"/>
    </row>
    <row r="8" spans="1:12" ht="17.25">
      <c r="A8" s="106">
        <f t="shared" ref="A8:A71" si="0">+A7+1</f>
        <v>3</v>
      </c>
      <c r="B8" s="124">
        <v>44968</v>
      </c>
      <c r="C8" s="107" t="s">
        <v>26</v>
      </c>
      <c r="D8" s="107">
        <v>110</v>
      </c>
      <c r="E8" s="108" t="s">
        <v>98</v>
      </c>
      <c r="F8" s="108" t="s">
        <v>104</v>
      </c>
      <c r="G8" s="108">
        <v>107</v>
      </c>
      <c r="H8" s="109">
        <v>5.5</v>
      </c>
      <c r="I8" s="119" t="s">
        <v>221</v>
      </c>
      <c r="J8" s="119" t="s">
        <v>222</v>
      </c>
      <c r="K8" s="120" t="s">
        <v>223</v>
      </c>
      <c r="L8" s="112"/>
    </row>
    <row r="9" spans="1:12" ht="17.25">
      <c r="A9" s="106">
        <f t="shared" si="0"/>
        <v>4</v>
      </c>
      <c r="B9" s="124">
        <v>44968</v>
      </c>
      <c r="C9" s="107" t="s">
        <v>26</v>
      </c>
      <c r="D9" s="107">
        <v>110</v>
      </c>
      <c r="E9" s="108" t="s">
        <v>104</v>
      </c>
      <c r="F9" s="108" t="s">
        <v>106</v>
      </c>
      <c r="G9" s="108">
        <v>43</v>
      </c>
      <c r="H9" s="109">
        <v>5.5</v>
      </c>
      <c r="I9" s="119" t="s">
        <v>221</v>
      </c>
      <c r="J9" s="119" t="s">
        <v>222</v>
      </c>
      <c r="K9" s="120" t="s">
        <v>223</v>
      </c>
      <c r="L9" s="112"/>
    </row>
    <row r="10" spans="1:12" ht="17.25">
      <c r="A10" s="106">
        <f t="shared" si="0"/>
        <v>5</v>
      </c>
      <c r="B10" s="124">
        <v>44968</v>
      </c>
      <c r="C10" s="107" t="s">
        <v>26</v>
      </c>
      <c r="D10" s="107">
        <v>110</v>
      </c>
      <c r="E10" s="108" t="s">
        <v>106</v>
      </c>
      <c r="F10" s="108" t="s">
        <v>110</v>
      </c>
      <c r="G10" s="108">
        <v>14</v>
      </c>
      <c r="H10" s="109">
        <v>5.5</v>
      </c>
      <c r="I10" s="119" t="s">
        <v>221</v>
      </c>
      <c r="J10" s="119" t="s">
        <v>222</v>
      </c>
      <c r="K10" s="120" t="s">
        <v>223</v>
      </c>
      <c r="L10" s="112"/>
    </row>
    <row r="11" spans="1:12" ht="17.25">
      <c r="A11" s="106">
        <f t="shared" si="0"/>
        <v>6</v>
      </c>
      <c r="B11" s="124">
        <v>44968</v>
      </c>
      <c r="C11" s="107" t="s">
        <v>26</v>
      </c>
      <c r="D11" s="107">
        <v>110</v>
      </c>
      <c r="E11" s="108" t="s">
        <v>110</v>
      </c>
      <c r="F11" s="108" t="s">
        <v>112</v>
      </c>
      <c r="G11" s="108">
        <v>48</v>
      </c>
      <c r="H11" s="109">
        <v>5.5</v>
      </c>
      <c r="I11" s="119" t="s">
        <v>221</v>
      </c>
      <c r="J11" s="119" t="s">
        <v>222</v>
      </c>
      <c r="K11" s="120" t="s">
        <v>223</v>
      </c>
      <c r="L11" s="112"/>
    </row>
    <row r="12" spans="1:12" ht="17.25">
      <c r="A12" s="106">
        <f t="shared" si="0"/>
        <v>7</v>
      </c>
      <c r="B12" s="124">
        <v>44968</v>
      </c>
      <c r="C12" s="107" t="s">
        <v>26</v>
      </c>
      <c r="D12" s="107">
        <v>110</v>
      </c>
      <c r="E12" s="108" t="s">
        <v>112</v>
      </c>
      <c r="F12" s="108" t="s">
        <v>111</v>
      </c>
      <c r="G12" s="108">
        <v>42</v>
      </c>
      <c r="H12" s="109">
        <v>5.5</v>
      </c>
      <c r="I12" s="119" t="s">
        <v>221</v>
      </c>
      <c r="J12" s="119" t="s">
        <v>222</v>
      </c>
      <c r="K12" s="120" t="s">
        <v>223</v>
      </c>
      <c r="L12" s="112"/>
    </row>
    <row r="13" spans="1:12" ht="17.25">
      <c r="A13" s="106">
        <f t="shared" si="0"/>
        <v>8</v>
      </c>
      <c r="B13" s="124">
        <v>44968</v>
      </c>
      <c r="C13" s="107" t="s">
        <v>26</v>
      </c>
      <c r="D13" s="107">
        <v>110</v>
      </c>
      <c r="E13" s="108" t="s">
        <v>219</v>
      </c>
      <c r="F13" s="108" t="s">
        <v>113</v>
      </c>
      <c r="G13" s="108">
        <v>271</v>
      </c>
      <c r="H13" s="109">
        <v>5.5</v>
      </c>
      <c r="I13" s="119" t="s">
        <v>221</v>
      </c>
      <c r="J13" s="119" t="s">
        <v>222</v>
      </c>
      <c r="K13" s="120" t="s">
        <v>223</v>
      </c>
      <c r="L13" s="112"/>
    </row>
    <row r="14" spans="1:12" ht="17.25">
      <c r="A14" s="106">
        <f t="shared" si="0"/>
        <v>9</v>
      </c>
      <c r="B14" s="124">
        <v>44968</v>
      </c>
      <c r="C14" s="107" t="s">
        <v>26</v>
      </c>
      <c r="D14" s="107">
        <v>110</v>
      </c>
      <c r="E14" s="108" t="s">
        <v>113</v>
      </c>
      <c r="F14" s="108" t="s">
        <v>107</v>
      </c>
      <c r="G14" s="108">
        <v>20</v>
      </c>
      <c r="H14" s="109">
        <v>5.5</v>
      </c>
      <c r="I14" s="119" t="s">
        <v>221</v>
      </c>
      <c r="J14" s="119" t="s">
        <v>222</v>
      </c>
      <c r="K14" s="120" t="s">
        <v>223</v>
      </c>
      <c r="L14" s="112"/>
    </row>
    <row r="15" spans="1:12" ht="17.25">
      <c r="A15" s="106">
        <f t="shared" si="0"/>
        <v>10</v>
      </c>
      <c r="B15" s="124">
        <v>44968</v>
      </c>
      <c r="C15" s="107" t="s">
        <v>26</v>
      </c>
      <c r="D15" s="107">
        <v>110</v>
      </c>
      <c r="E15" s="108" t="s">
        <v>107</v>
      </c>
      <c r="F15" s="108" t="s">
        <v>115</v>
      </c>
      <c r="G15" s="108">
        <v>10</v>
      </c>
      <c r="H15" s="109">
        <v>5.5</v>
      </c>
      <c r="I15" s="119" t="s">
        <v>221</v>
      </c>
      <c r="J15" s="119" t="s">
        <v>222</v>
      </c>
      <c r="K15" s="120" t="s">
        <v>223</v>
      </c>
      <c r="L15" s="112"/>
    </row>
    <row r="16" spans="1:12" ht="17.25">
      <c r="A16" s="106">
        <f t="shared" si="0"/>
        <v>11</v>
      </c>
      <c r="B16" s="124">
        <v>44968</v>
      </c>
      <c r="C16" s="107" t="s">
        <v>26</v>
      </c>
      <c r="D16" s="107">
        <v>63</v>
      </c>
      <c r="E16" s="108" t="s">
        <v>98</v>
      </c>
      <c r="F16" s="108" t="s">
        <v>99</v>
      </c>
      <c r="G16" s="108">
        <v>168</v>
      </c>
      <c r="H16" s="109">
        <v>5.5</v>
      </c>
      <c r="I16" s="119" t="s">
        <v>221</v>
      </c>
      <c r="J16" s="119" t="s">
        <v>222</v>
      </c>
      <c r="K16" s="120" t="s">
        <v>223</v>
      </c>
      <c r="L16" s="112"/>
    </row>
    <row r="17" spans="1:12" ht="17.25">
      <c r="A17" s="106">
        <f t="shared" si="0"/>
        <v>12</v>
      </c>
      <c r="B17" s="124">
        <v>44968</v>
      </c>
      <c r="C17" s="107" t="s">
        <v>26</v>
      </c>
      <c r="D17" s="107">
        <v>63</v>
      </c>
      <c r="E17" s="108" t="s">
        <v>99</v>
      </c>
      <c r="F17" s="108" t="s">
        <v>220</v>
      </c>
      <c r="G17" s="108">
        <v>13</v>
      </c>
      <c r="H17" s="109">
        <v>5.5</v>
      </c>
      <c r="I17" s="119" t="s">
        <v>221</v>
      </c>
      <c r="J17" s="119" t="s">
        <v>222</v>
      </c>
      <c r="K17" s="120" t="s">
        <v>223</v>
      </c>
      <c r="L17" s="112"/>
    </row>
    <row r="18" spans="1:12" ht="17.25">
      <c r="A18" s="106">
        <f t="shared" si="0"/>
        <v>13</v>
      </c>
      <c r="B18" s="124">
        <v>44968</v>
      </c>
      <c r="C18" s="107" t="s">
        <v>26</v>
      </c>
      <c r="D18" s="107">
        <v>63</v>
      </c>
      <c r="E18" s="108" t="s">
        <v>104</v>
      </c>
      <c r="F18" s="108" t="s">
        <v>100</v>
      </c>
      <c r="G18" s="108">
        <v>130</v>
      </c>
      <c r="H18" s="109">
        <v>5.5</v>
      </c>
      <c r="I18" s="119" t="s">
        <v>221</v>
      </c>
      <c r="J18" s="119" t="s">
        <v>222</v>
      </c>
      <c r="K18" s="120" t="s">
        <v>223</v>
      </c>
      <c r="L18" s="112"/>
    </row>
    <row r="19" spans="1:12" ht="17.25">
      <c r="A19" s="106">
        <f t="shared" si="0"/>
        <v>14</v>
      </c>
      <c r="B19" s="124">
        <v>44968</v>
      </c>
      <c r="C19" s="107" t="s">
        <v>26</v>
      </c>
      <c r="D19" s="107">
        <v>75</v>
      </c>
      <c r="E19" s="108" t="s">
        <v>99</v>
      </c>
      <c r="F19" s="108" t="s">
        <v>100</v>
      </c>
      <c r="G19" s="108">
        <v>106</v>
      </c>
      <c r="H19" s="109">
        <v>5.5</v>
      </c>
      <c r="I19" s="119" t="s">
        <v>221</v>
      </c>
      <c r="J19" s="119" t="s">
        <v>222</v>
      </c>
      <c r="K19" s="120" t="s">
        <v>223</v>
      </c>
      <c r="L19" s="112"/>
    </row>
    <row r="20" spans="1:12" ht="17.25">
      <c r="A20" s="106">
        <f t="shared" si="0"/>
        <v>15</v>
      </c>
      <c r="B20" s="124">
        <v>44968</v>
      </c>
      <c r="C20" s="107" t="s">
        <v>26</v>
      </c>
      <c r="D20" s="107">
        <v>75</v>
      </c>
      <c r="E20" s="108" t="s">
        <v>100</v>
      </c>
      <c r="F20" s="108" t="s">
        <v>102</v>
      </c>
      <c r="G20" s="108">
        <v>73</v>
      </c>
      <c r="H20" s="109">
        <v>5.5</v>
      </c>
      <c r="I20" s="119" t="s">
        <v>221</v>
      </c>
      <c r="J20" s="119" t="s">
        <v>222</v>
      </c>
      <c r="K20" s="120" t="s">
        <v>223</v>
      </c>
      <c r="L20" s="112"/>
    </row>
    <row r="21" spans="1:12" ht="17.25">
      <c r="A21" s="106">
        <f t="shared" si="0"/>
        <v>16</v>
      </c>
      <c r="B21" s="124">
        <v>44968</v>
      </c>
      <c r="C21" s="107" t="s">
        <v>26</v>
      </c>
      <c r="D21" s="107">
        <v>75</v>
      </c>
      <c r="E21" s="108" t="s">
        <v>102</v>
      </c>
      <c r="F21" s="113" t="s">
        <v>103</v>
      </c>
      <c r="G21" s="108">
        <v>93</v>
      </c>
      <c r="H21" s="109">
        <v>5.5</v>
      </c>
      <c r="I21" s="119" t="s">
        <v>221</v>
      </c>
      <c r="J21" s="119" t="s">
        <v>222</v>
      </c>
      <c r="K21" s="120" t="s">
        <v>223</v>
      </c>
      <c r="L21" s="112"/>
    </row>
    <row r="22" spans="1:12" ht="17.25">
      <c r="A22" s="106">
        <f t="shared" si="0"/>
        <v>17</v>
      </c>
      <c r="B22" s="124">
        <v>44968</v>
      </c>
      <c r="C22" s="107" t="s">
        <v>26</v>
      </c>
      <c r="D22" s="107">
        <v>75</v>
      </c>
      <c r="E22" s="108" t="s">
        <v>103</v>
      </c>
      <c r="F22" s="108" t="s">
        <v>107</v>
      </c>
      <c r="G22" s="108">
        <v>283</v>
      </c>
      <c r="H22" s="109">
        <v>5.5</v>
      </c>
      <c r="I22" s="119" t="s">
        <v>221</v>
      </c>
      <c r="J22" s="119" t="s">
        <v>222</v>
      </c>
      <c r="K22" s="120" t="s">
        <v>223</v>
      </c>
      <c r="L22" s="112"/>
    </row>
    <row r="23" spans="1:12" ht="17.25">
      <c r="A23" s="106">
        <f t="shared" si="0"/>
        <v>18</v>
      </c>
      <c r="B23" s="124">
        <v>45099</v>
      </c>
      <c r="C23" s="107" t="s">
        <v>26</v>
      </c>
      <c r="D23" s="107">
        <v>90</v>
      </c>
      <c r="E23" s="108" t="s">
        <v>394</v>
      </c>
      <c r="F23" s="108" t="s">
        <v>516</v>
      </c>
      <c r="G23" s="108">
        <v>8.3000000000000007</v>
      </c>
      <c r="H23" s="109" t="s">
        <v>275</v>
      </c>
      <c r="I23" s="119">
        <v>3.3</v>
      </c>
      <c r="J23" s="119">
        <v>1</v>
      </c>
      <c r="K23" s="120">
        <v>4.3</v>
      </c>
      <c r="L23" s="112"/>
    </row>
    <row r="24" spans="1:12" ht="17.25">
      <c r="A24" s="106">
        <f t="shared" si="0"/>
        <v>19</v>
      </c>
      <c r="B24" s="124">
        <v>45099</v>
      </c>
      <c r="C24" s="107" t="s">
        <v>26</v>
      </c>
      <c r="D24" s="107">
        <v>90</v>
      </c>
      <c r="E24" s="108" t="s">
        <v>516</v>
      </c>
      <c r="F24" s="108" t="s">
        <v>517</v>
      </c>
      <c r="G24" s="108">
        <v>126.2</v>
      </c>
      <c r="H24" s="109" t="s">
        <v>275</v>
      </c>
      <c r="I24" s="119">
        <v>3.3</v>
      </c>
      <c r="J24" s="119">
        <v>1</v>
      </c>
      <c r="K24" s="120">
        <v>4.3</v>
      </c>
      <c r="L24" s="112"/>
    </row>
    <row r="25" spans="1:12" ht="17.25">
      <c r="A25" s="106">
        <f t="shared" si="0"/>
        <v>20</v>
      </c>
      <c r="B25" s="124">
        <v>45099</v>
      </c>
      <c r="C25" s="107" t="s">
        <v>26</v>
      </c>
      <c r="D25" s="107">
        <v>90</v>
      </c>
      <c r="E25" s="108" t="s">
        <v>517</v>
      </c>
      <c r="F25" s="108" t="s">
        <v>518</v>
      </c>
      <c r="G25" s="108">
        <v>78.099999999999994</v>
      </c>
      <c r="H25" s="109" t="s">
        <v>275</v>
      </c>
      <c r="I25" s="119">
        <v>3.3</v>
      </c>
      <c r="J25" s="119">
        <v>1</v>
      </c>
      <c r="K25" s="120">
        <v>4.3</v>
      </c>
      <c r="L25" s="112"/>
    </row>
    <row r="26" spans="1:12" ht="17.25">
      <c r="A26" s="106">
        <f t="shared" si="0"/>
        <v>21</v>
      </c>
      <c r="B26" s="124">
        <v>45099</v>
      </c>
      <c r="C26" s="107" t="s">
        <v>26</v>
      </c>
      <c r="D26" s="107">
        <v>75</v>
      </c>
      <c r="E26" s="108" t="s">
        <v>519</v>
      </c>
      <c r="F26" s="108" t="s">
        <v>395</v>
      </c>
      <c r="G26" s="108">
        <v>87.2</v>
      </c>
      <c r="H26" s="109" t="s">
        <v>275</v>
      </c>
      <c r="I26" s="119">
        <v>3.3</v>
      </c>
      <c r="J26" s="119">
        <v>1</v>
      </c>
      <c r="K26" s="120">
        <v>4.3</v>
      </c>
      <c r="L26" s="112"/>
    </row>
    <row r="27" spans="1:12" ht="17.25">
      <c r="A27" s="106">
        <f t="shared" si="0"/>
        <v>22</v>
      </c>
      <c r="B27" s="124">
        <v>45099</v>
      </c>
      <c r="C27" s="107" t="s">
        <v>26</v>
      </c>
      <c r="D27" s="107">
        <v>63</v>
      </c>
      <c r="E27" s="108" t="s">
        <v>395</v>
      </c>
      <c r="F27" s="108" t="s">
        <v>396</v>
      </c>
      <c r="G27" s="108">
        <v>83.6</v>
      </c>
      <c r="H27" s="109" t="s">
        <v>275</v>
      </c>
      <c r="I27" s="119">
        <v>3.3</v>
      </c>
      <c r="J27" s="119">
        <v>1</v>
      </c>
      <c r="K27" s="120">
        <v>4.3</v>
      </c>
      <c r="L27" s="112"/>
    </row>
    <row r="28" spans="1:12" ht="17.25">
      <c r="A28" s="106">
        <f t="shared" si="0"/>
        <v>23</v>
      </c>
      <c r="B28" s="124">
        <v>45099</v>
      </c>
      <c r="C28" s="107" t="s">
        <v>26</v>
      </c>
      <c r="D28" s="107">
        <v>90</v>
      </c>
      <c r="E28" s="108" t="s">
        <v>517</v>
      </c>
      <c r="F28" s="108" t="s">
        <v>520</v>
      </c>
      <c r="G28" s="108">
        <v>26.2</v>
      </c>
      <c r="H28" s="109" t="s">
        <v>275</v>
      </c>
      <c r="I28" s="119">
        <v>3.3</v>
      </c>
      <c r="J28" s="119">
        <v>1</v>
      </c>
      <c r="K28" s="120">
        <v>4.3</v>
      </c>
      <c r="L28" s="112"/>
    </row>
    <row r="29" spans="1:12" ht="17.25">
      <c r="A29" s="106">
        <f t="shared" si="0"/>
        <v>24</v>
      </c>
      <c r="B29" s="124">
        <v>45099</v>
      </c>
      <c r="C29" s="107" t="s">
        <v>26</v>
      </c>
      <c r="D29" s="107">
        <v>90</v>
      </c>
      <c r="E29" s="108" t="s">
        <v>520</v>
      </c>
      <c r="F29" s="108" t="s">
        <v>398</v>
      </c>
      <c r="G29" s="108">
        <v>59.7</v>
      </c>
      <c r="H29" s="109" t="s">
        <v>275</v>
      </c>
      <c r="I29" s="119">
        <v>3.3</v>
      </c>
      <c r="J29" s="119">
        <v>1</v>
      </c>
      <c r="K29" s="120">
        <v>4.3</v>
      </c>
      <c r="L29" s="112"/>
    </row>
    <row r="30" spans="1:12" ht="17.25">
      <c r="A30" s="106">
        <f t="shared" si="0"/>
        <v>25</v>
      </c>
      <c r="B30" s="124">
        <v>45099</v>
      </c>
      <c r="C30" s="107" t="s">
        <v>26</v>
      </c>
      <c r="D30" s="107">
        <v>90</v>
      </c>
      <c r="E30" s="108" t="s">
        <v>398</v>
      </c>
      <c r="F30" s="108" t="s">
        <v>521</v>
      </c>
      <c r="G30" s="108">
        <v>22.2</v>
      </c>
      <c r="H30" s="109" t="s">
        <v>275</v>
      </c>
      <c r="I30" s="119">
        <v>3.3</v>
      </c>
      <c r="J30" s="119">
        <v>1</v>
      </c>
      <c r="K30" s="120">
        <v>4.3</v>
      </c>
      <c r="L30" s="112"/>
    </row>
    <row r="31" spans="1:12" ht="17.25">
      <c r="A31" s="106">
        <f t="shared" si="0"/>
        <v>26</v>
      </c>
      <c r="B31" s="124">
        <v>45099</v>
      </c>
      <c r="C31" s="107" t="s">
        <v>26</v>
      </c>
      <c r="D31" s="107">
        <v>90</v>
      </c>
      <c r="E31" s="108" t="s">
        <v>521</v>
      </c>
      <c r="F31" s="108" t="s">
        <v>522</v>
      </c>
      <c r="G31" s="108">
        <v>16.8</v>
      </c>
      <c r="H31" s="109" t="s">
        <v>275</v>
      </c>
      <c r="I31" s="119">
        <v>3.3</v>
      </c>
      <c r="J31" s="119">
        <v>1</v>
      </c>
      <c r="K31" s="120">
        <v>4.3</v>
      </c>
      <c r="L31" s="112"/>
    </row>
    <row r="32" spans="1:12" ht="17.25">
      <c r="A32" s="106">
        <f t="shared" si="0"/>
        <v>27</v>
      </c>
      <c r="B32" s="124">
        <v>45099</v>
      </c>
      <c r="C32" s="107" t="s">
        <v>26</v>
      </c>
      <c r="D32" s="107">
        <v>90</v>
      </c>
      <c r="E32" s="108" t="s">
        <v>522</v>
      </c>
      <c r="F32" s="108" t="s">
        <v>523</v>
      </c>
      <c r="G32" s="108">
        <v>13.6</v>
      </c>
      <c r="H32" s="109" t="s">
        <v>275</v>
      </c>
      <c r="I32" s="119">
        <v>3.3</v>
      </c>
      <c r="J32" s="119">
        <v>1</v>
      </c>
      <c r="K32" s="120">
        <v>4.3</v>
      </c>
      <c r="L32" s="112"/>
    </row>
    <row r="33" spans="1:12" ht="17.25">
      <c r="A33" s="106">
        <f t="shared" si="0"/>
        <v>28</v>
      </c>
      <c r="B33" s="124">
        <v>45099</v>
      </c>
      <c r="C33" s="107" t="s">
        <v>26</v>
      </c>
      <c r="D33" s="107">
        <v>90</v>
      </c>
      <c r="E33" s="108" t="s">
        <v>523</v>
      </c>
      <c r="F33" s="108" t="s">
        <v>524</v>
      </c>
      <c r="G33" s="108">
        <v>72.900000000000006</v>
      </c>
      <c r="H33" s="109" t="s">
        <v>275</v>
      </c>
      <c r="I33" s="119">
        <v>3.3</v>
      </c>
      <c r="J33" s="119">
        <v>1</v>
      </c>
      <c r="K33" s="120">
        <v>4.3</v>
      </c>
      <c r="L33" s="112"/>
    </row>
    <row r="34" spans="1:12" ht="17.25">
      <c r="A34" s="106">
        <f t="shared" si="0"/>
        <v>29</v>
      </c>
      <c r="B34" s="124">
        <v>45099</v>
      </c>
      <c r="C34" s="107" t="s">
        <v>26</v>
      </c>
      <c r="D34" s="107">
        <v>90</v>
      </c>
      <c r="E34" s="108" t="s">
        <v>524</v>
      </c>
      <c r="F34" s="108" t="s">
        <v>525</v>
      </c>
      <c r="G34" s="108">
        <v>89.8</v>
      </c>
      <c r="H34" s="109" t="s">
        <v>275</v>
      </c>
      <c r="I34" s="119">
        <v>3.3</v>
      </c>
      <c r="J34" s="119">
        <v>1</v>
      </c>
      <c r="K34" s="120">
        <v>4.3</v>
      </c>
      <c r="L34" s="112"/>
    </row>
    <row r="35" spans="1:12" ht="17.25">
      <c r="A35" s="106">
        <f t="shared" si="0"/>
        <v>30</v>
      </c>
      <c r="B35" s="124">
        <v>45099</v>
      </c>
      <c r="C35" s="107" t="s">
        <v>26</v>
      </c>
      <c r="D35" s="107">
        <v>63</v>
      </c>
      <c r="E35" s="108" t="s">
        <v>397</v>
      </c>
      <c r="F35" s="108" t="s">
        <v>398</v>
      </c>
      <c r="G35" s="108">
        <v>22.3</v>
      </c>
      <c r="H35" s="109" t="s">
        <v>275</v>
      </c>
      <c r="I35" s="119">
        <v>3.3</v>
      </c>
      <c r="J35" s="119">
        <v>1</v>
      </c>
      <c r="K35" s="120">
        <v>4.3</v>
      </c>
      <c r="L35" s="112"/>
    </row>
    <row r="36" spans="1:12" ht="17.25">
      <c r="A36" s="106">
        <f t="shared" si="0"/>
        <v>31</v>
      </c>
      <c r="B36" s="124">
        <v>45099</v>
      </c>
      <c r="C36" s="107" t="s">
        <v>26</v>
      </c>
      <c r="D36" s="107">
        <v>63</v>
      </c>
      <c r="E36" s="108" t="s">
        <v>125</v>
      </c>
      <c r="F36" s="108" t="s">
        <v>126</v>
      </c>
      <c r="G36" s="108">
        <v>150.19999999999999</v>
      </c>
      <c r="H36" s="109" t="s">
        <v>275</v>
      </c>
      <c r="I36" s="119">
        <v>3.3</v>
      </c>
      <c r="J36" s="119">
        <v>1</v>
      </c>
      <c r="K36" s="120">
        <v>4.3</v>
      </c>
      <c r="L36" s="112"/>
    </row>
    <row r="37" spans="1:12" ht="17.25">
      <c r="A37" s="106">
        <f t="shared" si="0"/>
        <v>32</v>
      </c>
      <c r="B37" s="124">
        <v>45099</v>
      </c>
      <c r="C37" s="107" t="s">
        <v>26</v>
      </c>
      <c r="D37" s="107">
        <v>63</v>
      </c>
      <c r="E37" s="108" t="s">
        <v>118</v>
      </c>
      <c r="F37" s="108" t="s">
        <v>119</v>
      </c>
      <c r="G37" s="108">
        <v>57.4</v>
      </c>
      <c r="H37" s="109" t="s">
        <v>275</v>
      </c>
      <c r="I37" s="119">
        <v>3.3</v>
      </c>
      <c r="J37" s="119">
        <v>1</v>
      </c>
      <c r="K37" s="120">
        <v>4.3</v>
      </c>
      <c r="L37" s="112"/>
    </row>
    <row r="38" spans="1:12" ht="17.25">
      <c r="A38" s="106">
        <f t="shared" si="0"/>
        <v>33</v>
      </c>
      <c r="B38" s="124">
        <v>45099</v>
      </c>
      <c r="C38" s="107" t="s">
        <v>26</v>
      </c>
      <c r="D38" s="107">
        <v>63</v>
      </c>
      <c r="E38" s="108" t="s">
        <v>119</v>
      </c>
      <c r="F38" s="108" t="s">
        <v>120</v>
      </c>
      <c r="G38" s="108">
        <v>75.599999999999994</v>
      </c>
      <c r="H38" s="109" t="s">
        <v>275</v>
      </c>
      <c r="I38" s="119">
        <v>3.3</v>
      </c>
      <c r="J38" s="119">
        <v>1</v>
      </c>
      <c r="K38" s="120">
        <v>4.3</v>
      </c>
      <c r="L38" s="112"/>
    </row>
    <row r="39" spans="1:12" ht="17.25">
      <c r="A39" s="106">
        <f t="shared" si="0"/>
        <v>34</v>
      </c>
      <c r="B39" s="124">
        <v>45099</v>
      </c>
      <c r="C39" s="107" t="s">
        <v>26</v>
      </c>
      <c r="D39" s="107">
        <v>63</v>
      </c>
      <c r="E39" s="108" t="s">
        <v>129</v>
      </c>
      <c r="F39" s="108" t="s">
        <v>399</v>
      </c>
      <c r="G39" s="108">
        <v>21.5</v>
      </c>
      <c r="H39" s="109" t="s">
        <v>275</v>
      </c>
      <c r="I39" s="119">
        <v>3.3</v>
      </c>
      <c r="J39" s="119">
        <v>1</v>
      </c>
      <c r="K39" s="120">
        <v>4.3</v>
      </c>
      <c r="L39" s="112"/>
    </row>
    <row r="40" spans="1:12" ht="17.25">
      <c r="A40" s="106">
        <f t="shared" si="0"/>
        <v>35</v>
      </c>
      <c r="B40" s="124">
        <v>45099</v>
      </c>
      <c r="C40" s="107" t="s">
        <v>26</v>
      </c>
      <c r="D40" s="107">
        <v>63</v>
      </c>
      <c r="E40" s="108" t="s">
        <v>400</v>
      </c>
      <c r="F40" s="108" t="s">
        <v>401</v>
      </c>
      <c r="G40" s="108">
        <v>49.1</v>
      </c>
      <c r="H40" s="109" t="s">
        <v>275</v>
      </c>
      <c r="I40" s="119">
        <v>3.3</v>
      </c>
      <c r="J40" s="119">
        <v>1</v>
      </c>
      <c r="K40" s="120">
        <v>4.3</v>
      </c>
      <c r="L40" s="112"/>
    </row>
    <row r="41" spans="1:12" ht="17.25">
      <c r="A41" s="106">
        <f t="shared" si="0"/>
        <v>36</v>
      </c>
      <c r="B41" s="124">
        <v>45099</v>
      </c>
      <c r="C41" s="107" t="s">
        <v>26</v>
      </c>
      <c r="D41" s="107">
        <v>63</v>
      </c>
      <c r="E41" s="108" t="s">
        <v>404</v>
      </c>
      <c r="F41" s="108" t="s">
        <v>405</v>
      </c>
      <c r="G41" s="108">
        <v>35.4</v>
      </c>
      <c r="H41" s="109" t="s">
        <v>275</v>
      </c>
      <c r="I41" s="119">
        <v>3.3</v>
      </c>
      <c r="J41" s="119">
        <v>1</v>
      </c>
      <c r="K41" s="120">
        <v>4.3</v>
      </c>
      <c r="L41" s="112"/>
    </row>
    <row r="42" spans="1:12" ht="17.25">
      <c r="A42" s="106">
        <f t="shared" si="0"/>
        <v>37</v>
      </c>
      <c r="B42" s="124">
        <v>45099</v>
      </c>
      <c r="C42" s="107" t="s">
        <v>26</v>
      </c>
      <c r="D42" s="107">
        <v>63</v>
      </c>
      <c r="E42" s="108" t="s">
        <v>406</v>
      </c>
      <c r="F42" s="108" t="s">
        <v>407</v>
      </c>
      <c r="G42" s="108">
        <v>139.1</v>
      </c>
      <c r="H42" s="109" t="s">
        <v>275</v>
      </c>
      <c r="I42" s="119">
        <v>3.3</v>
      </c>
      <c r="J42" s="119">
        <v>1</v>
      </c>
      <c r="K42" s="120">
        <v>4.3</v>
      </c>
      <c r="L42" s="112"/>
    </row>
    <row r="43" spans="1:12" ht="17.25">
      <c r="A43" s="106">
        <f t="shared" si="0"/>
        <v>38</v>
      </c>
      <c r="B43" s="124">
        <v>45099</v>
      </c>
      <c r="C43" s="107" t="s">
        <v>26</v>
      </c>
      <c r="D43" s="107">
        <v>63</v>
      </c>
      <c r="E43" s="108" t="s">
        <v>116</v>
      </c>
      <c r="F43" s="108" t="s">
        <v>117</v>
      </c>
      <c r="G43" s="108">
        <v>38.200000000000003</v>
      </c>
      <c r="H43" s="109" t="s">
        <v>275</v>
      </c>
      <c r="I43" s="119">
        <v>3.3</v>
      </c>
      <c r="J43" s="119">
        <v>1</v>
      </c>
      <c r="K43" s="120">
        <v>4.3</v>
      </c>
      <c r="L43" s="112"/>
    </row>
    <row r="44" spans="1:12" ht="17.25">
      <c r="A44" s="106">
        <f t="shared" si="0"/>
        <v>39</v>
      </c>
      <c r="B44" s="124">
        <v>45099</v>
      </c>
      <c r="C44" s="107" t="s">
        <v>26</v>
      </c>
      <c r="D44" s="107">
        <v>63</v>
      </c>
      <c r="E44" s="108" t="s">
        <v>117</v>
      </c>
      <c r="F44" s="108" t="s">
        <v>526</v>
      </c>
      <c r="G44" s="108">
        <v>23.4</v>
      </c>
      <c r="H44" s="109" t="s">
        <v>275</v>
      </c>
      <c r="I44" s="119">
        <v>3.3</v>
      </c>
      <c r="J44" s="119">
        <v>1</v>
      </c>
      <c r="K44" s="120">
        <v>4.3</v>
      </c>
      <c r="L44" s="112"/>
    </row>
    <row r="45" spans="1:12" ht="17.25">
      <c r="A45" s="106">
        <f t="shared" si="0"/>
        <v>40</v>
      </c>
      <c r="B45" s="124">
        <v>45099</v>
      </c>
      <c r="C45" s="107" t="s">
        <v>26</v>
      </c>
      <c r="D45" s="107">
        <v>75</v>
      </c>
      <c r="E45" s="108" t="s">
        <v>370</v>
      </c>
      <c r="F45" s="108" t="s">
        <v>409</v>
      </c>
      <c r="G45" s="108">
        <v>54.2</v>
      </c>
      <c r="H45" s="109" t="s">
        <v>275</v>
      </c>
      <c r="I45" s="119">
        <v>3.3</v>
      </c>
      <c r="J45" s="119">
        <v>1</v>
      </c>
      <c r="K45" s="120">
        <v>4.3</v>
      </c>
      <c r="L45" s="112"/>
    </row>
    <row r="46" spans="1:12" ht="17.25">
      <c r="A46" s="106">
        <f t="shared" si="0"/>
        <v>41</v>
      </c>
      <c r="B46" s="124">
        <v>45099</v>
      </c>
      <c r="C46" s="107" t="s">
        <v>26</v>
      </c>
      <c r="D46" s="107">
        <v>75</v>
      </c>
      <c r="E46" s="108" t="s">
        <v>527</v>
      </c>
      <c r="F46" s="108" t="s">
        <v>129</v>
      </c>
      <c r="G46" s="108">
        <v>57.1</v>
      </c>
      <c r="H46" s="109" t="s">
        <v>275</v>
      </c>
      <c r="I46" s="119">
        <v>3.3</v>
      </c>
      <c r="J46" s="119">
        <v>1</v>
      </c>
      <c r="K46" s="120">
        <v>4.3</v>
      </c>
      <c r="L46" s="112"/>
    </row>
    <row r="47" spans="1:12" ht="17.25">
      <c r="A47" s="106">
        <f t="shared" si="0"/>
        <v>42</v>
      </c>
      <c r="B47" s="124">
        <v>45099</v>
      </c>
      <c r="C47" s="107" t="s">
        <v>26</v>
      </c>
      <c r="D47" s="107">
        <v>75</v>
      </c>
      <c r="E47" s="108" t="s">
        <v>528</v>
      </c>
      <c r="F47" s="108" t="s">
        <v>529</v>
      </c>
      <c r="G47" s="108">
        <v>78.900000000000006</v>
      </c>
      <c r="H47" s="109" t="s">
        <v>275</v>
      </c>
      <c r="I47" s="119">
        <v>3.3</v>
      </c>
      <c r="J47" s="119">
        <v>1</v>
      </c>
      <c r="K47" s="120">
        <v>4.3</v>
      </c>
      <c r="L47" s="112"/>
    </row>
    <row r="48" spans="1:12" ht="17.25">
      <c r="A48" s="106">
        <f t="shared" si="0"/>
        <v>43</v>
      </c>
      <c r="B48" s="124">
        <v>45099</v>
      </c>
      <c r="C48" s="107" t="s">
        <v>26</v>
      </c>
      <c r="D48" s="107">
        <v>75</v>
      </c>
      <c r="E48" s="108" t="s">
        <v>529</v>
      </c>
      <c r="F48" s="108" t="s">
        <v>530</v>
      </c>
      <c r="G48" s="108">
        <v>39.799999999999997</v>
      </c>
      <c r="H48" s="109" t="s">
        <v>275</v>
      </c>
      <c r="I48" s="119">
        <v>3.3</v>
      </c>
      <c r="J48" s="119">
        <v>1</v>
      </c>
      <c r="K48" s="120">
        <v>4.3</v>
      </c>
      <c r="L48" s="112"/>
    </row>
    <row r="49" spans="1:12" ht="17.25">
      <c r="A49" s="106">
        <f t="shared" si="0"/>
        <v>44</v>
      </c>
      <c r="B49" s="124">
        <v>45099</v>
      </c>
      <c r="C49" s="107" t="s">
        <v>26</v>
      </c>
      <c r="D49" s="107">
        <v>75</v>
      </c>
      <c r="E49" s="108" t="s">
        <v>530</v>
      </c>
      <c r="F49" s="108" t="s">
        <v>531</v>
      </c>
      <c r="G49" s="108">
        <v>34.299999999999997</v>
      </c>
      <c r="H49" s="109" t="s">
        <v>275</v>
      </c>
      <c r="I49" s="119">
        <v>3.3</v>
      </c>
      <c r="J49" s="119">
        <v>1</v>
      </c>
      <c r="K49" s="120">
        <v>4.3</v>
      </c>
      <c r="L49" s="112"/>
    </row>
    <row r="50" spans="1:12" ht="17.25">
      <c r="A50" s="106">
        <f t="shared" si="0"/>
        <v>45</v>
      </c>
      <c r="B50" s="124">
        <v>45099</v>
      </c>
      <c r="C50" s="107" t="s">
        <v>26</v>
      </c>
      <c r="D50" s="107">
        <v>75</v>
      </c>
      <c r="E50" s="108" t="s">
        <v>531</v>
      </c>
      <c r="F50" s="108" t="s">
        <v>241</v>
      </c>
      <c r="G50" s="108">
        <v>32.6</v>
      </c>
      <c r="H50" s="109" t="s">
        <v>275</v>
      </c>
      <c r="I50" s="119">
        <v>3.3</v>
      </c>
      <c r="J50" s="119">
        <v>1</v>
      </c>
      <c r="K50" s="120">
        <v>4.3</v>
      </c>
      <c r="L50" s="112"/>
    </row>
    <row r="51" spans="1:12" ht="17.25">
      <c r="A51" s="106">
        <f t="shared" si="0"/>
        <v>46</v>
      </c>
      <c r="B51" s="124">
        <v>45099</v>
      </c>
      <c r="C51" s="107" t="s">
        <v>562</v>
      </c>
      <c r="D51" s="107">
        <v>250</v>
      </c>
      <c r="E51" s="108" t="s">
        <v>532</v>
      </c>
      <c r="F51" s="108" t="s">
        <v>533</v>
      </c>
      <c r="G51" s="108">
        <v>740</v>
      </c>
      <c r="H51" s="109" t="s">
        <v>275</v>
      </c>
      <c r="I51" s="119">
        <v>3.3</v>
      </c>
      <c r="J51" s="119">
        <v>1</v>
      </c>
      <c r="K51" s="120">
        <v>4.3</v>
      </c>
      <c r="L51" s="112"/>
    </row>
    <row r="52" spans="1:12" ht="17.25">
      <c r="A52" s="106">
        <f t="shared" si="0"/>
        <v>47</v>
      </c>
      <c r="B52" s="124">
        <v>45099</v>
      </c>
      <c r="C52" s="107" t="s">
        <v>26</v>
      </c>
      <c r="D52" s="107">
        <v>63</v>
      </c>
      <c r="E52" s="108" t="s">
        <v>380</v>
      </c>
      <c r="F52" s="108" t="s">
        <v>381</v>
      </c>
      <c r="G52" s="108">
        <v>41.1</v>
      </c>
      <c r="H52" s="109" t="s">
        <v>275</v>
      </c>
      <c r="I52" s="119">
        <v>3.5</v>
      </c>
      <c r="J52" s="119">
        <v>1</v>
      </c>
      <c r="K52" s="120">
        <v>4.5</v>
      </c>
      <c r="L52" s="112"/>
    </row>
    <row r="53" spans="1:12" ht="17.25">
      <c r="A53" s="106">
        <f t="shared" si="0"/>
        <v>48</v>
      </c>
      <c r="B53" s="124">
        <v>45099</v>
      </c>
      <c r="C53" s="107" t="s">
        <v>26</v>
      </c>
      <c r="D53" s="107">
        <v>110</v>
      </c>
      <c r="E53" s="108" t="s">
        <v>379</v>
      </c>
      <c r="F53" s="108" t="s">
        <v>380</v>
      </c>
      <c r="G53" s="108">
        <v>79.2</v>
      </c>
      <c r="H53" s="109" t="s">
        <v>275</v>
      </c>
      <c r="I53" s="119">
        <v>3.5</v>
      </c>
      <c r="J53" s="119">
        <v>1</v>
      </c>
      <c r="K53" s="120">
        <v>4.5</v>
      </c>
      <c r="L53" s="112"/>
    </row>
    <row r="54" spans="1:12" ht="17.25">
      <c r="A54" s="106">
        <f t="shared" si="0"/>
        <v>49</v>
      </c>
      <c r="B54" s="124">
        <v>45099</v>
      </c>
      <c r="C54" s="107" t="s">
        <v>26</v>
      </c>
      <c r="D54" s="107">
        <v>110</v>
      </c>
      <c r="E54" s="108" t="s">
        <v>380</v>
      </c>
      <c r="F54" s="108" t="s">
        <v>534</v>
      </c>
      <c r="G54" s="108">
        <v>50.3</v>
      </c>
      <c r="H54" s="109" t="s">
        <v>275</v>
      </c>
      <c r="I54" s="119">
        <v>3.5</v>
      </c>
      <c r="J54" s="119">
        <v>1</v>
      </c>
      <c r="K54" s="120">
        <v>4.5</v>
      </c>
      <c r="L54" s="112"/>
    </row>
    <row r="55" spans="1:12" ht="17.25">
      <c r="A55" s="106">
        <f t="shared" si="0"/>
        <v>50</v>
      </c>
      <c r="B55" s="124">
        <v>45101</v>
      </c>
      <c r="C55" s="107" t="s">
        <v>26</v>
      </c>
      <c r="D55" s="107">
        <v>75</v>
      </c>
      <c r="E55" s="108" t="s">
        <v>534</v>
      </c>
      <c r="F55" s="108" t="s">
        <v>382</v>
      </c>
      <c r="G55" s="108">
        <v>58.2</v>
      </c>
      <c r="H55" s="109" t="s">
        <v>275</v>
      </c>
      <c r="I55" s="119">
        <v>3.5</v>
      </c>
      <c r="J55" s="119">
        <v>1</v>
      </c>
      <c r="K55" s="120">
        <v>4.5</v>
      </c>
      <c r="L55" s="112"/>
    </row>
    <row r="56" spans="1:12" ht="17.25">
      <c r="A56" s="106">
        <f t="shared" si="0"/>
        <v>51</v>
      </c>
      <c r="B56" s="124">
        <v>45101</v>
      </c>
      <c r="C56" s="107" t="s">
        <v>26</v>
      </c>
      <c r="D56" s="107">
        <v>63</v>
      </c>
      <c r="E56" s="108" t="s">
        <v>382</v>
      </c>
      <c r="F56" s="108" t="s">
        <v>383</v>
      </c>
      <c r="G56" s="108">
        <v>13.9</v>
      </c>
      <c r="H56" s="109" t="s">
        <v>275</v>
      </c>
      <c r="I56" s="119">
        <v>3.5</v>
      </c>
      <c r="J56" s="119">
        <v>1</v>
      </c>
      <c r="K56" s="120">
        <v>4.5</v>
      </c>
      <c r="L56" s="112"/>
    </row>
    <row r="57" spans="1:12" ht="17.25">
      <c r="A57" s="106">
        <f t="shared" si="0"/>
        <v>52</v>
      </c>
      <c r="B57" s="124">
        <v>45101</v>
      </c>
      <c r="C57" s="107" t="s">
        <v>26</v>
      </c>
      <c r="D57" s="107">
        <v>75</v>
      </c>
      <c r="E57" s="108" t="s">
        <v>382</v>
      </c>
      <c r="F57" s="108" t="s">
        <v>384</v>
      </c>
      <c r="G57" s="108">
        <v>43.8</v>
      </c>
      <c r="H57" s="109" t="s">
        <v>275</v>
      </c>
      <c r="I57" s="119">
        <v>3.5</v>
      </c>
      <c r="J57" s="119">
        <v>1</v>
      </c>
      <c r="K57" s="120">
        <v>4.5</v>
      </c>
      <c r="L57" s="112"/>
    </row>
    <row r="58" spans="1:12" ht="17.25">
      <c r="A58" s="106">
        <f t="shared" si="0"/>
        <v>53</v>
      </c>
      <c r="B58" s="124">
        <v>45101</v>
      </c>
      <c r="C58" s="107" t="s">
        <v>26</v>
      </c>
      <c r="D58" s="107">
        <v>63</v>
      </c>
      <c r="E58" s="108" t="s">
        <v>384</v>
      </c>
      <c r="F58" s="108" t="s">
        <v>385</v>
      </c>
      <c r="G58" s="108">
        <v>142.1</v>
      </c>
      <c r="H58" s="109" t="s">
        <v>275</v>
      </c>
      <c r="I58" s="119">
        <v>3.5</v>
      </c>
      <c r="J58" s="119">
        <v>1</v>
      </c>
      <c r="K58" s="120">
        <v>4.5</v>
      </c>
      <c r="L58" s="112"/>
    </row>
    <row r="59" spans="1:12" ht="17.25">
      <c r="A59" s="106">
        <f t="shared" si="0"/>
        <v>54</v>
      </c>
      <c r="B59" s="124">
        <v>45101</v>
      </c>
      <c r="C59" s="107" t="s">
        <v>26</v>
      </c>
      <c r="D59" s="107">
        <v>75</v>
      </c>
      <c r="E59" s="108" t="s">
        <v>384</v>
      </c>
      <c r="F59" s="108" t="s">
        <v>386</v>
      </c>
      <c r="G59" s="108">
        <v>127.6</v>
      </c>
      <c r="H59" s="109" t="s">
        <v>275</v>
      </c>
      <c r="I59" s="119">
        <v>3.5</v>
      </c>
      <c r="J59" s="119">
        <v>1</v>
      </c>
      <c r="K59" s="120">
        <v>4.5</v>
      </c>
      <c r="L59" s="112"/>
    </row>
    <row r="60" spans="1:12" ht="17.25">
      <c r="A60" s="106">
        <f t="shared" si="0"/>
        <v>55</v>
      </c>
      <c r="B60" s="124">
        <v>45101</v>
      </c>
      <c r="C60" s="107" t="s">
        <v>26</v>
      </c>
      <c r="D60" s="107">
        <v>63</v>
      </c>
      <c r="E60" s="108" t="s">
        <v>387</v>
      </c>
      <c r="F60" s="108" t="s">
        <v>386</v>
      </c>
      <c r="G60" s="108">
        <v>133</v>
      </c>
      <c r="H60" s="109" t="s">
        <v>275</v>
      </c>
      <c r="I60" s="119">
        <v>3.5</v>
      </c>
      <c r="J60" s="119">
        <v>1</v>
      </c>
      <c r="K60" s="120">
        <v>4.5</v>
      </c>
      <c r="L60" s="112"/>
    </row>
    <row r="61" spans="1:12" ht="17.25">
      <c r="A61" s="106">
        <f t="shared" si="0"/>
        <v>56</v>
      </c>
      <c r="B61" s="124">
        <v>45101</v>
      </c>
      <c r="C61" s="107" t="s">
        <v>26</v>
      </c>
      <c r="D61" s="107">
        <v>90</v>
      </c>
      <c r="E61" s="108" t="s">
        <v>535</v>
      </c>
      <c r="F61" s="108" t="s">
        <v>387</v>
      </c>
      <c r="G61" s="108">
        <v>97.9</v>
      </c>
      <c r="H61" s="109" t="s">
        <v>275</v>
      </c>
      <c r="I61" s="119">
        <v>3.5</v>
      </c>
      <c r="J61" s="119">
        <v>1</v>
      </c>
      <c r="K61" s="120">
        <v>4.5</v>
      </c>
      <c r="L61" s="112"/>
    </row>
    <row r="62" spans="1:12" ht="17.25">
      <c r="A62" s="106">
        <f t="shared" si="0"/>
        <v>57</v>
      </c>
      <c r="B62" s="124">
        <v>45101</v>
      </c>
      <c r="C62" s="107" t="s">
        <v>26</v>
      </c>
      <c r="D62" s="107">
        <v>75</v>
      </c>
      <c r="E62" s="108" t="s">
        <v>386</v>
      </c>
      <c r="F62" s="108" t="s">
        <v>535</v>
      </c>
      <c r="G62" s="108">
        <v>53.2</v>
      </c>
      <c r="H62" s="109" t="s">
        <v>275</v>
      </c>
      <c r="I62" s="119">
        <v>3.5</v>
      </c>
      <c r="J62" s="119">
        <v>1</v>
      </c>
      <c r="K62" s="120">
        <v>4.5</v>
      </c>
      <c r="L62" s="112"/>
    </row>
    <row r="63" spans="1:12" ht="17.25">
      <c r="A63" s="106">
        <f t="shared" si="0"/>
        <v>58</v>
      </c>
      <c r="B63" s="124">
        <v>45101</v>
      </c>
      <c r="C63" s="107" t="s">
        <v>26</v>
      </c>
      <c r="D63" s="107">
        <v>75</v>
      </c>
      <c r="E63" s="108" t="s">
        <v>387</v>
      </c>
      <c r="F63" s="108" t="s">
        <v>536</v>
      </c>
      <c r="G63" s="108">
        <v>162.80000000000001</v>
      </c>
      <c r="H63" s="109" t="s">
        <v>275</v>
      </c>
      <c r="I63" s="119">
        <v>3.5</v>
      </c>
      <c r="J63" s="119">
        <v>1</v>
      </c>
      <c r="K63" s="120">
        <v>4.5</v>
      </c>
      <c r="L63" s="112"/>
    </row>
    <row r="64" spans="1:12" ht="17.25">
      <c r="A64" s="106">
        <f t="shared" si="0"/>
        <v>59</v>
      </c>
      <c r="B64" s="124">
        <v>45101</v>
      </c>
      <c r="C64" s="107" t="s">
        <v>26</v>
      </c>
      <c r="D64" s="107">
        <v>90</v>
      </c>
      <c r="E64" s="108" t="s">
        <v>535</v>
      </c>
      <c r="F64" s="108" t="s">
        <v>525</v>
      </c>
      <c r="G64" s="108">
        <v>578.20000000000005</v>
      </c>
      <c r="H64" s="109" t="s">
        <v>275</v>
      </c>
      <c r="I64" s="119">
        <v>3.5</v>
      </c>
      <c r="J64" s="119">
        <v>1</v>
      </c>
      <c r="K64" s="120">
        <v>4.5</v>
      </c>
      <c r="L64" s="112"/>
    </row>
    <row r="65" spans="1:12" ht="17.25">
      <c r="A65" s="106">
        <f t="shared" si="0"/>
        <v>60</v>
      </c>
      <c r="B65" s="124">
        <v>45101</v>
      </c>
      <c r="C65" s="107" t="s">
        <v>26</v>
      </c>
      <c r="D65" s="107">
        <v>110</v>
      </c>
      <c r="E65" s="108" t="s">
        <v>525</v>
      </c>
      <c r="F65" s="108" t="s">
        <v>537</v>
      </c>
      <c r="G65" s="108">
        <v>232.7</v>
      </c>
      <c r="H65" s="109" t="s">
        <v>275</v>
      </c>
      <c r="I65" s="119">
        <v>3.5</v>
      </c>
      <c r="J65" s="119">
        <v>1</v>
      </c>
      <c r="K65" s="120">
        <v>4.5</v>
      </c>
      <c r="L65" s="112"/>
    </row>
    <row r="66" spans="1:12" ht="17.25">
      <c r="A66" s="106">
        <f t="shared" si="0"/>
        <v>61</v>
      </c>
      <c r="B66" s="124">
        <v>45101</v>
      </c>
      <c r="C66" s="107" t="s">
        <v>26</v>
      </c>
      <c r="D66" s="107">
        <v>110</v>
      </c>
      <c r="E66" s="108" t="s">
        <v>537</v>
      </c>
      <c r="F66" s="108" t="s">
        <v>538</v>
      </c>
      <c r="G66" s="108">
        <v>72.5</v>
      </c>
      <c r="H66" s="109" t="s">
        <v>275</v>
      </c>
      <c r="I66" s="119">
        <v>3.5</v>
      </c>
      <c r="J66" s="119">
        <v>1</v>
      </c>
      <c r="K66" s="120">
        <v>4.5</v>
      </c>
      <c r="L66" s="112"/>
    </row>
    <row r="67" spans="1:12" ht="17.25">
      <c r="A67" s="106">
        <f t="shared" si="0"/>
        <v>62</v>
      </c>
      <c r="B67" s="124">
        <v>45101</v>
      </c>
      <c r="C67" s="107" t="s">
        <v>26</v>
      </c>
      <c r="D67" s="107">
        <v>110</v>
      </c>
      <c r="E67" s="108" t="s">
        <v>538</v>
      </c>
      <c r="F67" s="108" t="s">
        <v>539</v>
      </c>
      <c r="G67" s="108">
        <v>11.1</v>
      </c>
      <c r="H67" s="109" t="s">
        <v>275</v>
      </c>
      <c r="I67" s="119">
        <v>3.5</v>
      </c>
      <c r="J67" s="119">
        <v>1</v>
      </c>
      <c r="K67" s="120">
        <v>4.5</v>
      </c>
      <c r="L67" s="112"/>
    </row>
    <row r="68" spans="1:12" ht="17.25">
      <c r="A68" s="106">
        <f t="shared" si="0"/>
        <v>63</v>
      </c>
      <c r="B68" s="124">
        <v>45101</v>
      </c>
      <c r="C68" s="107" t="s">
        <v>26</v>
      </c>
      <c r="D68" s="107">
        <v>110</v>
      </c>
      <c r="E68" s="108" t="s">
        <v>539</v>
      </c>
      <c r="F68" s="108" t="s">
        <v>540</v>
      </c>
      <c r="G68" s="108">
        <v>21.2</v>
      </c>
      <c r="H68" s="109" t="s">
        <v>275</v>
      </c>
      <c r="I68" s="119">
        <v>3.5</v>
      </c>
      <c r="J68" s="119">
        <v>1</v>
      </c>
      <c r="K68" s="120">
        <v>4.5</v>
      </c>
      <c r="L68" s="112"/>
    </row>
    <row r="69" spans="1:12" ht="17.25">
      <c r="A69" s="106">
        <f t="shared" si="0"/>
        <v>64</v>
      </c>
      <c r="B69" s="124">
        <v>45101</v>
      </c>
      <c r="C69" s="107" t="s">
        <v>26</v>
      </c>
      <c r="D69" s="107">
        <v>75</v>
      </c>
      <c r="E69" s="108" t="s">
        <v>539</v>
      </c>
      <c r="F69" s="108" t="s">
        <v>378</v>
      </c>
      <c r="G69" s="108">
        <v>295.2</v>
      </c>
      <c r="H69" s="109" t="s">
        <v>275</v>
      </c>
      <c r="I69" s="119">
        <v>3.5</v>
      </c>
      <c r="J69" s="119">
        <v>1</v>
      </c>
      <c r="K69" s="120">
        <v>4.5</v>
      </c>
      <c r="L69" s="112"/>
    </row>
    <row r="70" spans="1:12" ht="17.25">
      <c r="A70" s="106">
        <f t="shared" si="0"/>
        <v>65</v>
      </c>
      <c r="B70" s="124">
        <v>45101</v>
      </c>
      <c r="C70" s="107" t="s">
        <v>26</v>
      </c>
      <c r="D70" s="107">
        <v>110</v>
      </c>
      <c r="E70" s="108" t="s">
        <v>540</v>
      </c>
      <c r="F70" s="108" t="s">
        <v>379</v>
      </c>
      <c r="G70" s="108">
        <v>272.60000000000002</v>
      </c>
      <c r="H70" s="109" t="s">
        <v>275</v>
      </c>
      <c r="I70" s="119">
        <v>3.5</v>
      </c>
      <c r="J70" s="119">
        <v>1</v>
      </c>
      <c r="K70" s="120">
        <v>4.5</v>
      </c>
      <c r="L70" s="112"/>
    </row>
    <row r="71" spans="1:12" ht="17.25">
      <c r="A71" s="106">
        <f t="shared" si="0"/>
        <v>66</v>
      </c>
      <c r="B71" s="124">
        <v>45101</v>
      </c>
      <c r="C71" s="107" t="s">
        <v>26</v>
      </c>
      <c r="D71" s="107">
        <v>90</v>
      </c>
      <c r="E71" s="108" t="s">
        <v>541</v>
      </c>
      <c r="F71" s="108" t="s">
        <v>542</v>
      </c>
      <c r="G71" s="108">
        <v>10.1</v>
      </c>
      <c r="H71" s="109" t="s">
        <v>275</v>
      </c>
      <c r="I71" s="119">
        <v>3.5</v>
      </c>
      <c r="J71" s="119">
        <v>1</v>
      </c>
      <c r="K71" s="120">
        <v>4.5</v>
      </c>
      <c r="L71" s="112"/>
    </row>
    <row r="72" spans="1:12" ht="17.25">
      <c r="A72" s="106">
        <f t="shared" ref="A72:A125" si="1">+A71+1</f>
        <v>67</v>
      </c>
      <c r="B72" s="124">
        <v>45101</v>
      </c>
      <c r="C72" s="107" t="s">
        <v>26</v>
      </c>
      <c r="D72" s="107">
        <v>90</v>
      </c>
      <c r="E72" s="108" t="s">
        <v>542</v>
      </c>
      <c r="F72" s="108" t="s">
        <v>543</v>
      </c>
      <c r="G72" s="108">
        <v>182.8</v>
      </c>
      <c r="H72" s="109" t="s">
        <v>275</v>
      </c>
      <c r="I72" s="119">
        <v>3.5</v>
      </c>
      <c r="J72" s="119">
        <v>1</v>
      </c>
      <c r="K72" s="120">
        <v>4.5</v>
      </c>
      <c r="L72" s="112"/>
    </row>
    <row r="73" spans="1:12" ht="17.25">
      <c r="A73" s="106">
        <f t="shared" si="1"/>
        <v>68</v>
      </c>
      <c r="B73" s="124">
        <v>45101</v>
      </c>
      <c r="C73" s="107" t="s">
        <v>26</v>
      </c>
      <c r="D73" s="107">
        <v>90</v>
      </c>
      <c r="E73" s="108" t="s">
        <v>543</v>
      </c>
      <c r="F73" s="108" t="s">
        <v>544</v>
      </c>
      <c r="G73" s="108">
        <v>18.2</v>
      </c>
      <c r="H73" s="109" t="s">
        <v>275</v>
      </c>
      <c r="I73" s="119">
        <v>3.5</v>
      </c>
      <c r="J73" s="119">
        <v>1</v>
      </c>
      <c r="K73" s="120">
        <v>4.5</v>
      </c>
      <c r="L73" s="112"/>
    </row>
    <row r="74" spans="1:12" ht="17.25">
      <c r="A74" s="106">
        <f t="shared" si="1"/>
        <v>69</v>
      </c>
      <c r="B74" s="124">
        <v>45101</v>
      </c>
      <c r="C74" s="107" t="s">
        <v>26</v>
      </c>
      <c r="D74" s="107">
        <v>90</v>
      </c>
      <c r="E74" s="108" t="s">
        <v>545</v>
      </c>
      <c r="F74" s="108" t="s">
        <v>528</v>
      </c>
      <c r="G74" s="108">
        <v>68.400000000000006</v>
      </c>
      <c r="H74" s="109" t="s">
        <v>275</v>
      </c>
      <c r="I74" s="119">
        <v>3.5</v>
      </c>
      <c r="J74" s="119">
        <v>1</v>
      </c>
      <c r="K74" s="120">
        <v>4.5</v>
      </c>
      <c r="L74" s="112"/>
    </row>
    <row r="75" spans="1:12" ht="17.25">
      <c r="A75" s="106">
        <f t="shared" si="1"/>
        <v>70</v>
      </c>
      <c r="B75" s="124">
        <v>45101</v>
      </c>
      <c r="C75" s="107" t="s">
        <v>26</v>
      </c>
      <c r="D75" s="107">
        <v>63</v>
      </c>
      <c r="E75" s="108" t="s">
        <v>528</v>
      </c>
      <c r="F75" s="108" t="s">
        <v>546</v>
      </c>
      <c r="G75" s="108">
        <v>30.1</v>
      </c>
      <c r="H75" s="109" t="s">
        <v>275</v>
      </c>
      <c r="I75" s="119">
        <v>3.5</v>
      </c>
      <c r="J75" s="119">
        <v>1</v>
      </c>
      <c r="K75" s="120">
        <v>4.5</v>
      </c>
      <c r="L75" s="112"/>
    </row>
    <row r="76" spans="1:12" ht="17.25">
      <c r="A76" s="106">
        <f t="shared" si="1"/>
        <v>71</v>
      </c>
      <c r="B76" s="124">
        <v>45101</v>
      </c>
      <c r="C76" s="107" t="s">
        <v>26</v>
      </c>
      <c r="D76" s="107">
        <v>110</v>
      </c>
      <c r="E76" s="108" t="s">
        <v>528</v>
      </c>
      <c r="F76" s="108" t="s">
        <v>519</v>
      </c>
      <c r="G76" s="108">
        <v>98.2</v>
      </c>
      <c r="H76" s="109" t="s">
        <v>275</v>
      </c>
      <c r="I76" s="119">
        <v>3.5</v>
      </c>
      <c r="J76" s="119">
        <v>1</v>
      </c>
      <c r="K76" s="120">
        <v>4.5</v>
      </c>
      <c r="L76" s="112"/>
    </row>
    <row r="77" spans="1:12" ht="17.25">
      <c r="A77" s="106">
        <f t="shared" si="1"/>
        <v>72</v>
      </c>
      <c r="B77" s="124">
        <v>45101</v>
      </c>
      <c r="C77" s="107" t="s">
        <v>26</v>
      </c>
      <c r="D77" s="107">
        <v>110</v>
      </c>
      <c r="E77" s="108" t="s">
        <v>519</v>
      </c>
      <c r="F77" s="108" t="s">
        <v>518</v>
      </c>
      <c r="G77" s="108">
        <v>14.1</v>
      </c>
      <c r="H77" s="109" t="s">
        <v>275</v>
      </c>
      <c r="I77" s="119">
        <v>3.5</v>
      </c>
      <c r="J77" s="119">
        <v>1</v>
      </c>
      <c r="K77" s="120">
        <v>4.5</v>
      </c>
      <c r="L77" s="112"/>
    </row>
    <row r="78" spans="1:12" ht="17.25">
      <c r="A78" s="106">
        <f t="shared" si="1"/>
        <v>73</v>
      </c>
      <c r="B78" s="124">
        <v>45101</v>
      </c>
      <c r="C78" s="107" t="s">
        <v>26</v>
      </c>
      <c r="D78" s="107">
        <v>90</v>
      </c>
      <c r="E78" s="108" t="s">
        <v>518</v>
      </c>
      <c r="F78" s="108" t="s">
        <v>547</v>
      </c>
      <c r="G78" s="108">
        <v>98.5</v>
      </c>
      <c r="H78" s="109" t="s">
        <v>275</v>
      </c>
      <c r="I78" s="119">
        <v>3.5</v>
      </c>
      <c r="J78" s="119">
        <v>1</v>
      </c>
      <c r="K78" s="120">
        <v>4.5</v>
      </c>
      <c r="L78" s="112"/>
    </row>
    <row r="79" spans="1:12" ht="17.25">
      <c r="A79" s="106">
        <f t="shared" si="1"/>
        <v>74</v>
      </c>
      <c r="B79" s="124">
        <v>45101</v>
      </c>
      <c r="C79" s="107" t="s">
        <v>26</v>
      </c>
      <c r="D79" s="107">
        <v>90</v>
      </c>
      <c r="E79" s="108" t="s">
        <v>547</v>
      </c>
      <c r="F79" s="108" t="s">
        <v>548</v>
      </c>
      <c r="G79" s="108">
        <v>16.3</v>
      </c>
      <c r="H79" s="109" t="s">
        <v>275</v>
      </c>
      <c r="I79" s="119">
        <v>3.5</v>
      </c>
      <c r="J79" s="119">
        <v>1</v>
      </c>
      <c r="K79" s="120">
        <v>4.5</v>
      </c>
      <c r="L79" s="112"/>
    </row>
    <row r="80" spans="1:12" ht="17.25">
      <c r="A80" s="106">
        <f t="shared" si="1"/>
        <v>75</v>
      </c>
      <c r="B80" s="124">
        <v>45101</v>
      </c>
      <c r="C80" s="107" t="s">
        <v>26</v>
      </c>
      <c r="D80" s="107">
        <v>90</v>
      </c>
      <c r="E80" s="108" t="s">
        <v>548</v>
      </c>
      <c r="F80" s="108" t="s">
        <v>393</v>
      </c>
      <c r="G80" s="108">
        <v>38.4</v>
      </c>
      <c r="H80" s="109" t="s">
        <v>275</v>
      </c>
      <c r="I80" s="119">
        <v>3.5</v>
      </c>
      <c r="J80" s="119">
        <v>1</v>
      </c>
      <c r="K80" s="120">
        <v>4.5</v>
      </c>
      <c r="L80" s="112"/>
    </row>
    <row r="81" spans="1:12" ht="17.25">
      <c r="A81" s="106">
        <f t="shared" si="1"/>
        <v>76</v>
      </c>
      <c r="B81" s="124">
        <v>45101</v>
      </c>
      <c r="C81" s="107" t="s">
        <v>26</v>
      </c>
      <c r="D81" s="107">
        <v>90</v>
      </c>
      <c r="E81" s="108" t="s">
        <v>393</v>
      </c>
      <c r="F81" s="108" t="s">
        <v>549</v>
      </c>
      <c r="G81" s="108">
        <v>58.7</v>
      </c>
      <c r="H81" s="109" t="s">
        <v>275</v>
      </c>
      <c r="I81" s="119">
        <v>3.5</v>
      </c>
      <c r="J81" s="119">
        <v>1</v>
      </c>
      <c r="K81" s="120">
        <v>4.5</v>
      </c>
      <c r="L81" s="112"/>
    </row>
    <row r="82" spans="1:12" ht="17.25">
      <c r="A82" s="106">
        <f t="shared" si="1"/>
        <v>77</v>
      </c>
      <c r="B82" s="124">
        <v>45101</v>
      </c>
      <c r="C82" s="107" t="s">
        <v>26</v>
      </c>
      <c r="D82" s="107">
        <v>90</v>
      </c>
      <c r="E82" s="108" t="s">
        <v>549</v>
      </c>
      <c r="F82" s="108" t="s">
        <v>550</v>
      </c>
      <c r="G82" s="108">
        <v>57.3</v>
      </c>
      <c r="H82" s="109" t="s">
        <v>275</v>
      </c>
      <c r="I82" s="119">
        <v>3.5</v>
      </c>
      <c r="J82" s="119">
        <v>1</v>
      </c>
      <c r="K82" s="120">
        <v>4.5</v>
      </c>
      <c r="L82" s="112"/>
    </row>
    <row r="83" spans="1:12" ht="17.25">
      <c r="A83" s="106">
        <f t="shared" si="1"/>
        <v>78</v>
      </c>
      <c r="B83" s="124">
        <v>45101</v>
      </c>
      <c r="C83" s="107" t="s">
        <v>26</v>
      </c>
      <c r="D83" s="107">
        <v>63</v>
      </c>
      <c r="E83" s="108" t="s">
        <v>393</v>
      </c>
      <c r="F83" s="108" t="s">
        <v>394</v>
      </c>
      <c r="G83" s="108">
        <v>70.2</v>
      </c>
      <c r="H83" s="109" t="s">
        <v>275</v>
      </c>
      <c r="I83" s="119">
        <v>3.5</v>
      </c>
      <c r="J83" s="119">
        <v>1</v>
      </c>
      <c r="K83" s="120">
        <v>4.5</v>
      </c>
      <c r="L83" s="112"/>
    </row>
    <row r="84" spans="1:12" ht="17.25">
      <c r="A84" s="106">
        <f t="shared" si="1"/>
        <v>79</v>
      </c>
      <c r="B84" s="124">
        <v>45101</v>
      </c>
      <c r="C84" s="107" t="s">
        <v>26</v>
      </c>
      <c r="D84" s="107">
        <v>90</v>
      </c>
      <c r="E84" s="108" t="s">
        <v>394</v>
      </c>
      <c r="F84" s="108" t="s">
        <v>551</v>
      </c>
      <c r="G84" s="108">
        <v>72.099999999999994</v>
      </c>
      <c r="H84" s="109" t="s">
        <v>275</v>
      </c>
      <c r="I84" s="119">
        <v>3.5</v>
      </c>
      <c r="J84" s="119">
        <v>1</v>
      </c>
      <c r="K84" s="120">
        <v>4.5</v>
      </c>
      <c r="L84" s="112"/>
    </row>
    <row r="85" spans="1:12" ht="17.25">
      <c r="A85" s="106">
        <f t="shared" si="1"/>
        <v>80</v>
      </c>
      <c r="B85" s="124">
        <v>45101</v>
      </c>
      <c r="C85" s="107" t="s">
        <v>26</v>
      </c>
      <c r="D85" s="107">
        <v>90</v>
      </c>
      <c r="E85" s="108" t="s">
        <v>552</v>
      </c>
      <c r="F85" s="108" t="s">
        <v>553</v>
      </c>
      <c r="G85" s="108">
        <v>65.400000000000006</v>
      </c>
      <c r="H85" s="109" t="s">
        <v>275</v>
      </c>
      <c r="I85" s="119">
        <v>3.5</v>
      </c>
      <c r="J85" s="119">
        <v>1</v>
      </c>
      <c r="K85" s="120">
        <v>4.5</v>
      </c>
      <c r="L85" s="112"/>
    </row>
    <row r="86" spans="1:12" ht="17.25">
      <c r="A86" s="106">
        <f t="shared" si="1"/>
        <v>81</v>
      </c>
      <c r="B86" s="124">
        <v>45101</v>
      </c>
      <c r="C86" s="107" t="s">
        <v>26</v>
      </c>
      <c r="D86" s="107">
        <v>90</v>
      </c>
      <c r="E86" s="108" t="s">
        <v>551</v>
      </c>
      <c r="F86" s="108" t="s">
        <v>553</v>
      </c>
      <c r="G86" s="108">
        <v>6.1</v>
      </c>
      <c r="H86" s="109" t="s">
        <v>275</v>
      </c>
      <c r="I86" s="119">
        <v>3.5</v>
      </c>
      <c r="J86" s="119">
        <v>1</v>
      </c>
      <c r="K86" s="120">
        <v>4.5</v>
      </c>
      <c r="L86" s="112"/>
    </row>
    <row r="87" spans="1:12" ht="17.25">
      <c r="A87" s="106">
        <f t="shared" si="1"/>
        <v>82</v>
      </c>
      <c r="B87" s="124">
        <v>45101</v>
      </c>
      <c r="C87" s="107" t="s">
        <v>26</v>
      </c>
      <c r="D87" s="107">
        <v>75</v>
      </c>
      <c r="E87" s="108" t="s">
        <v>553</v>
      </c>
      <c r="F87" s="108"/>
      <c r="G87" s="108">
        <v>292.8</v>
      </c>
      <c r="H87" s="109" t="s">
        <v>275</v>
      </c>
      <c r="I87" s="119">
        <v>3.5</v>
      </c>
      <c r="J87" s="119">
        <v>1</v>
      </c>
      <c r="K87" s="120">
        <v>4.5</v>
      </c>
      <c r="L87" s="112"/>
    </row>
    <row r="88" spans="1:12" ht="17.25">
      <c r="A88" s="106">
        <f t="shared" si="1"/>
        <v>83</v>
      </c>
      <c r="B88" s="124">
        <v>45101</v>
      </c>
      <c r="C88" s="107" t="s">
        <v>26</v>
      </c>
      <c r="D88" s="107">
        <v>110</v>
      </c>
      <c r="E88" s="108" t="s">
        <v>128</v>
      </c>
      <c r="F88" s="108" t="s">
        <v>127</v>
      </c>
      <c r="G88" s="108">
        <v>195.1</v>
      </c>
      <c r="H88" s="109" t="s">
        <v>308</v>
      </c>
      <c r="I88" s="119">
        <v>3.2</v>
      </c>
      <c r="J88" s="119">
        <v>1</v>
      </c>
      <c r="K88" s="120">
        <v>4.2</v>
      </c>
      <c r="L88" s="112"/>
    </row>
    <row r="89" spans="1:12" ht="17.25">
      <c r="A89" s="106">
        <f t="shared" si="1"/>
        <v>84</v>
      </c>
      <c r="B89" s="124">
        <v>45101</v>
      </c>
      <c r="C89" s="107" t="s">
        <v>26</v>
      </c>
      <c r="D89" s="107">
        <v>90</v>
      </c>
      <c r="E89" s="108" t="s">
        <v>127</v>
      </c>
      <c r="F89" s="108" t="s">
        <v>121</v>
      </c>
      <c r="G89" s="108">
        <v>36.4</v>
      </c>
      <c r="H89" s="109" t="s">
        <v>308</v>
      </c>
      <c r="I89" s="119">
        <v>3.2</v>
      </c>
      <c r="J89" s="119">
        <v>1</v>
      </c>
      <c r="K89" s="120">
        <v>4.2</v>
      </c>
      <c r="L89" s="112"/>
    </row>
    <row r="90" spans="1:12" ht="17.25">
      <c r="A90" s="106">
        <f t="shared" si="1"/>
        <v>85</v>
      </c>
      <c r="B90" s="124">
        <v>45101</v>
      </c>
      <c r="C90" s="107" t="s">
        <v>26</v>
      </c>
      <c r="D90" s="107">
        <v>63</v>
      </c>
      <c r="E90" s="108" t="s">
        <v>121</v>
      </c>
      <c r="F90" s="108" t="s">
        <v>364</v>
      </c>
      <c r="G90" s="108">
        <v>26.6</v>
      </c>
      <c r="H90" s="109" t="s">
        <v>308</v>
      </c>
      <c r="I90" s="119">
        <v>3.2</v>
      </c>
      <c r="J90" s="119">
        <v>1</v>
      </c>
      <c r="K90" s="120">
        <v>4.2</v>
      </c>
      <c r="L90" s="112"/>
    </row>
    <row r="91" spans="1:12" ht="17.25">
      <c r="A91" s="106">
        <f t="shared" si="1"/>
        <v>86</v>
      </c>
      <c r="B91" s="124">
        <v>45101</v>
      </c>
      <c r="C91" s="107" t="s">
        <v>26</v>
      </c>
      <c r="D91" s="107">
        <v>90</v>
      </c>
      <c r="E91" s="108" t="s">
        <v>121</v>
      </c>
      <c r="F91" s="108" t="s">
        <v>554</v>
      </c>
      <c r="G91" s="108">
        <v>46.3</v>
      </c>
      <c r="H91" s="109" t="s">
        <v>308</v>
      </c>
      <c r="I91" s="119">
        <v>3.2</v>
      </c>
      <c r="J91" s="119">
        <v>1</v>
      </c>
      <c r="K91" s="120">
        <v>4.2</v>
      </c>
      <c r="L91" s="112"/>
    </row>
    <row r="92" spans="1:12" ht="17.25">
      <c r="A92" s="106">
        <f t="shared" si="1"/>
        <v>87</v>
      </c>
      <c r="B92" s="124">
        <v>45101</v>
      </c>
      <c r="C92" s="107" t="s">
        <v>26</v>
      </c>
      <c r="D92" s="107">
        <v>90</v>
      </c>
      <c r="E92" s="108" t="s">
        <v>122</v>
      </c>
      <c r="F92" s="108" t="s">
        <v>554</v>
      </c>
      <c r="G92" s="108">
        <v>46.6</v>
      </c>
      <c r="H92" s="109" t="s">
        <v>308</v>
      </c>
      <c r="I92" s="119">
        <v>3.2</v>
      </c>
      <c r="J92" s="119">
        <v>1</v>
      </c>
      <c r="K92" s="120">
        <v>4.2</v>
      </c>
      <c r="L92" s="112"/>
    </row>
    <row r="93" spans="1:12" ht="17.25">
      <c r="A93" s="106">
        <f t="shared" si="1"/>
        <v>88</v>
      </c>
      <c r="B93" s="124">
        <v>45101</v>
      </c>
      <c r="C93" s="107" t="s">
        <v>26</v>
      </c>
      <c r="D93" s="107">
        <v>63</v>
      </c>
      <c r="E93" s="108" t="s">
        <v>122</v>
      </c>
      <c r="F93" s="108" t="s">
        <v>555</v>
      </c>
      <c r="G93" s="108">
        <v>83.6</v>
      </c>
      <c r="H93" s="109" t="s">
        <v>308</v>
      </c>
      <c r="I93" s="119">
        <v>3.2</v>
      </c>
      <c r="J93" s="119">
        <v>1</v>
      </c>
      <c r="K93" s="120">
        <v>4.2</v>
      </c>
      <c r="L93" s="112"/>
    </row>
    <row r="94" spans="1:12" ht="17.25">
      <c r="A94" s="106">
        <f t="shared" si="1"/>
        <v>89</v>
      </c>
      <c r="B94" s="124">
        <v>45101</v>
      </c>
      <c r="C94" s="107" t="s">
        <v>26</v>
      </c>
      <c r="D94" s="107">
        <v>63</v>
      </c>
      <c r="E94" s="108" t="s">
        <v>365</v>
      </c>
      <c r="F94" s="108" t="s">
        <v>366</v>
      </c>
      <c r="G94" s="108">
        <v>120.4</v>
      </c>
      <c r="H94" s="109" t="s">
        <v>308</v>
      </c>
      <c r="I94" s="119">
        <v>3.2</v>
      </c>
      <c r="J94" s="119">
        <v>1</v>
      </c>
      <c r="K94" s="120">
        <v>4.2</v>
      </c>
      <c r="L94" s="112"/>
    </row>
    <row r="95" spans="1:12" ht="17.25">
      <c r="A95" s="106">
        <f t="shared" si="1"/>
        <v>90</v>
      </c>
      <c r="B95" s="124">
        <v>45101</v>
      </c>
      <c r="C95" s="107" t="s">
        <v>26</v>
      </c>
      <c r="D95" s="107">
        <v>110</v>
      </c>
      <c r="E95" s="108" t="s">
        <v>366</v>
      </c>
      <c r="F95" s="108" t="s">
        <v>367</v>
      </c>
      <c r="G95" s="108">
        <v>212.2</v>
      </c>
      <c r="H95" s="109" t="s">
        <v>308</v>
      </c>
      <c r="I95" s="119">
        <v>3.2</v>
      </c>
      <c r="J95" s="119">
        <v>1</v>
      </c>
      <c r="K95" s="120">
        <v>4.2</v>
      </c>
      <c r="L95" s="112"/>
    </row>
    <row r="96" spans="1:12" ht="17.25">
      <c r="A96" s="106">
        <f t="shared" si="1"/>
        <v>91</v>
      </c>
      <c r="B96" s="124">
        <v>45101</v>
      </c>
      <c r="C96" s="107" t="s">
        <v>26</v>
      </c>
      <c r="D96" s="107">
        <v>75</v>
      </c>
      <c r="E96" s="108" t="s">
        <v>367</v>
      </c>
      <c r="F96" s="108" t="s">
        <v>368</v>
      </c>
      <c r="G96" s="108">
        <v>44.5</v>
      </c>
      <c r="H96" s="109" t="s">
        <v>308</v>
      </c>
      <c r="I96" s="119">
        <v>3.2</v>
      </c>
      <c r="J96" s="119">
        <v>1</v>
      </c>
      <c r="K96" s="120">
        <v>4.2</v>
      </c>
      <c r="L96" s="112"/>
    </row>
    <row r="97" spans="1:12" ht="17.25">
      <c r="A97" s="106">
        <f t="shared" si="1"/>
        <v>92</v>
      </c>
      <c r="B97" s="124">
        <v>45101</v>
      </c>
      <c r="C97" s="107" t="s">
        <v>26</v>
      </c>
      <c r="D97" s="107">
        <v>63</v>
      </c>
      <c r="E97" s="108" t="s">
        <v>368</v>
      </c>
      <c r="F97" s="108" t="s">
        <v>369</v>
      </c>
      <c r="G97" s="108">
        <v>94.7</v>
      </c>
      <c r="H97" s="109" t="s">
        <v>308</v>
      </c>
      <c r="I97" s="119">
        <v>3.2</v>
      </c>
      <c r="J97" s="119">
        <v>1</v>
      </c>
      <c r="K97" s="120">
        <v>4.2</v>
      </c>
      <c r="L97" s="112"/>
    </row>
    <row r="98" spans="1:12" ht="17.25">
      <c r="A98" s="106">
        <f t="shared" si="1"/>
        <v>93</v>
      </c>
      <c r="B98" s="124">
        <v>45101</v>
      </c>
      <c r="C98" s="107" t="s">
        <v>26</v>
      </c>
      <c r="D98" s="107">
        <v>63</v>
      </c>
      <c r="E98" s="108" t="s">
        <v>368</v>
      </c>
      <c r="F98" s="108" t="s">
        <v>370</v>
      </c>
      <c r="G98" s="108">
        <v>24.6</v>
      </c>
      <c r="H98" s="109" t="s">
        <v>308</v>
      </c>
      <c r="I98" s="119">
        <v>3.2</v>
      </c>
      <c r="J98" s="119">
        <v>1</v>
      </c>
      <c r="K98" s="120">
        <v>4.2</v>
      </c>
      <c r="L98" s="112"/>
    </row>
    <row r="99" spans="1:12" ht="17.25">
      <c r="A99" s="106">
        <f t="shared" si="1"/>
        <v>94</v>
      </c>
      <c r="B99" s="124">
        <v>45101</v>
      </c>
      <c r="C99" s="107" t="s">
        <v>26</v>
      </c>
      <c r="D99" s="107">
        <v>63</v>
      </c>
      <c r="E99" s="108" t="s">
        <v>370</v>
      </c>
      <c r="F99" s="108" t="s">
        <v>371</v>
      </c>
      <c r="G99" s="108">
        <v>111.3</v>
      </c>
      <c r="H99" s="109" t="s">
        <v>308</v>
      </c>
      <c r="I99" s="119">
        <v>3.2</v>
      </c>
      <c r="J99" s="119">
        <v>1</v>
      </c>
      <c r="K99" s="120">
        <v>4.2</v>
      </c>
      <c r="L99" s="112"/>
    </row>
    <row r="100" spans="1:12" ht="17.25">
      <c r="A100" s="106">
        <f t="shared" si="1"/>
        <v>95</v>
      </c>
      <c r="B100" s="124">
        <v>45101</v>
      </c>
      <c r="C100" s="107" t="s">
        <v>26</v>
      </c>
      <c r="D100" s="107">
        <v>75</v>
      </c>
      <c r="E100" s="108" t="s">
        <v>367</v>
      </c>
      <c r="F100" s="108" t="s">
        <v>410</v>
      </c>
      <c r="G100" s="108">
        <v>75.099999999999994</v>
      </c>
      <c r="H100" s="109" t="s">
        <v>308</v>
      </c>
      <c r="I100" s="119">
        <v>3.2</v>
      </c>
      <c r="J100" s="119">
        <v>1</v>
      </c>
      <c r="K100" s="120">
        <v>4.2</v>
      </c>
      <c r="L100" s="112"/>
    </row>
    <row r="101" spans="1:12" ht="17.25">
      <c r="A101" s="106">
        <f t="shared" si="1"/>
        <v>96</v>
      </c>
      <c r="B101" s="124">
        <v>45101</v>
      </c>
      <c r="C101" s="107" t="s">
        <v>26</v>
      </c>
      <c r="D101" s="107">
        <v>75</v>
      </c>
      <c r="E101" s="108" t="s">
        <v>410</v>
      </c>
      <c r="F101" s="108" t="s">
        <v>411</v>
      </c>
      <c r="G101" s="108">
        <v>46.2</v>
      </c>
      <c r="H101" s="109" t="s">
        <v>308</v>
      </c>
      <c r="I101" s="119">
        <v>3.2</v>
      </c>
      <c r="J101" s="119">
        <v>1</v>
      </c>
      <c r="K101" s="120">
        <v>4.2</v>
      </c>
      <c r="L101" s="112"/>
    </row>
    <row r="102" spans="1:12" ht="17.25">
      <c r="A102" s="106">
        <f t="shared" si="1"/>
        <v>97</v>
      </c>
      <c r="B102" s="124">
        <v>45101</v>
      </c>
      <c r="C102" s="107" t="s">
        <v>26</v>
      </c>
      <c r="D102" s="107">
        <v>75</v>
      </c>
      <c r="E102" s="108" t="s">
        <v>411</v>
      </c>
      <c r="F102" s="108" t="s">
        <v>412</v>
      </c>
      <c r="G102" s="108">
        <v>49.7</v>
      </c>
      <c r="H102" s="109" t="s">
        <v>308</v>
      </c>
      <c r="I102" s="119">
        <v>3.2</v>
      </c>
      <c r="J102" s="119">
        <v>1</v>
      </c>
      <c r="K102" s="120">
        <v>4.2</v>
      </c>
      <c r="L102" s="112"/>
    </row>
    <row r="103" spans="1:12" ht="17.25">
      <c r="A103" s="106">
        <f t="shared" si="1"/>
        <v>98</v>
      </c>
      <c r="B103" s="124">
        <v>45101</v>
      </c>
      <c r="C103" s="107" t="s">
        <v>26</v>
      </c>
      <c r="D103" s="107">
        <v>75</v>
      </c>
      <c r="E103" s="108" t="s">
        <v>412</v>
      </c>
      <c r="F103" s="108" t="s">
        <v>413</v>
      </c>
      <c r="G103" s="108">
        <v>14.8</v>
      </c>
      <c r="H103" s="109" t="s">
        <v>308</v>
      </c>
      <c r="I103" s="119">
        <v>3.2</v>
      </c>
      <c r="J103" s="119">
        <v>1</v>
      </c>
      <c r="K103" s="120">
        <v>4.2</v>
      </c>
      <c r="L103" s="112"/>
    </row>
    <row r="104" spans="1:12" ht="17.25">
      <c r="A104" s="106">
        <f t="shared" si="1"/>
        <v>99</v>
      </c>
      <c r="B104" s="124">
        <v>45101</v>
      </c>
      <c r="C104" s="107" t="s">
        <v>26</v>
      </c>
      <c r="D104" s="107">
        <v>75</v>
      </c>
      <c r="E104" s="108" t="s">
        <v>413</v>
      </c>
      <c r="F104" s="108" t="s">
        <v>366</v>
      </c>
      <c r="G104" s="108">
        <v>81.3</v>
      </c>
      <c r="H104" s="109" t="s">
        <v>308</v>
      </c>
      <c r="I104" s="119">
        <v>3.2</v>
      </c>
      <c r="J104" s="119">
        <v>1</v>
      </c>
      <c r="K104" s="120">
        <v>4.2</v>
      </c>
      <c r="L104" s="112"/>
    </row>
    <row r="105" spans="1:12" ht="17.25">
      <c r="A105" s="106">
        <f t="shared" si="1"/>
        <v>100</v>
      </c>
      <c r="B105" s="124">
        <v>45101</v>
      </c>
      <c r="C105" s="107" t="s">
        <v>26</v>
      </c>
      <c r="D105" s="107">
        <v>75</v>
      </c>
      <c r="E105" s="108" t="s">
        <v>413</v>
      </c>
      <c r="F105" s="108" t="s">
        <v>556</v>
      </c>
      <c r="G105" s="108">
        <v>47.5</v>
      </c>
      <c r="H105" s="109" t="s">
        <v>308</v>
      </c>
      <c r="I105" s="119">
        <v>3.2</v>
      </c>
      <c r="J105" s="119">
        <v>1</v>
      </c>
      <c r="K105" s="120">
        <v>4.2</v>
      </c>
      <c r="L105" s="112"/>
    </row>
    <row r="106" spans="1:12" ht="17.25">
      <c r="A106" s="106">
        <f t="shared" si="1"/>
        <v>101</v>
      </c>
      <c r="B106" s="124">
        <v>45101</v>
      </c>
      <c r="C106" s="107" t="s">
        <v>26</v>
      </c>
      <c r="D106" s="107">
        <v>75</v>
      </c>
      <c r="E106" s="108" t="s">
        <v>373</v>
      </c>
      <c r="F106" s="108" t="s">
        <v>302</v>
      </c>
      <c r="G106" s="108">
        <v>108.7</v>
      </c>
      <c r="H106" s="109" t="s">
        <v>308</v>
      </c>
      <c r="I106" s="119">
        <v>3.2</v>
      </c>
      <c r="J106" s="119">
        <v>1</v>
      </c>
      <c r="K106" s="120">
        <v>4.2</v>
      </c>
      <c r="L106" s="112"/>
    </row>
    <row r="107" spans="1:12" ht="17.25">
      <c r="A107" s="106">
        <f t="shared" si="1"/>
        <v>102</v>
      </c>
      <c r="B107" s="124">
        <v>45101</v>
      </c>
      <c r="C107" s="107" t="s">
        <v>26</v>
      </c>
      <c r="D107" s="107">
        <v>63</v>
      </c>
      <c r="E107" s="108" t="s">
        <v>302</v>
      </c>
      <c r="F107" s="108" t="s">
        <v>375</v>
      </c>
      <c r="G107" s="108">
        <v>137.30000000000001</v>
      </c>
      <c r="H107" s="109" t="s">
        <v>308</v>
      </c>
      <c r="I107" s="119">
        <v>3.2</v>
      </c>
      <c r="J107" s="119">
        <v>1</v>
      </c>
      <c r="K107" s="120">
        <v>4.2</v>
      </c>
      <c r="L107" s="112"/>
    </row>
    <row r="108" spans="1:12" ht="17.25">
      <c r="A108" s="106">
        <f t="shared" si="1"/>
        <v>103</v>
      </c>
      <c r="B108" s="124">
        <v>45101</v>
      </c>
      <c r="C108" s="107" t="s">
        <v>26</v>
      </c>
      <c r="D108" s="107">
        <v>63</v>
      </c>
      <c r="E108" s="108" t="s">
        <v>376</v>
      </c>
      <c r="F108" s="108" t="s">
        <v>557</v>
      </c>
      <c r="G108" s="108">
        <v>169.4</v>
      </c>
      <c r="H108" s="109" t="s">
        <v>308</v>
      </c>
      <c r="I108" s="119">
        <v>3.2</v>
      </c>
      <c r="J108" s="119">
        <v>1</v>
      </c>
      <c r="K108" s="120">
        <v>4.2</v>
      </c>
      <c r="L108" s="112"/>
    </row>
    <row r="109" spans="1:12" ht="17.25">
      <c r="A109" s="106">
        <f t="shared" si="1"/>
        <v>104</v>
      </c>
      <c r="B109" s="124">
        <v>45101</v>
      </c>
      <c r="C109" s="107" t="s">
        <v>26</v>
      </c>
      <c r="D109" s="107">
        <v>75</v>
      </c>
      <c r="E109" s="108" t="s">
        <v>557</v>
      </c>
      <c r="F109" s="108" t="s">
        <v>302</v>
      </c>
      <c r="G109" s="108">
        <v>73.900000000000006</v>
      </c>
      <c r="H109" s="109" t="s">
        <v>308</v>
      </c>
      <c r="I109" s="119">
        <v>3.2</v>
      </c>
      <c r="J109" s="119">
        <v>1</v>
      </c>
      <c r="K109" s="120">
        <v>4.2</v>
      </c>
      <c r="L109" s="112"/>
    </row>
    <row r="110" spans="1:12" ht="17.25">
      <c r="A110" s="106">
        <f t="shared" si="1"/>
        <v>105</v>
      </c>
      <c r="B110" s="124">
        <v>45101</v>
      </c>
      <c r="C110" s="107" t="s">
        <v>26</v>
      </c>
      <c r="D110" s="107">
        <v>75</v>
      </c>
      <c r="E110" s="108" t="s">
        <v>557</v>
      </c>
      <c r="F110" s="108" t="s">
        <v>378</v>
      </c>
      <c r="G110" s="108">
        <v>93.3</v>
      </c>
      <c r="H110" s="109" t="s">
        <v>308</v>
      </c>
      <c r="I110" s="119">
        <v>3.2</v>
      </c>
      <c r="J110" s="119">
        <v>1</v>
      </c>
      <c r="K110" s="120">
        <v>4.2</v>
      </c>
      <c r="L110" s="112"/>
    </row>
    <row r="111" spans="1:12" ht="17.25">
      <c r="A111" s="106">
        <f t="shared" si="1"/>
        <v>106</v>
      </c>
      <c r="B111" s="124">
        <v>45101</v>
      </c>
      <c r="C111" s="107" t="s">
        <v>26</v>
      </c>
      <c r="D111" s="107">
        <v>63</v>
      </c>
      <c r="E111" s="108" t="s">
        <v>378</v>
      </c>
      <c r="F111" s="108" t="s">
        <v>379</v>
      </c>
      <c r="G111" s="108">
        <v>103.6</v>
      </c>
      <c r="H111" s="109" t="s">
        <v>308</v>
      </c>
      <c r="I111" s="119">
        <v>3.2</v>
      </c>
      <c r="J111" s="119">
        <v>1</v>
      </c>
      <c r="K111" s="120">
        <v>4.2</v>
      </c>
      <c r="L111" s="112"/>
    </row>
    <row r="112" spans="1:12" ht="17.25">
      <c r="A112" s="106">
        <f t="shared" si="1"/>
        <v>107</v>
      </c>
      <c r="B112" s="124">
        <v>45101</v>
      </c>
      <c r="C112" s="107" t="s">
        <v>26</v>
      </c>
      <c r="D112" s="107">
        <v>63</v>
      </c>
      <c r="E112" s="108" t="s">
        <v>122</v>
      </c>
      <c r="F112" s="108" t="s">
        <v>124</v>
      </c>
      <c r="G112" s="108">
        <v>83.6</v>
      </c>
      <c r="H112" s="109" t="s">
        <v>308</v>
      </c>
      <c r="I112" s="119">
        <v>3.2</v>
      </c>
      <c r="J112" s="119">
        <v>1</v>
      </c>
      <c r="K112" s="120">
        <v>4.2</v>
      </c>
      <c r="L112" s="112"/>
    </row>
    <row r="113" spans="1:12" ht="17.25">
      <c r="A113" s="106">
        <f t="shared" si="1"/>
        <v>108</v>
      </c>
      <c r="B113" s="124">
        <v>45101</v>
      </c>
      <c r="C113" s="107" t="s">
        <v>26</v>
      </c>
      <c r="D113" s="107">
        <v>63</v>
      </c>
      <c r="E113" s="108" t="s">
        <v>123</v>
      </c>
      <c r="F113" s="108" t="s">
        <v>122</v>
      </c>
      <c r="G113" s="108">
        <v>17.399999999999999</v>
      </c>
      <c r="H113" s="109" t="s">
        <v>308</v>
      </c>
      <c r="I113" s="119">
        <v>3.2</v>
      </c>
      <c r="J113" s="119">
        <v>1</v>
      </c>
      <c r="K113" s="120">
        <v>4.2</v>
      </c>
      <c r="L113" s="112"/>
    </row>
    <row r="114" spans="1:12" ht="17.25">
      <c r="A114" s="106">
        <f t="shared" si="1"/>
        <v>109</v>
      </c>
      <c r="B114" s="124">
        <v>45101</v>
      </c>
      <c r="C114" s="107" t="s">
        <v>26</v>
      </c>
      <c r="D114" s="107">
        <v>110</v>
      </c>
      <c r="E114" s="108" t="s">
        <v>372</v>
      </c>
      <c r="F114" s="108" t="s">
        <v>373</v>
      </c>
      <c r="G114" s="108">
        <v>170.3</v>
      </c>
      <c r="H114" s="109" t="s">
        <v>308</v>
      </c>
      <c r="I114" s="119">
        <v>3.2</v>
      </c>
      <c r="J114" s="119">
        <v>1</v>
      </c>
      <c r="K114" s="120">
        <v>4.2</v>
      </c>
      <c r="L114" s="112"/>
    </row>
    <row r="115" spans="1:12" ht="17.25">
      <c r="A115" s="106">
        <f t="shared" si="1"/>
        <v>110</v>
      </c>
      <c r="B115" s="124">
        <v>45101</v>
      </c>
      <c r="C115" s="107" t="s">
        <v>26</v>
      </c>
      <c r="D115" s="107">
        <v>63</v>
      </c>
      <c r="E115" s="108" t="s">
        <v>373</v>
      </c>
      <c r="F115" s="108" t="s">
        <v>374</v>
      </c>
      <c r="G115" s="108">
        <v>13.4</v>
      </c>
      <c r="H115" s="109" t="s">
        <v>308</v>
      </c>
      <c r="I115" s="119">
        <v>3.2</v>
      </c>
      <c r="J115" s="119">
        <v>1</v>
      </c>
      <c r="K115" s="120">
        <v>4.2</v>
      </c>
      <c r="L115" s="112"/>
    </row>
    <row r="116" spans="1:12" ht="17.25">
      <c r="A116" s="106">
        <f t="shared" si="1"/>
        <v>111</v>
      </c>
      <c r="B116" s="124">
        <v>45101</v>
      </c>
      <c r="C116" s="107" t="s">
        <v>26</v>
      </c>
      <c r="D116" s="107">
        <v>63</v>
      </c>
      <c r="E116" s="108" t="s">
        <v>376</v>
      </c>
      <c r="F116" s="108" t="s">
        <v>557</v>
      </c>
      <c r="G116" s="108">
        <v>169.4</v>
      </c>
      <c r="H116" s="109" t="s">
        <v>308</v>
      </c>
      <c r="I116" s="119">
        <v>3.2</v>
      </c>
      <c r="J116" s="119">
        <v>1</v>
      </c>
      <c r="K116" s="120">
        <v>4.2</v>
      </c>
      <c r="L116" s="112"/>
    </row>
    <row r="117" spans="1:12" ht="17.25">
      <c r="A117" s="106">
        <f t="shared" si="1"/>
        <v>112</v>
      </c>
      <c r="B117" s="124">
        <v>45102</v>
      </c>
      <c r="C117" s="107" t="s">
        <v>26</v>
      </c>
      <c r="D117" s="107">
        <v>63</v>
      </c>
      <c r="E117" s="108" t="s">
        <v>386</v>
      </c>
      <c r="F117" s="108" t="s">
        <v>387</v>
      </c>
      <c r="G117" s="108">
        <v>10.3</v>
      </c>
      <c r="H117" s="109" t="s">
        <v>308</v>
      </c>
      <c r="I117" s="119">
        <v>3.2</v>
      </c>
      <c r="J117" s="119">
        <v>1</v>
      </c>
      <c r="K117" s="120">
        <v>4.2</v>
      </c>
      <c r="L117" s="112"/>
    </row>
    <row r="118" spans="1:12" ht="17.25">
      <c r="A118" s="106">
        <f t="shared" si="1"/>
        <v>113</v>
      </c>
      <c r="B118" s="124">
        <v>45102</v>
      </c>
      <c r="C118" s="107" t="s">
        <v>26</v>
      </c>
      <c r="D118" s="107">
        <v>75</v>
      </c>
      <c r="E118" s="108" t="s">
        <v>373</v>
      </c>
      <c r="F118" s="108" t="s">
        <v>302</v>
      </c>
      <c r="G118" s="108">
        <v>108.7</v>
      </c>
      <c r="H118" s="109" t="s">
        <v>308</v>
      </c>
      <c r="I118" s="119">
        <v>3.2</v>
      </c>
      <c r="J118" s="119">
        <v>1</v>
      </c>
      <c r="K118" s="120">
        <v>4.2</v>
      </c>
      <c r="L118" s="112"/>
    </row>
    <row r="119" spans="1:12" ht="17.25">
      <c r="A119" s="106">
        <f t="shared" si="1"/>
        <v>114</v>
      </c>
      <c r="B119" s="124">
        <v>45102</v>
      </c>
      <c r="C119" s="107" t="s">
        <v>26</v>
      </c>
      <c r="D119" s="107">
        <v>75</v>
      </c>
      <c r="E119" s="108" t="s">
        <v>367</v>
      </c>
      <c r="F119" s="108" t="s">
        <v>368</v>
      </c>
      <c r="G119" s="108">
        <v>44.5</v>
      </c>
      <c r="H119" s="109" t="s">
        <v>308</v>
      </c>
      <c r="I119" s="119">
        <v>3.2</v>
      </c>
      <c r="J119" s="119">
        <v>1</v>
      </c>
      <c r="K119" s="120">
        <v>4.2</v>
      </c>
      <c r="L119" s="112"/>
    </row>
    <row r="120" spans="1:12" ht="17.25">
      <c r="A120" s="106">
        <f t="shared" si="1"/>
        <v>115</v>
      </c>
      <c r="B120" s="124">
        <v>45102</v>
      </c>
      <c r="C120" s="107" t="s">
        <v>26</v>
      </c>
      <c r="D120" s="107">
        <v>90</v>
      </c>
      <c r="E120" s="108" t="s">
        <v>129</v>
      </c>
      <c r="F120" s="108" t="s">
        <v>558</v>
      </c>
      <c r="G120" s="108">
        <v>97.5</v>
      </c>
      <c r="H120" s="109" t="s">
        <v>308</v>
      </c>
      <c r="I120" s="119">
        <v>3.2</v>
      </c>
      <c r="J120" s="119">
        <v>1</v>
      </c>
      <c r="K120" s="120">
        <v>4.2</v>
      </c>
      <c r="L120" s="112"/>
    </row>
    <row r="121" spans="1:12" ht="17.25">
      <c r="A121" s="106">
        <f t="shared" si="1"/>
        <v>116</v>
      </c>
      <c r="B121" s="124">
        <v>45102</v>
      </c>
      <c r="C121" s="107" t="s">
        <v>26</v>
      </c>
      <c r="D121" s="107">
        <v>110</v>
      </c>
      <c r="E121" s="108" t="s">
        <v>559</v>
      </c>
      <c r="F121" s="108" t="s">
        <v>560</v>
      </c>
      <c r="G121" s="108">
        <v>168.1</v>
      </c>
      <c r="H121" s="109" t="s">
        <v>308</v>
      </c>
      <c r="I121" s="119">
        <v>3.2</v>
      </c>
      <c r="J121" s="119">
        <v>1</v>
      </c>
      <c r="K121" s="120">
        <v>4.2</v>
      </c>
      <c r="L121" s="112"/>
    </row>
    <row r="122" spans="1:12" ht="17.25">
      <c r="A122" s="106">
        <f t="shared" si="1"/>
        <v>117</v>
      </c>
      <c r="B122" s="124">
        <v>45102</v>
      </c>
      <c r="C122" s="107" t="s">
        <v>26</v>
      </c>
      <c r="D122" s="107">
        <v>63</v>
      </c>
      <c r="E122" s="108" t="s">
        <v>370</v>
      </c>
      <c r="F122" s="108" t="s">
        <v>371</v>
      </c>
      <c r="G122" s="108">
        <v>111.3</v>
      </c>
      <c r="H122" s="109" t="s">
        <v>308</v>
      </c>
      <c r="I122" s="119">
        <v>3.2</v>
      </c>
      <c r="J122" s="119">
        <v>1</v>
      </c>
      <c r="K122" s="120">
        <v>4.2</v>
      </c>
      <c r="L122" s="112"/>
    </row>
    <row r="123" spans="1:12" ht="17.25">
      <c r="A123" s="106">
        <f t="shared" si="1"/>
        <v>118</v>
      </c>
      <c r="B123" s="124">
        <v>45102</v>
      </c>
      <c r="C123" s="107" t="s">
        <v>26</v>
      </c>
      <c r="D123" s="107">
        <v>63</v>
      </c>
      <c r="E123" s="108" t="s">
        <v>372</v>
      </c>
      <c r="F123" s="108" t="s">
        <v>373</v>
      </c>
      <c r="G123" s="108">
        <v>170.3</v>
      </c>
      <c r="H123" s="109" t="s">
        <v>308</v>
      </c>
      <c r="I123" s="119">
        <v>3.2</v>
      </c>
      <c r="J123" s="119">
        <v>1</v>
      </c>
      <c r="K123" s="120">
        <v>4.2</v>
      </c>
      <c r="L123" s="112"/>
    </row>
    <row r="124" spans="1:12" ht="17.25">
      <c r="A124" s="106">
        <f t="shared" si="1"/>
        <v>119</v>
      </c>
      <c r="B124" s="124">
        <v>45102</v>
      </c>
      <c r="C124" s="107" t="s">
        <v>26</v>
      </c>
      <c r="D124" s="107">
        <v>63</v>
      </c>
      <c r="E124" s="108" t="s">
        <v>376</v>
      </c>
      <c r="F124" s="108" t="s">
        <v>557</v>
      </c>
      <c r="G124" s="108">
        <v>169.4</v>
      </c>
      <c r="H124" s="109" t="s">
        <v>308</v>
      </c>
      <c r="I124" s="119">
        <v>3.2</v>
      </c>
      <c r="J124" s="119">
        <v>1</v>
      </c>
      <c r="K124" s="120">
        <v>4.2</v>
      </c>
      <c r="L124" s="112"/>
    </row>
    <row r="125" spans="1:12" ht="17.25">
      <c r="A125" s="106">
        <f t="shared" si="1"/>
        <v>120</v>
      </c>
      <c r="B125" s="124">
        <v>45102</v>
      </c>
      <c r="C125" s="107" t="s">
        <v>26</v>
      </c>
      <c r="D125" s="107">
        <v>63</v>
      </c>
      <c r="E125" s="108" t="s">
        <v>528</v>
      </c>
      <c r="F125" s="108" t="s">
        <v>546</v>
      </c>
      <c r="G125" s="108">
        <v>30.1</v>
      </c>
      <c r="H125" s="109" t="s">
        <v>308</v>
      </c>
      <c r="I125" s="119">
        <v>3.2</v>
      </c>
      <c r="J125" s="119">
        <v>1</v>
      </c>
      <c r="K125" s="120">
        <v>4.2</v>
      </c>
      <c r="L125" s="112"/>
    </row>
    <row r="126" spans="1:12" ht="17.25" hidden="1">
      <c r="A126" s="106"/>
      <c r="B126" s="124"/>
      <c r="C126" s="107"/>
      <c r="D126" s="107"/>
      <c r="E126" s="108"/>
      <c r="F126" s="108"/>
      <c r="G126" s="108"/>
      <c r="H126" s="109"/>
      <c r="I126" s="119"/>
      <c r="J126" s="119"/>
      <c r="K126" s="120"/>
      <c r="L126" s="112"/>
    </row>
    <row r="127" spans="1:12" ht="17.25" hidden="1">
      <c r="A127" s="106"/>
      <c r="B127" s="124"/>
      <c r="C127" s="107"/>
      <c r="D127" s="107"/>
      <c r="E127" s="108"/>
      <c r="F127" s="108"/>
      <c r="G127" s="108"/>
      <c r="H127" s="109"/>
      <c r="I127" s="119"/>
      <c r="J127" s="119"/>
      <c r="K127" s="120"/>
      <c r="L127" s="112"/>
    </row>
    <row r="128" spans="1:12" ht="17.25" hidden="1">
      <c r="A128" s="106"/>
      <c r="B128" s="124"/>
      <c r="C128" s="107"/>
      <c r="D128" s="107"/>
      <c r="E128" s="108"/>
      <c r="F128" s="108"/>
      <c r="G128" s="108"/>
      <c r="H128" s="109"/>
      <c r="I128" s="119"/>
      <c r="J128" s="119"/>
      <c r="K128" s="120"/>
      <c r="L128" s="112"/>
    </row>
    <row r="129" spans="1:12" ht="17.25" hidden="1">
      <c r="A129" s="106"/>
      <c r="B129" s="124"/>
      <c r="C129" s="107"/>
      <c r="D129" s="107"/>
      <c r="E129" s="108"/>
      <c r="F129" s="108"/>
      <c r="G129" s="108"/>
      <c r="H129" s="109"/>
      <c r="I129" s="119"/>
      <c r="J129" s="119"/>
      <c r="K129" s="120"/>
      <c r="L129" s="112"/>
    </row>
    <row r="130" spans="1:12" ht="17.25" hidden="1">
      <c r="A130" s="106"/>
      <c r="B130" s="124"/>
      <c r="C130" s="107"/>
      <c r="D130" s="107"/>
      <c r="E130" s="108"/>
      <c r="F130" s="108"/>
      <c r="G130" s="108"/>
      <c r="H130" s="109"/>
      <c r="I130" s="119"/>
      <c r="J130" s="119"/>
      <c r="K130" s="120"/>
      <c r="L130" s="112"/>
    </row>
    <row r="131" spans="1:12" ht="17.25" hidden="1">
      <c r="A131" s="106">
        <f>+A22+1</f>
        <v>18</v>
      </c>
      <c r="B131" s="106"/>
      <c r="C131" s="107"/>
      <c r="D131" s="107"/>
      <c r="E131" s="108"/>
      <c r="F131" s="108"/>
      <c r="G131" s="108"/>
      <c r="H131" s="109"/>
      <c r="I131" s="110"/>
      <c r="J131" s="111"/>
      <c r="K131" s="109"/>
      <c r="L131" s="112"/>
    </row>
    <row r="132" spans="1:12" ht="18.75">
      <c r="A132" s="301" t="s">
        <v>216</v>
      </c>
      <c r="B132" s="301"/>
      <c r="C132" s="301"/>
      <c r="D132" s="301"/>
      <c r="E132" s="302"/>
      <c r="F132" s="302"/>
      <c r="G132" s="168">
        <f>SUM(G6:G131)</f>
        <v>11704.399999999998</v>
      </c>
    </row>
    <row r="133" spans="1:12" s="170" customFormat="1" ht="18.75">
      <c r="E133" s="303" t="s">
        <v>563</v>
      </c>
      <c r="F133" s="304"/>
      <c r="G133" s="304"/>
      <c r="H133" s="305"/>
    </row>
    <row r="134" spans="1:12" s="170" customFormat="1" ht="18.75">
      <c r="E134" s="171"/>
      <c r="F134" s="172" t="s">
        <v>218</v>
      </c>
      <c r="G134" s="172" t="s">
        <v>211</v>
      </c>
      <c r="H134" s="171"/>
    </row>
    <row r="135" spans="1:12" ht="17.25">
      <c r="E135" s="169"/>
      <c r="F135" s="115">
        <v>63</v>
      </c>
      <c r="G135" s="166">
        <f>+SUMIFS($G$6:$G$131,$D$6:$D$131,F135)</f>
        <v>3083.9000000000005</v>
      </c>
      <c r="H135" s="169"/>
    </row>
    <row r="136" spans="1:12" ht="17.25">
      <c r="E136" s="169"/>
      <c r="F136" s="115">
        <v>75</v>
      </c>
      <c r="G136" s="166">
        <f t="shared" ref="G136:G143" si="2">+SUMIFS($G$6:$G$131,$D$6:$D$131,F136)</f>
        <v>2760.9</v>
      </c>
      <c r="H136" s="169"/>
    </row>
    <row r="137" spans="1:12" ht="17.25">
      <c r="E137" s="169"/>
      <c r="F137" s="115">
        <v>90</v>
      </c>
      <c r="G137" s="166">
        <f t="shared" si="2"/>
        <v>2109</v>
      </c>
      <c r="H137" s="169"/>
    </row>
    <row r="138" spans="1:12" ht="17.25">
      <c r="E138" s="169"/>
      <c r="F138" s="115">
        <v>110</v>
      </c>
      <c r="G138" s="166">
        <f t="shared" si="2"/>
        <v>3010.5999999999995</v>
      </c>
      <c r="H138" s="169"/>
    </row>
    <row r="139" spans="1:12" ht="17.25">
      <c r="E139" s="169"/>
      <c r="F139" s="115">
        <v>125</v>
      </c>
      <c r="G139" s="166">
        <f t="shared" si="2"/>
        <v>0</v>
      </c>
      <c r="H139" s="169"/>
    </row>
    <row r="140" spans="1:12" ht="17.25">
      <c r="E140" s="169"/>
      <c r="F140" s="115">
        <v>140</v>
      </c>
      <c r="G140" s="166">
        <f t="shared" si="2"/>
        <v>0</v>
      </c>
      <c r="H140" s="169"/>
    </row>
    <row r="141" spans="1:12" ht="17.25">
      <c r="E141" s="169"/>
      <c r="F141" s="115">
        <v>160</v>
      </c>
      <c r="G141" s="166">
        <f t="shared" si="2"/>
        <v>0</v>
      </c>
      <c r="H141" s="169"/>
    </row>
    <row r="142" spans="1:12" ht="17.25">
      <c r="E142" s="169"/>
      <c r="F142" s="115">
        <v>200</v>
      </c>
      <c r="G142" s="166">
        <f t="shared" si="2"/>
        <v>0</v>
      </c>
      <c r="H142" s="169"/>
    </row>
    <row r="143" spans="1:12" ht="17.25">
      <c r="E143" s="169"/>
      <c r="F143" s="115">
        <v>250</v>
      </c>
      <c r="G143" s="166">
        <f t="shared" si="2"/>
        <v>740</v>
      </c>
      <c r="H143" s="169"/>
    </row>
    <row r="144" spans="1:12" ht="17.25">
      <c r="E144" s="169"/>
      <c r="F144" s="116" t="s">
        <v>147</v>
      </c>
      <c r="G144" s="167">
        <f>SUM(G135:G143)</f>
        <v>11704.400000000001</v>
      </c>
      <c r="H144" s="169"/>
    </row>
    <row r="148" spans="1:17" ht="18" customHeight="1">
      <c r="A148" s="294" t="s">
        <v>656</v>
      </c>
      <c r="B148" s="294"/>
      <c r="C148" s="294"/>
      <c r="D148" s="294"/>
      <c r="E148" s="294"/>
      <c r="F148" s="294"/>
      <c r="G148" s="294"/>
      <c r="H148" s="294"/>
      <c r="I148" s="294"/>
      <c r="J148" s="294"/>
      <c r="K148" s="294"/>
      <c r="L148" s="294"/>
      <c r="M148" s="118"/>
      <c r="N148" s="118"/>
      <c r="O148" s="118"/>
      <c r="P148" s="118"/>
      <c r="Q148" s="118"/>
    </row>
  </sheetData>
  <autoFilter ref="A5:Q125"/>
  <mergeCells count="8">
    <mergeCell ref="A148:L148"/>
    <mergeCell ref="A1:C3"/>
    <mergeCell ref="D1:L1"/>
    <mergeCell ref="D2:L2"/>
    <mergeCell ref="D3:L3"/>
    <mergeCell ref="A4:L4"/>
    <mergeCell ref="A132:F132"/>
    <mergeCell ref="E133:H133"/>
  </mergeCells>
  <printOptions horizontalCentered="1"/>
  <pageMargins left="0.23622047244094491" right="0.11811023622047245" top="0.35433070866141736" bottom="0" header="0" footer="0"/>
  <pageSetup paperSize="9" scale="66" fitToHeight="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topLeftCell="A43" workbookViewId="0">
      <selection activeCell="A65" sqref="A65:H65"/>
    </sheetView>
  </sheetViews>
  <sheetFormatPr defaultRowHeight="15"/>
  <cols>
    <col min="1" max="1" width="7" bestFit="1" customWidth="1"/>
    <col min="2" max="2" width="12" bestFit="1" customWidth="1"/>
    <col min="3" max="3" width="10.28515625" bestFit="1" customWidth="1"/>
    <col min="4" max="4" width="12.5703125" customWidth="1"/>
    <col min="5" max="5" width="10.42578125" bestFit="1" customWidth="1"/>
    <col min="6" max="6" width="23.7109375" bestFit="1" customWidth="1"/>
    <col min="7" max="7" width="17.42578125" style="48" bestFit="1" customWidth="1"/>
    <col min="8" max="8" width="15.5703125" bestFit="1" customWidth="1"/>
  </cols>
  <sheetData>
    <row r="1" spans="1:8" ht="18.75">
      <c r="A1" s="306" t="str">
        <f>+'Saray Jammuvaril '!E6</f>
        <v xml:space="preserve">POWER MECH PROJECTS.LIMITED </v>
      </c>
      <c r="B1" s="306"/>
      <c r="C1" s="306"/>
      <c r="D1" s="306"/>
      <c r="E1" s="306"/>
      <c r="F1" s="306"/>
      <c r="G1" s="306"/>
      <c r="H1" s="306"/>
    </row>
    <row r="2" spans="1:8" ht="18.75">
      <c r="A2" s="306" t="str">
        <f>+'Saray Jammuvaril '!E7</f>
        <v>RURAL WATER SUPPLY PROJECT UNDER JJM, UP - PRAYAGRAJ</v>
      </c>
      <c r="B2" s="306"/>
      <c r="C2" s="306"/>
      <c r="D2" s="306"/>
      <c r="E2" s="306"/>
      <c r="F2" s="306"/>
      <c r="G2" s="306"/>
      <c r="H2" s="306"/>
    </row>
    <row r="3" spans="1:8" ht="15.75">
      <c r="A3" s="307" t="s">
        <v>625</v>
      </c>
      <c r="B3" s="307"/>
      <c r="C3" s="307"/>
      <c r="D3" s="307"/>
      <c r="E3" s="307"/>
      <c r="F3" s="307"/>
      <c r="G3" s="307"/>
      <c r="H3" s="307"/>
    </row>
    <row r="4" spans="1:8" s="184" customFormat="1">
      <c r="A4" s="181" t="s">
        <v>564</v>
      </c>
      <c r="B4" s="183" t="s">
        <v>569</v>
      </c>
      <c r="C4" s="183" t="s">
        <v>570</v>
      </c>
      <c r="D4" s="183" t="s">
        <v>26</v>
      </c>
      <c r="E4" s="183" t="s">
        <v>568</v>
      </c>
      <c r="F4" s="181" t="s">
        <v>565</v>
      </c>
      <c r="G4" s="182" t="s">
        <v>566</v>
      </c>
      <c r="H4" s="182" t="s">
        <v>567</v>
      </c>
    </row>
    <row r="5" spans="1:8">
      <c r="A5" s="179">
        <v>1</v>
      </c>
      <c r="B5" s="179" t="s">
        <v>288</v>
      </c>
      <c r="C5" s="179" t="s">
        <v>289</v>
      </c>
      <c r="D5" s="179">
        <v>63</v>
      </c>
      <c r="E5" s="179">
        <v>5</v>
      </c>
      <c r="F5" s="179" t="s">
        <v>571</v>
      </c>
      <c r="G5" s="185">
        <v>940253791176</v>
      </c>
      <c r="H5" s="159">
        <v>8052246339</v>
      </c>
    </row>
    <row r="6" spans="1:8">
      <c r="A6" s="179">
        <f>+A5+1</f>
        <v>2</v>
      </c>
      <c r="B6" s="179" t="s">
        <v>288</v>
      </c>
      <c r="C6" s="179" t="s">
        <v>289</v>
      </c>
      <c r="D6" s="179">
        <v>63</v>
      </c>
      <c r="E6" s="179">
        <v>5</v>
      </c>
      <c r="F6" s="179" t="s">
        <v>572</v>
      </c>
      <c r="G6" s="185">
        <v>651669258347</v>
      </c>
      <c r="H6" s="159">
        <v>7379497850</v>
      </c>
    </row>
    <row r="7" spans="1:8">
      <c r="A7" s="179">
        <f t="shared" ref="A7:A56" si="0">+A6+1</f>
        <v>3</v>
      </c>
      <c r="B7" s="179" t="s">
        <v>288</v>
      </c>
      <c r="C7" s="179" t="s">
        <v>289</v>
      </c>
      <c r="D7" s="179">
        <v>63</v>
      </c>
      <c r="E7" s="179">
        <v>5</v>
      </c>
      <c r="F7" s="179" t="s">
        <v>573</v>
      </c>
      <c r="G7" s="185">
        <v>958969999566</v>
      </c>
      <c r="H7" s="159">
        <v>7800605950</v>
      </c>
    </row>
    <row r="8" spans="1:8">
      <c r="A8" s="179">
        <f t="shared" si="0"/>
        <v>4</v>
      </c>
      <c r="B8" s="179" t="s">
        <v>288</v>
      </c>
      <c r="C8" s="179" t="s">
        <v>289</v>
      </c>
      <c r="D8" s="179">
        <v>63</v>
      </c>
      <c r="E8" s="179">
        <v>7</v>
      </c>
      <c r="F8" s="179" t="s">
        <v>574</v>
      </c>
      <c r="G8" s="185">
        <v>919974595478</v>
      </c>
      <c r="H8" s="159">
        <v>8354919254</v>
      </c>
    </row>
    <row r="9" spans="1:8">
      <c r="A9" s="179">
        <f t="shared" si="0"/>
        <v>5</v>
      </c>
      <c r="B9" s="179" t="s">
        <v>288</v>
      </c>
      <c r="C9" s="179" t="s">
        <v>290</v>
      </c>
      <c r="D9" s="179">
        <v>63</v>
      </c>
      <c r="E9" s="179">
        <v>7</v>
      </c>
      <c r="F9" s="179" t="s">
        <v>575</v>
      </c>
      <c r="G9" s="185">
        <v>812635107926</v>
      </c>
      <c r="H9" s="159">
        <v>9621559650</v>
      </c>
    </row>
    <row r="10" spans="1:8">
      <c r="A10" s="179">
        <f t="shared" si="0"/>
        <v>6</v>
      </c>
      <c r="B10" s="179" t="s">
        <v>288</v>
      </c>
      <c r="C10" s="179" t="s">
        <v>290</v>
      </c>
      <c r="D10" s="179">
        <v>63</v>
      </c>
      <c r="E10" s="179">
        <v>5</v>
      </c>
      <c r="F10" s="179" t="s">
        <v>576</v>
      </c>
      <c r="G10" s="185">
        <v>740066163470</v>
      </c>
      <c r="H10" s="159">
        <v>9670206036</v>
      </c>
    </row>
    <row r="11" spans="1:8">
      <c r="A11" s="179">
        <f t="shared" si="0"/>
        <v>7</v>
      </c>
      <c r="B11" s="179" t="s">
        <v>288</v>
      </c>
      <c r="C11" s="179" t="s">
        <v>290</v>
      </c>
      <c r="D11" s="179">
        <v>63</v>
      </c>
      <c r="E11" s="179">
        <v>7</v>
      </c>
      <c r="F11" s="179" t="s">
        <v>577</v>
      </c>
      <c r="G11" s="185">
        <v>511374774276</v>
      </c>
      <c r="H11" s="159">
        <v>9670206036</v>
      </c>
    </row>
    <row r="12" spans="1:8">
      <c r="A12" s="179">
        <f t="shared" si="0"/>
        <v>8</v>
      </c>
      <c r="B12" s="179" t="s">
        <v>125</v>
      </c>
      <c r="C12" s="179" t="s">
        <v>302</v>
      </c>
      <c r="D12" s="179">
        <v>63</v>
      </c>
      <c r="E12" s="179">
        <v>5</v>
      </c>
      <c r="F12" s="179" t="s">
        <v>578</v>
      </c>
      <c r="G12" s="185">
        <v>916490465213</v>
      </c>
      <c r="H12" s="159">
        <v>8511731720</v>
      </c>
    </row>
    <row r="13" spans="1:8">
      <c r="A13" s="179">
        <f t="shared" si="0"/>
        <v>9</v>
      </c>
      <c r="B13" s="179" t="s">
        <v>125</v>
      </c>
      <c r="C13" s="179" t="s">
        <v>302</v>
      </c>
      <c r="D13" s="179">
        <v>63</v>
      </c>
      <c r="E13" s="179">
        <v>6</v>
      </c>
      <c r="F13" s="179" t="s">
        <v>579</v>
      </c>
      <c r="G13" s="185">
        <v>753683774896</v>
      </c>
      <c r="H13" s="159">
        <v>9918703950</v>
      </c>
    </row>
    <row r="14" spans="1:8">
      <c r="A14" s="179">
        <f t="shared" si="0"/>
        <v>10</v>
      </c>
      <c r="B14" s="179" t="s">
        <v>125</v>
      </c>
      <c r="C14" s="179" t="s">
        <v>302</v>
      </c>
      <c r="D14" s="179">
        <v>63</v>
      </c>
      <c r="E14" s="179">
        <v>5</v>
      </c>
      <c r="F14" s="179" t="s">
        <v>580</v>
      </c>
      <c r="G14" s="185">
        <v>347121308211</v>
      </c>
      <c r="H14" s="159">
        <v>9594195325</v>
      </c>
    </row>
    <row r="15" spans="1:8">
      <c r="A15" s="179">
        <f t="shared" si="0"/>
        <v>11</v>
      </c>
      <c r="B15" s="179" t="s">
        <v>125</v>
      </c>
      <c r="C15" s="179" t="s">
        <v>302</v>
      </c>
      <c r="D15" s="179">
        <v>63</v>
      </c>
      <c r="E15" s="179">
        <v>5</v>
      </c>
      <c r="F15" s="179" t="s">
        <v>581</v>
      </c>
      <c r="G15" s="185">
        <v>957458789465</v>
      </c>
      <c r="H15" s="159"/>
    </row>
    <row r="16" spans="1:8">
      <c r="A16" s="179">
        <f t="shared" si="0"/>
        <v>12</v>
      </c>
      <c r="B16" s="179" t="s">
        <v>125</v>
      </c>
      <c r="C16" s="179" t="s">
        <v>302</v>
      </c>
      <c r="D16" s="179">
        <v>63</v>
      </c>
      <c r="E16" s="179">
        <v>5</v>
      </c>
      <c r="F16" s="179" t="s">
        <v>582</v>
      </c>
      <c r="G16" s="185">
        <v>573187004221</v>
      </c>
      <c r="H16" s="159"/>
    </row>
    <row r="17" spans="1:8">
      <c r="A17" s="179">
        <f t="shared" si="0"/>
        <v>13</v>
      </c>
      <c r="B17" s="179" t="s">
        <v>125</v>
      </c>
      <c r="C17" s="179" t="s">
        <v>302</v>
      </c>
      <c r="D17" s="179">
        <v>63</v>
      </c>
      <c r="E17" s="179">
        <v>5</v>
      </c>
      <c r="F17" s="179" t="s">
        <v>583</v>
      </c>
      <c r="G17" s="185">
        <v>293638410994</v>
      </c>
      <c r="H17" s="159"/>
    </row>
    <row r="18" spans="1:8">
      <c r="A18" s="179">
        <f t="shared" si="0"/>
        <v>14</v>
      </c>
      <c r="B18" s="179" t="s">
        <v>203</v>
      </c>
      <c r="C18" s="179" t="s">
        <v>204</v>
      </c>
      <c r="D18" s="179">
        <v>63</v>
      </c>
      <c r="E18" s="179">
        <v>5</v>
      </c>
      <c r="F18" s="179" t="s">
        <v>584</v>
      </c>
      <c r="G18" s="185">
        <v>712145381832</v>
      </c>
      <c r="H18" s="159"/>
    </row>
    <row r="19" spans="1:8">
      <c r="A19" s="179">
        <f t="shared" si="0"/>
        <v>15</v>
      </c>
      <c r="B19" s="179" t="s">
        <v>203</v>
      </c>
      <c r="C19" s="179" t="s">
        <v>204</v>
      </c>
      <c r="D19" s="179">
        <v>63</v>
      </c>
      <c r="E19" s="179">
        <v>5</v>
      </c>
      <c r="F19" s="179" t="s">
        <v>585</v>
      </c>
      <c r="G19" s="185">
        <v>644805671515</v>
      </c>
      <c r="H19" s="159">
        <v>7607026007</v>
      </c>
    </row>
    <row r="20" spans="1:8">
      <c r="A20" s="179">
        <f t="shared" si="0"/>
        <v>16</v>
      </c>
      <c r="B20" s="179" t="s">
        <v>203</v>
      </c>
      <c r="C20" s="179" t="s">
        <v>204</v>
      </c>
      <c r="D20" s="179">
        <v>63</v>
      </c>
      <c r="E20" s="179">
        <v>5</v>
      </c>
      <c r="F20" s="179" t="s">
        <v>586</v>
      </c>
      <c r="G20" s="185">
        <v>593139922449</v>
      </c>
      <c r="H20" s="159">
        <v>8601732896</v>
      </c>
    </row>
    <row r="21" spans="1:8">
      <c r="A21" s="179">
        <f t="shared" si="0"/>
        <v>17</v>
      </c>
      <c r="B21" s="179" t="s">
        <v>201</v>
      </c>
      <c r="C21" s="179" t="s">
        <v>202</v>
      </c>
      <c r="D21" s="179">
        <v>63</v>
      </c>
      <c r="E21" s="179">
        <v>8</v>
      </c>
      <c r="F21" s="179" t="s">
        <v>587</v>
      </c>
      <c r="G21" s="185">
        <v>686418465551</v>
      </c>
      <c r="H21" s="159">
        <v>9336369931</v>
      </c>
    </row>
    <row r="22" spans="1:8">
      <c r="A22" s="179">
        <f t="shared" si="0"/>
        <v>18</v>
      </c>
      <c r="B22" s="179" t="s">
        <v>276</v>
      </c>
      <c r="C22" s="179" t="s">
        <v>131</v>
      </c>
      <c r="D22" s="179">
        <v>110</v>
      </c>
      <c r="E22" s="179">
        <v>7</v>
      </c>
      <c r="F22" s="179" t="s">
        <v>588</v>
      </c>
      <c r="G22" s="185">
        <v>216854312481</v>
      </c>
      <c r="H22" s="159"/>
    </row>
    <row r="23" spans="1:8">
      <c r="A23" s="179">
        <f t="shared" si="0"/>
        <v>19</v>
      </c>
      <c r="B23" s="179" t="s">
        <v>276</v>
      </c>
      <c r="C23" s="179" t="s">
        <v>131</v>
      </c>
      <c r="D23" s="179">
        <v>110</v>
      </c>
      <c r="E23" s="179">
        <v>9</v>
      </c>
      <c r="F23" s="179" t="s">
        <v>589</v>
      </c>
      <c r="G23" s="185">
        <v>209737519600</v>
      </c>
      <c r="H23" s="159"/>
    </row>
    <row r="24" spans="1:8">
      <c r="A24" s="179">
        <f t="shared" si="0"/>
        <v>20</v>
      </c>
      <c r="B24" s="179" t="s">
        <v>276</v>
      </c>
      <c r="C24" s="179" t="s">
        <v>131</v>
      </c>
      <c r="D24" s="179">
        <v>110</v>
      </c>
      <c r="E24" s="179">
        <v>5</v>
      </c>
      <c r="F24" s="179" t="s">
        <v>590</v>
      </c>
      <c r="G24" s="185">
        <v>364034285803</v>
      </c>
      <c r="H24" s="159"/>
    </row>
    <row r="25" spans="1:8">
      <c r="A25" s="179">
        <f t="shared" si="0"/>
        <v>21</v>
      </c>
      <c r="B25" s="179" t="s">
        <v>276</v>
      </c>
      <c r="C25" s="179" t="s">
        <v>131</v>
      </c>
      <c r="D25" s="179">
        <v>110</v>
      </c>
      <c r="E25" s="179">
        <v>6</v>
      </c>
      <c r="F25" s="179" t="s">
        <v>591</v>
      </c>
      <c r="G25" s="185">
        <v>387472011259</v>
      </c>
      <c r="H25" s="159"/>
    </row>
    <row r="26" spans="1:8">
      <c r="A26" s="179">
        <f t="shared" si="0"/>
        <v>22</v>
      </c>
      <c r="B26" s="179" t="s">
        <v>203</v>
      </c>
      <c r="C26" s="179" t="s">
        <v>204</v>
      </c>
      <c r="D26" s="179">
        <v>63</v>
      </c>
      <c r="E26" s="179">
        <v>7</v>
      </c>
      <c r="F26" s="179" t="s">
        <v>592</v>
      </c>
      <c r="G26" s="185">
        <v>959480286558</v>
      </c>
      <c r="H26" s="159"/>
    </row>
    <row r="27" spans="1:8">
      <c r="A27" s="179">
        <f t="shared" si="0"/>
        <v>23</v>
      </c>
      <c r="B27" s="179" t="s">
        <v>252</v>
      </c>
      <c r="C27" s="179" t="s">
        <v>594</v>
      </c>
      <c r="D27" s="179">
        <v>63</v>
      </c>
      <c r="E27" s="179">
        <v>5</v>
      </c>
      <c r="F27" s="179" t="s">
        <v>593</v>
      </c>
      <c r="G27" s="185">
        <v>736506891862</v>
      </c>
      <c r="H27" s="159"/>
    </row>
    <row r="28" spans="1:8">
      <c r="A28" s="179">
        <f t="shared" si="0"/>
        <v>24</v>
      </c>
      <c r="B28" s="179" t="s">
        <v>252</v>
      </c>
      <c r="C28" s="179" t="s">
        <v>594</v>
      </c>
      <c r="D28" s="179">
        <v>63</v>
      </c>
      <c r="E28" s="179">
        <v>6</v>
      </c>
      <c r="F28" s="179" t="s">
        <v>595</v>
      </c>
      <c r="G28" s="185">
        <v>596852998499</v>
      </c>
      <c r="H28" s="159"/>
    </row>
    <row r="29" spans="1:8">
      <c r="A29" s="179">
        <f t="shared" si="0"/>
        <v>25</v>
      </c>
      <c r="B29" s="179" t="s">
        <v>360</v>
      </c>
      <c r="C29" s="179" t="s">
        <v>237</v>
      </c>
      <c r="D29" s="179">
        <v>63</v>
      </c>
      <c r="E29" s="179">
        <v>7</v>
      </c>
      <c r="F29" s="179" t="s">
        <v>596</v>
      </c>
      <c r="G29" s="185">
        <v>521089037651</v>
      </c>
      <c r="H29" s="159"/>
    </row>
    <row r="30" spans="1:8">
      <c r="A30" s="179">
        <f t="shared" si="0"/>
        <v>26</v>
      </c>
      <c r="B30" s="179" t="s">
        <v>360</v>
      </c>
      <c r="C30" s="179" t="s">
        <v>237</v>
      </c>
      <c r="D30" s="179">
        <v>63</v>
      </c>
      <c r="E30" s="179">
        <v>8</v>
      </c>
      <c r="F30" s="179" t="s">
        <v>597</v>
      </c>
      <c r="G30" s="185">
        <v>522756481453</v>
      </c>
      <c r="H30" s="159"/>
    </row>
    <row r="31" spans="1:8">
      <c r="A31" s="179">
        <f t="shared" si="0"/>
        <v>27</v>
      </c>
      <c r="B31" s="179" t="s">
        <v>360</v>
      </c>
      <c r="C31" s="179" t="s">
        <v>237</v>
      </c>
      <c r="D31" s="179">
        <v>63</v>
      </c>
      <c r="E31" s="179">
        <v>5</v>
      </c>
      <c r="F31" s="179" t="s">
        <v>598</v>
      </c>
      <c r="G31" s="185">
        <v>378036851544</v>
      </c>
      <c r="H31" s="159"/>
    </row>
    <row r="32" spans="1:8">
      <c r="A32" s="179">
        <f t="shared" si="0"/>
        <v>28</v>
      </c>
      <c r="B32" s="179" t="s">
        <v>360</v>
      </c>
      <c r="C32" s="179" t="s">
        <v>237</v>
      </c>
      <c r="D32" s="179">
        <v>63</v>
      </c>
      <c r="E32" s="179">
        <v>6</v>
      </c>
      <c r="F32" s="179" t="s">
        <v>599</v>
      </c>
      <c r="G32" s="185">
        <v>293658226109</v>
      </c>
      <c r="H32" s="159">
        <v>9105362179</v>
      </c>
    </row>
    <row r="33" spans="1:8">
      <c r="A33" s="179">
        <f t="shared" si="0"/>
        <v>29</v>
      </c>
      <c r="B33" s="179" t="s">
        <v>239</v>
      </c>
      <c r="C33" s="179" t="s">
        <v>594</v>
      </c>
      <c r="D33" s="179">
        <v>63</v>
      </c>
      <c r="E33" s="179">
        <v>6</v>
      </c>
      <c r="F33" s="179" t="s">
        <v>600</v>
      </c>
      <c r="G33" s="185">
        <v>718390198364</v>
      </c>
      <c r="H33" s="159"/>
    </row>
    <row r="34" spans="1:8">
      <c r="A34" s="179">
        <f t="shared" si="0"/>
        <v>30</v>
      </c>
      <c r="B34" s="179" t="s">
        <v>237</v>
      </c>
      <c r="C34" s="179" t="s">
        <v>238</v>
      </c>
      <c r="D34" s="179">
        <v>63</v>
      </c>
      <c r="E34" s="179">
        <v>6</v>
      </c>
      <c r="F34" s="180" t="s">
        <v>601</v>
      </c>
      <c r="G34" s="185">
        <v>577905564520</v>
      </c>
      <c r="H34" s="159">
        <v>8097764299</v>
      </c>
    </row>
    <row r="35" spans="1:8">
      <c r="A35" s="179">
        <f t="shared" si="0"/>
        <v>31</v>
      </c>
      <c r="B35" s="159" t="s">
        <v>282</v>
      </c>
      <c r="C35" s="159" t="s">
        <v>594</v>
      </c>
      <c r="D35" s="159">
        <v>75</v>
      </c>
      <c r="E35" s="179">
        <v>5</v>
      </c>
      <c r="F35" s="179" t="s">
        <v>602</v>
      </c>
      <c r="G35" s="185">
        <v>940253791176</v>
      </c>
      <c r="H35" s="159">
        <v>8052246339</v>
      </c>
    </row>
    <row r="36" spans="1:8">
      <c r="A36" s="179">
        <f t="shared" si="0"/>
        <v>32</v>
      </c>
      <c r="B36" s="159" t="s">
        <v>282</v>
      </c>
      <c r="C36" s="159" t="s">
        <v>594</v>
      </c>
      <c r="D36" s="159">
        <v>75</v>
      </c>
      <c r="E36" s="179">
        <v>8</v>
      </c>
      <c r="F36" s="179" t="s">
        <v>603</v>
      </c>
      <c r="G36" s="185">
        <v>651669258347</v>
      </c>
      <c r="H36" s="159">
        <v>7379497850</v>
      </c>
    </row>
    <row r="37" spans="1:8">
      <c r="A37" s="179">
        <f t="shared" si="0"/>
        <v>33</v>
      </c>
      <c r="B37" s="159" t="s">
        <v>282</v>
      </c>
      <c r="C37" s="159" t="s">
        <v>594</v>
      </c>
      <c r="D37" s="159">
        <v>75</v>
      </c>
      <c r="E37" s="179">
        <v>5</v>
      </c>
      <c r="F37" s="179" t="s">
        <v>604</v>
      </c>
      <c r="G37" s="185">
        <v>958969999566</v>
      </c>
      <c r="H37" s="159">
        <v>7800605950</v>
      </c>
    </row>
    <row r="38" spans="1:8">
      <c r="A38" s="179">
        <f t="shared" si="0"/>
        <v>34</v>
      </c>
      <c r="B38" s="159" t="s">
        <v>282</v>
      </c>
      <c r="C38" s="159" t="s">
        <v>594</v>
      </c>
      <c r="D38" s="159">
        <v>75</v>
      </c>
      <c r="E38" s="179">
        <v>5</v>
      </c>
      <c r="F38" s="179" t="s">
        <v>605</v>
      </c>
      <c r="G38" s="185">
        <v>919974595472</v>
      </c>
      <c r="H38" s="159">
        <v>8354919254</v>
      </c>
    </row>
    <row r="39" spans="1:8">
      <c r="A39" s="179">
        <f t="shared" si="0"/>
        <v>35</v>
      </c>
      <c r="B39" s="159" t="s">
        <v>282</v>
      </c>
      <c r="C39" s="159" t="s">
        <v>594</v>
      </c>
      <c r="D39" s="159">
        <v>75</v>
      </c>
      <c r="E39" s="179">
        <v>7</v>
      </c>
      <c r="F39" s="179" t="s">
        <v>606</v>
      </c>
      <c r="G39" s="185">
        <v>812635107926</v>
      </c>
      <c r="H39" s="159">
        <v>9621559650</v>
      </c>
    </row>
    <row r="40" spans="1:8">
      <c r="A40" s="179">
        <f t="shared" si="0"/>
        <v>36</v>
      </c>
      <c r="B40" s="159" t="s">
        <v>282</v>
      </c>
      <c r="C40" s="159" t="s">
        <v>594</v>
      </c>
      <c r="D40" s="159">
        <v>75</v>
      </c>
      <c r="E40" s="179">
        <v>5</v>
      </c>
      <c r="F40" s="179" t="s">
        <v>607</v>
      </c>
      <c r="G40" s="185">
        <v>882907194434</v>
      </c>
      <c r="H40" s="159">
        <v>9601065957</v>
      </c>
    </row>
    <row r="41" spans="1:8">
      <c r="A41" s="179">
        <f t="shared" si="0"/>
        <v>37</v>
      </c>
      <c r="B41" s="159" t="s">
        <v>282</v>
      </c>
      <c r="C41" s="159" t="s">
        <v>132</v>
      </c>
      <c r="D41" s="159">
        <v>75</v>
      </c>
      <c r="E41" s="179">
        <v>6</v>
      </c>
      <c r="F41" s="179" t="s">
        <v>608</v>
      </c>
      <c r="G41" s="185">
        <v>383870701511</v>
      </c>
      <c r="H41" s="159">
        <v>9918848531</v>
      </c>
    </row>
    <row r="42" spans="1:8">
      <c r="A42" s="179">
        <f t="shared" si="0"/>
        <v>38</v>
      </c>
      <c r="B42" s="159" t="s">
        <v>282</v>
      </c>
      <c r="C42" s="159" t="s">
        <v>132</v>
      </c>
      <c r="D42" s="159">
        <v>75</v>
      </c>
      <c r="E42" s="179">
        <v>4</v>
      </c>
      <c r="F42" s="179" t="s">
        <v>609</v>
      </c>
      <c r="G42" s="185">
        <v>513397242000</v>
      </c>
      <c r="H42" s="159">
        <v>7526074878</v>
      </c>
    </row>
    <row r="43" spans="1:8">
      <c r="A43" s="179">
        <f t="shared" si="0"/>
        <v>39</v>
      </c>
      <c r="B43" s="159" t="s">
        <v>282</v>
      </c>
      <c r="C43" s="159" t="s">
        <v>132</v>
      </c>
      <c r="D43" s="159">
        <v>75</v>
      </c>
      <c r="E43" s="179">
        <v>8</v>
      </c>
      <c r="F43" s="179" t="s">
        <v>610</v>
      </c>
      <c r="G43" s="185">
        <v>348780942346</v>
      </c>
      <c r="H43" s="159">
        <v>9918848531</v>
      </c>
    </row>
    <row r="44" spans="1:8">
      <c r="A44" s="179">
        <f t="shared" si="0"/>
        <v>40</v>
      </c>
      <c r="B44" s="159" t="s">
        <v>295</v>
      </c>
      <c r="C44" s="159" t="s">
        <v>252</v>
      </c>
      <c r="D44" s="159">
        <v>90</v>
      </c>
      <c r="E44" s="179">
        <v>5</v>
      </c>
      <c r="F44" s="179" t="s">
        <v>611</v>
      </c>
      <c r="G44" s="185">
        <v>261029437158</v>
      </c>
      <c r="H44" s="159"/>
    </row>
    <row r="45" spans="1:8">
      <c r="A45" s="179">
        <f t="shared" si="0"/>
        <v>41</v>
      </c>
      <c r="B45" s="159" t="s">
        <v>295</v>
      </c>
      <c r="C45" s="159" t="s">
        <v>252</v>
      </c>
      <c r="D45" s="159">
        <v>90</v>
      </c>
      <c r="E45" s="179">
        <v>5</v>
      </c>
      <c r="F45" s="179" t="s">
        <v>612</v>
      </c>
      <c r="G45" s="186">
        <v>964375061210</v>
      </c>
      <c r="H45" s="159">
        <v>7398167717</v>
      </c>
    </row>
    <row r="46" spans="1:8">
      <c r="A46" s="179">
        <f t="shared" si="0"/>
        <v>42</v>
      </c>
      <c r="B46" s="159" t="s">
        <v>295</v>
      </c>
      <c r="C46" s="159" t="s">
        <v>252</v>
      </c>
      <c r="D46" s="159">
        <v>90</v>
      </c>
      <c r="E46" s="179">
        <v>6</v>
      </c>
      <c r="F46" s="179" t="s">
        <v>613</v>
      </c>
      <c r="G46" s="185">
        <v>244300127431</v>
      </c>
      <c r="H46" s="159">
        <v>8874991073</v>
      </c>
    </row>
    <row r="47" spans="1:8">
      <c r="A47" s="179">
        <f t="shared" si="0"/>
        <v>43</v>
      </c>
      <c r="B47" s="159" t="s">
        <v>615</v>
      </c>
      <c r="C47" s="159" t="s">
        <v>296</v>
      </c>
      <c r="D47" s="159">
        <v>90</v>
      </c>
      <c r="E47" s="179">
        <v>8</v>
      </c>
      <c r="F47" s="179" t="s">
        <v>614</v>
      </c>
      <c r="G47" s="185">
        <v>954408909312</v>
      </c>
      <c r="H47" s="159">
        <v>9721174391</v>
      </c>
    </row>
    <row r="48" spans="1:8">
      <c r="A48" s="179">
        <f t="shared" si="0"/>
        <v>44</v>
      </c>
      <c r="B48" s="159" t="s">
        <v>615</v>
      </c>
      <c r="C48" s="159" t="s">
        <v>296</v>
      </c>
      <c r="D48" s="159">
        <v>90</v>
      </c>
      <c r="E48" s="179">
        <v>7</v>
      </c>
      <c r="F48" s="179" t="s">
        <v>616</v>
      </c>
      <c r="G48" s="185">
        <v>679778061734</v>
      </c>
      <c r="H48" s="159">
        <v>7390031641</v>
      </c>
    </row>
    <row r="49" spans="1:8">
      <c r="A49" s="179">
        <f t="shared" si="0"/>
        <v>45</v>
      </c>
      <c r="B49" s="159" t="s">
        <v>615</v>
      </c>
      <c r="C49" s="159" t="s">
        <v>296</v>
      </c>
      <c r="D49" s="159">
        <v>90</v>
      </c>
      <c r="E49" s="179">
        <v>5</v>
      </c>
      <c r="F49" s="179" t="s">
        <v>617</v>
      </c>
      <c r="G49" s="185">
        <v>940053859769</v>
      </c>
      <c r="H49" s="159">
        <v>9651025325</v>
      </c>
    </row>
    <row r="50" spans="1:8">
      <c r="A50" s="179">
        <f t="shared" si="0"/>
        <v>46</v>
      </c>
      <c r="B50" s="179" t="s">
        <v>276</v>
      </c>
      <c r="C50" s="179" t="s">
        <v>278</v>
      </c>
      <c r="D50" s="179">
        <v>110</v>
      </c>
      <c r="E50" s="179">
        <v>9</v>
      </c>
      <c r="F50" s="179" t="s">
        <v>618</v>
      </c>
      <c r="G50" s="185">
        <v>746712739410</v>
      </c>
      <c r="H50" s="159">
        <v>9450401256</v>
      </c>
    </row>
    <row r="51" spans="1:8">
      <c r="A51" s="179">
        <f t="shared" si="0"/>
        <v>47</v>
      </c>
      <c r="B51" s="179" t="s">
        <v>276</v>
      </c>
      <c r="C51" s="179" t="s">
        <v>278</v>
      </c>
      <c r="D51" s="179">
        <v>110</v>
      </c>
      <c r="E51" s="179">
        <v>5</v>
      </c>
      <c r="F51" s="179" t="s">
        <v>619</v>
      </c>
      <c r="G51" s="185">
        <v>608632754926</v>
      </c>
      <c r="H51" s="159">
        <v>9335501265</v>
      </c>
    </row>
    <row r="52" spans="1:8">
      <c r="A52" s="179">
        <f t="shared" si="0"/>
        <v>48</v>
      </c>
      <c r="B52" s="159" t="s">
        <v>282</v>
      </c>
      <c r="C52" s="159" t="s">
        <v>132</v>
      </c>
      <c r="D52" s="159">
        <v>75</v>
      </c>
      <c r="E52" s="179">
        <v>4</v>
      </c>
      <c r="F52" s="179" t="s">
        <v>620</v>
      </c>
      <c r="G52" s="185">
        <v>322727353442</v>
      </c>
      <c r="H52" s="159"/>
    </row>
    <row r="53" spans="1:8">
      <c r="A53" s="179">
        <f t="shared" si="0"/>
        <v>49</v>
      </c>
      <c r="B53" s="179" t="s">
        <v>276</v>
      </c>
      <c r="C53" s="179" t="s">
        <v>131</v>
      </c>
      <c r="D53" s="179">
        <v>110</v>
      </c>
      <c r="E53" s="179">
        <v>7</v>
      </c>
      <c r="F53" s="179" t="s">
        <v>621</v>
      </c>
      <c r="G53" s="185">
        <v>361800062225</v>
      </c>
      <c r="H53" s="159"/>
    </row>
    <row r="54" spans="1:8">
      <c r="A54" s="179">
        <f t="shared" si="0"/>
        <v>50</v>
      </c>
      <c r="B54" s="179" t="s">
        <v>276</v>
      </c>
      <c r="C54" s="179" t="s">
        <v>131</v>
      </c>
      <c r="D54" s="179">
        <v>110</v>
      </c>
      <c r="E54" s="179">
        <v>5</v>
      </c>
      <c r="F54" s="179" t="s">
        <v>622</v>
      </c>
      <c r="G54" s="185">
        <v>969393125842</v>
      </c>
      <c r="H54" s="159">
        <v>9665077340</v>
      </c>
    </row>
    <row r="55" spans="1:8">
      <c r="A55" s="179">
        <f t="shared" si="0"/>
        <v>51</v>
      </c>
      <c r="B55" s="179" t="s">
        <v>276</v>
      </c>
      <c r="C55" s="179" t="s">
        <v>131</v>
      </c>
      <c r="D55" s="179">
        <v>110</v>
      </c>
      <c r="E55" s="179">
        <v>9</v>
      </c>
      <c r="F55" s="179" t="s">
        <v>623</v>
      </c>
      <c r="G55" s="185">
        <v>334651125119</v>
      </c>
      <c r="H55" s="159">
        <v>8953148385</v>
      </c>
    </row>
    <row r="56" spans="1:8">
      <c r="A56" s="179">
        <f t="shared" si="0"/>
        <v>52</v>
      </c>
      <c r="B56" s="179" t="s">
        <v>276</v>
      </c>
      <c r="C56" s="179" t="s">
        <v>131</v>
      </c>
      <c r="D56" s="179">
        <v>110</v>
      </c>
      <c r="E56" s="179">
        <v>5</v>
      </c>
      <c r="F56" s="179" t="s">
        <v>624</v>
      </c>
      <c r="G56" s="185">
        <v>254701796741</v>
      </c>
      <c r="H56" s="159">
        <v>7338650632</v>
      </c>
    </row>
    <row r="57" spans="1:8" s="187" customFormat="1" ht="15.75">
      <c r="A57" s="188"/>
      <c r="B57" s="311" t="s">
        <v>627</v>
      </c>
      <c r="C57" s="311"/>
      <c r="D57" s="188">
        <f>+COUNTA(D5:D56)</f>
        <v>52</v>
      </c>
      <c r="E57" s="188">
        <f>SUM(E5:E56)</f>
        <v>311</v>
      </c>
      <c r="F57" s="188"/>
      <c r="G57" s="189">
        <f>+COUNTA(G5:G56)</f>
        <v>52</v>
      </c>
      <c r="H57" s="188"/>
    </row>
    <row r="58" spans="1:8">
      <c r="D58" s="169"/>
      <c r="E58" s="310" t="s">
        <v>626</v>
      </c>
      <c r="F58" s="310"/>
      <c r="G58" s="159"/>
    </row>
    <row r="59" spans="1:8">
      <c r="D59" s="169"/>
      <c r="E59" s="179">
        <v>63</v>
      </c>
      <c r="F59" s="169">
        <f>+COUNTIF(D5:D56,E59)</f>
        <v>26</v>
      </c>
      <c r="G59" s="159"/>
    </row>
    <row r="60" spans="1:8">
      <c r="D60" s="169"/>
      <c r="E60" s="179">
        <v>75</v>
      </c>
      <c r="F60" s="169">
        <f t="shared" ref="F60:F62" si="1">+COUNTIF(D6:D57,E60)</f>
        <v>10</v>
      </c>
      <c r="G60" s="159"/>
    </row>
    <row r="61" spans="1:8">
      <c r="D61" s="169"/>
      <c r="E61" s="179">
        <v>90</v>
      </c>
      <c r="F61" s="169">
        <f t="shared" si="1"/>
        <v>6</v>
      </c>
      <c r="G61" s="159"/>
    </row>
    <row r="62" spans="1:8">
      <c r="D62" s="169"/>
      <c r="E62" s="179">
        <v>110</v>
      </c>
      <c r="F62" s="169">
        <f t="shared" si="1"/>
        <v>10</v>
      </c>
      <c r="G62" s="159"/>
    </row>
    <row r="63" spans="1:8" s="187" customFormat="1" ht="15.75">
      <c r="D63" s="311" t="s">
        <v>627</v>
      </c>
      <c r="E63" s="311"/>
      <c r="F63" s="188">
        <f>SUM(F59:F62)</f>
        <v>52</v>
      </c>
      <c r="G63" s="189"/>
    </row>
    <row r="65" spans="1:8" ht="15.75">
      <c r="A65" s="308" t="str">
        <f>+'HT_Attarsand Pars'!A148:L148</f>
        <v xml:space="preserve">Prepared By           Site Engineer       ( Sr.Eng/AM-SMX )        (Dy.M-PMX )             AGM           Project Incharge </v>
      </c>
      <c r="B65" s="309"/>
      <c r="C65" s="309"/>
      <c r="D65" s="309"/>
      <c r="E65" s="309"/>
      <c r="F65" s="309"/>
      <c r="G65" s="309"/>
      <c r="H65" s="309"/>
    </row>
  </sheetData>
  <mergeCells count="7">
    <mergeCell ref="A1:H1"/>
    <mergeCell ref="A2:H2"/>
    <mergeCell ref="A3:H3"/>
    <mergeCell ref="A65:H65"/>
    <mergeCell ref="E58:F58"/>
    <mergeCell ref="B57:C57"/>
    <mergeCell ref="D63:E63"/>
  </mergeCells>
  <pageMargins left="0.70866141732283472" right="0.70866141732283472" top="0.74803149606299213" bottom="0.74803149606299213" header="0.31496062992125984" footer="0.31496062992125984"/>
  <pageSetup paperSize="9" scale="76"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W159"/>
  <sheetViews>
    <sheetView showRuler="0" view="pageBreakPreview" topLeftCell="B6" zoomScale="70" zoomScaleNormal="55" zoomScaleSheetLayoutView="70" zoomScalePageLayoutView="55" workbookViewId="0">
      <pane xSplit="9" ySplit="6" topLeftCell="K141" activePane="bottomRight" state="frozen"/>
      <selection activeCell="B6" sqref="B6"/>
      <selection pane="topRight" activeCell="K6" sqref="K6"/>
      <selection pane="bottomLeft" activeCell="B12" sqref="B12"/>
      <selection pane="bottomRight" activeCell="C9" sqref="C9:U9"/>
    </sheetView>
  </sheetViews>
  <sheetFormatPr defaultRowHeight="12.75"/>
  <cols>
    <col min="1" max="1" width="0" style="1" hidden="1" customWidth="1"/>
    <col min="2" max="2" width="2.5703125" style="1" customWidth="1"/>
    <col min="3" max="3" width="17.42578125" style="1" bestFit="1" customWidth="1"/>
    <col min="4" max="4" width="7.140625" style="1" bestFit="1" customWidth="1"/>
    <col min="5" max="5" width="14.5703125" style="1" bestFit="1" customWidth="1"/>
    <col min="6" max="6" width="13.140625" style="1" bestFit="1" customWidth="1"/>
    <col min="7" max="7" width="20" style="1" bestFit="1" customWidth="1"/>
    <col min="8" max="8" width="12.7109375" style="1" bestFit="1" customWidth="1"/>
    <col min="9" max="9" width="12" style="3" bestFit="1" customWidth="1"/>
    <col min="10" max="10" width="16.28515625" style="3" bestFit="1" customWidth="1"/>
    <col min="11" max="12" width="12" style="3" bestFit="1" customWidth="1"/>
    <col min="13" max="15" width="11.140625" style="3" hidden="1" customWidth="1"/>
    <col min="16" max="16" width="11.140625" style="3" bestFit="1" customWidth="1"/>
    <col min="17" max="17" width="16.5703125" style="1" bestFit="1" customWidth="1"/>
    <col min="18" max="18" width="12.85546875" style="1" hidden="1" customWidth="1"/>
    <col min="19" max="19" width="19" style="1" hidden="1" customWidth="1"/>
    <col min="20" max="20" width="25.28515625" style="1" hidden="1" customWidth="1"/>
    <col min="21" max="21" width="21.140625" style="1" customWidth="1"/>
    <col min="22" max="22" width="15.5703125" style="1" bestFit="1" customWidth="1"/>
    <col min="23" max="23" width="13.5703125" style="1" bestFit="1" customWidth="1"/>
    <col min="24" max="16384" width="9.140625" style="1"/>
  </cols>
  <sheetData>
    <row r="1" spans="3:22" hidden="1"/>
    <row r="2" spans="3:22" ht="30" hidden="1" customHeight="1">
      <c r="C2" s="319" t="s">
        <v>4</v>
      </c>
      <c r="D2" s="319"/>
      <c r="E2" s="296" t="s">
        <v>5</v>
      </c>
      <c r="F2" s="296"/>
      <c r="G2" s="320"/>
      <c r="H2" s="320"/>
      <c r="I2" s="320"/>
      <c r="J2" s="320"/>
      <c r="K2" s="320"/>
      <c r="L2" s="320"/>
      <c r="M2" s="320"/>
      <c r="N2" s="320"/>
      <c r="O2" s="320"/>
      <c r="P2" s="320"/>
      <c r="Q2" s="320"/>
      <c r="R2" s="320"/>
      <c r="S2" s="320"/>
      <c r="T2" s="320"/>
      <c r="U2" s="320"/>
    </row>
    <row r="3" spans="3:22" ht="30" hidden="1" customHeight="1">
      <c r="C3" s="319" t="s">
        <v>6</v>
      </c>
      <c r="D3" s="319"/>
      <c r="E3" s="296" t="s">
        <v>7</v>
      </c>
      <c r="F3" s="296"/>
      <c r="G3" s="320"/>
      <c r="H3" s="320"/>
      <c r="I3" s="320"/>
      <c r="J3" s="320"/>
      <c r="K3" s="320"/>
      <c r="L3" s="320"/>
      <c r="M3" s="320"/>
      <c r="N3" s="320"/>
      <c r="O3" s="320"/>
      <c r="P3" s="320"/>
      <c r="Q3" s="320"/>
      <c r="R3" s="320"/>
      <c r="S3" s="320"/>
      <c r="T3" s="320"/>
      <c r="U3" s="320"/>
    </row>
    <row r="4" spans="3:22" ht="30" hidden="1" customHeight="1">
      <c r="C4" s="319" t="s">
        <v>8</v>
      </c>
      <c r="D4" s="319"/>
      <c r="E4" s="296">
        <v>14356</v>
      </c>
      <c r="F4" s="296"/>
      <c r="G4" s="320"/>
      <c r="H4" s="320"/>
      <c r="I4" s="320"/>
      <c r="J4" s="320"/>
      <c r="K4" s="320"/>
      <c r="L4" s="320"/>
      <c r="M4" s="320"/>
      <c r="N4" s="320"/>
      <c r="O4" s="320"/>
      <c r="P4" s="320"/>
      <c r="Q4" s="320"/>
      <c r="R4" s="320"/>
      <c r="S4" s="320"/>
      <c r="T4" s="320"/>
      <c r="U4" s="320"/>
    </row>
    <row r="5" spans="3:22" ht="30" hidden="1" customHeight="1">
      <c r="C5" s="46" t="s">
        <v>9</v>
      </c>
      <c r="D5" s="46"/>
      <c r="E5" s="296">
        <v>653</v>
      </c>
      <c r="F5" s="296"/>
      <c r="G5" s="320"/>
      <c r="H5" s="320"/>
      <c r="I5" s="320"/>
      <c r="J5" s="320"/>
      <c r="K5" s="320"/>
      <c r="L5" s="320"/>
      <c r="M5" s="320"/>
      <c r="N5" s="320"/>
      <c r="O5" s="320"/>
      <c r="P5" s="320"/>
      <c r="Q5" s="320"/>
      <c r="R5" s="320"/>
      <c r="S5" s="320"/>
      <c r="T5" s="320"/>
      <c r="U5" s="320"/>
    </row>
    <row r="6" spans="3:22" ht="30" customHeight="1">
      <c r="C6" s="295"/>
      <c r="D6" s="295"/>
      <c r="E6" s="296" t="s">
        <v>0</v>
      </c>
      <c r="F6" s="296"/>
      <c r="G6" s="296"/>
      <c r="H6" s="296"/>
      <c r="I6" s="296"/>
      <c r="J6" s="296"/>
      <c r="K6" s="296"/>
      <c r="L6" s="296"/>
      <c r="M6" s="296"/>
      <c r="N6" s="296"/>
      <c r="O6" s="296"/>
      <c r="P6" s="296"/>
      <c r="Q6" s="296"/>
      <c r="R6" s="296"/>
      <c r="S6" s="296"/>
      <c r="T6" s="296"/>
      <c r="U6" s="296"/>
    </row>
    <row r="7" spans="3:22" ht="30" customHeight="1">
      <c r="C7" s="295"/>
      <c r="D7" s="295"/>
      <c r="E7" s="296" t="s">
        <v>1</v>
      </c>
      <c r="F7" s="296"/>
      <c r="G7" s="296"/>
      <c r="H7" s="296"/>
      <c r="I7" s="296"/>
      <c r="J7" s="296"/>
      <c r="K7" s="296"/>
      <c r="L7" s="296"/>
      <c r="M7" s="296"/>
      <c r="N7" s="296"/>
      <c r="O7" s="296"/>
      <c r="P7" s="296"/>
      <c r="Q7" s="296"/>
      <c r="R7" s="296"/>
      <c r="S7" s="296"/>
      <c r="T7" s="296"/>
      <c r="U7" s="296"/>
    </row>
    <row r="8" spans="3:22" ht="30" customHeight="1">
      <c r="C8" s="295"/>
      <c r="D8" s="295"/>
      <c r="E8" s="296" t="s">
        <v>179</v>
      </c>
      <c r="F8" s="296"/>
      <c r="G8" s="296"/>
      <c r="H8" s="296"/>
      <c r="I8" s="296"/>
      <c r="J8" s="296"/>
      <c r="K8" s="296"/>
      <c r="L8" s="296"/>
      <c r="M8" s="296"/>
      <c r="N8" s="296"/>
      <c r="O8" s="296"/>
      <c r="P8" s="296"/>
      <c r="Q8" s="296"/>
      <c r="R8" s="296"/>
      <c r="S8" s="296"/>
      <c r="T8" s="296"/>
      <c r="U8" s="296"/>
    </row>
    <row r="9" spans="3:22" ht="28.5" customHeight="1">
      <c r="C9" s="300" t="s">
        <v>87</v>
      </c>
      <c r="D9" s="300"/>
      <c r="E9" s="300"/>
      <c r="F9" s="300"/>
      <c r="G9" s="300"/>
      <c r="H9" s="300"/>
      <c r="I9" s="300"/>
      <c r="J9" s="300"/>
      <c r="K9" s="300"/>
      <c r="L9" s="300"/>
      <c r="M9" s="300"/>
      <c r="N9" s="300"/>
      <c r="O9" s="300"/>
      <c r="P9" s="300"/>
      <c r="Q9" s="300"/>
      <c r="R9" s="300"/>
      <c r="S9" s="300"/>
      <c r="T9" s="300"/>
      <c r="U9" s="300"/>
    </row>
    <row r="10" spans="3:22" s="10" customFormat="1" ht="18">
      <c r="C10" s="317" t="s">
        <v>10</v>
      </c>
      <c r="D10" s="317" t="s">
        <v>11</v>
      </c>
      <c r="E10" s="316" t="s">
        <v>12</v>
      </c>
      <c r="F10" s="316" t="s">
        <v>13</v>
      </c>
      <c r="G10" s="316" t="s">
        <v>14</v>
      </c>
      <c r="H10" s="316" t="s">
        <v>15</v>
      </c>
      <c r="I10" s="316" t="s">
        <v>34</v>
      </c>
      <c r="J10" s="316"/>
      <c r="K10" s="316"/>
      <c r="L10" s="316"/>
      <c r="M10" s="316"/>
      <c r="N10" s="316"/>
      <c r="O10" s="316"/>
      <c r="P10" s="316"/>
      <c r="Q10" s="316" t="s">
        <v>175</v>
      </c>
      <c r="R10" s="316" t="s">
        <v>17</v>
      </c>
      <c r="S10" s="316" t="s">
        <v>176</v>
      </c>
      <c r="T10" s="316" t="s">
        <v>177</v>
      </c>
      <c r="U10" s="316" t="s">
        <v>20</v>
      </c>
    </row>
    <row r="11" spans="3:22" s="10" customFormat="1" ht="36">
      <c r="C11" s="317"/>
      <c r="D11" s="317"/>
      <c r="E11" s="316"/>
      <c r="F11" s="316"/>
      <c r="G11" s="316"/>
      <c r="H11" s="316"/>
      <c r="I11" s="47" t="s">
        <v>21</v>
      </c>
      <c r="J11" s="47" t="s">
        <v>22</v>
      </c>
      <c r="K11" s="47" t="s">
        <v>23</v>
      </c>
      <c r="L11" s="47" t="s">
        <v>24</v>
      </c>
      <c r="M11" s="47" t="s">
        <v>41</v>
      </c>
      <c r="N11" s="47" t="s">
        <v>25</v>
      </c>
      <c r="O11" s="47" t="s">
        <v>57</v>
      </c>
      <c r="P11" s="57" t="s">
        <v>83</v>
      </c>
      <c r="Q11" s="316"/>
      <c r="R11" s="316"/>
      <c r="S11" s="316"/>
      <c r="T11" s="316"/>
      <c r="U11" s="316"/>
    </row>
    <row r="12" spans="3:22" ht="30" customHeight="1">
      <c r="C12" s="4">
        <v>1</v>
      </c>
      <c r="D12" s="5"/>
      <c r="E12" s="4" t="s">
        <v>128</v>
      </c>
      <c r="F12" s="4" t="s">
        <v>127</v>
      </c>
      <c r="G12" s="4"/>
      <c r="H12" s="4" t="s">
        <v>26</v>
      </c>
      <c r="I12" s="4">
        <v>195.1</v>
      </c>
      <c r="J12" s="4"/>
      <c r="K12" s="4"/>
      <c r="L12" s="4"/>
      <c r="M12" s="4"/>
      <c r="N12" s="4"/>
      <c r="O12" s="4"/>
      <c r="P12" s="4"/>
      <c r="Q12" s="4">
        <f>SUM(I12:P12)</f>
        <v>195.1</v>
      </c>
      <c r="R12" s="4" t="s">
        <v>27</v>
      </c>
      <c r="S12" s="4"/>
      <c r="T12" s="4" t="s">
        <v>84</v>
      </c>
      <c r="U12" s="4"/>
      <c r="V12" s="4"/>
    </row>
    <row r="13" spans="3:22" ht="30" customHeight="1">
      <c r="C13" s="4">
        <f>C12+1</f>
        <v>2</v>
      </c>
      <c r="D13" s="5"/>
      <c r="E13" s="4" t="s">
        <v>121</v>
      </c>
      <c r="F13" s="4" t="s">
        <v>364</v>
      </c>
      <c r="G13" s="4"/>
      <c r="H13" s="4" t="s">
        <v>26</v>
      </c>
      <c r="I13" s="4">
        <v>26.6</v>
      </c>
      <c r="J13" s="4"/>
      <c r="K13" s="4"/>
      <c r="L13" s="4"/>
      <c r="M13" s="4"/>
      <c r="N13" s="4"/>
      <c r="O13" s="4"/>
      <c r="P13" s="4"/>
      <c r="Q13" s="4">
        <f>SUM(I13:P13)+Q12</f>
        <v>221.7</v>
      </c>
      <c r="R13" s="4" t="s">
        <v>27</v>
      </c>
      <c r="S13" s="4"/>
      <c r="T13" s="4" t="s">
        <v>84</v>
      </c>
      <c r="U13" s="6"/>
      <c r="V13" s="6"/>
    </row>
    <row r="14" spans="3:22" ht="30" customHeight="1">
      <c r="C14" s="4">
        <f t="shared" ref="C14:C36" si="0">C13+1</f>
        <v>3</v>
      </c>
      <c r="D14" s="5"/>
      <c r="E14" s="4" t="s">
        <v>122</v>
      </c>
      <c r="F14" s="4" t="s">
        <v>124</v>
      </c>
      <c r="G14" s="4"/>
      <c r="H14" s="4" t="s">
        <v>26</v>
      </c>
      <c r="I14" s="4">
        <v>83.6</v>
      </c>
      <c r="J14" s="4"/>
      <c r="K14" s="4"/>
      <c r="L14" s="4"/>
      <c r="M14" s="4"/>
      <c r="N14" s="4"/>
      <c r="O14" s="4"/>
      <c r="P14" s="4"/>
      <c r="Q14" s="4">
        <f t="shared" ref="Q14:Q77" si="1">SUM(I14:P14)+Q13</f>
        <v>305.29999999999995</v>
      </c>
      <c r="R14" s="4" t="s">
        <v>27</v>
      </c>
      <c r="S14" s="4"/>
      <c r="T14" s="4" t="s">
        <v>84</v>
      </c>
      <c r="U14" s="4"/>
      <c r="V14" s="4"/>
    </row>
    <row r="15" spans="3:22" ht="30" customHeight="1">
      <c r="C15" s="4">
        <f t="shared" si="0"/>
        <v>4</v>
      </c>
      <c r="D15" s="5"/>
      <c r="E15" s="4" t="s">
        <v>123</v>
      </c>
      <c r="F15" s="4">
        <v>462</v>
      </c>
      <c r="G15" s="4"/>
      <c r="H15" s="4" t="s">
        <v>26</v>
      </c>
      <c r="I15" s="4">
        <v>17.399999999999999</v>
      </c>
      <c r="J15" s="4"/>
      <c r="K15" s="4"/>
      <c r="L15" s="4"/>
      <c r="M15" s="4"/>
      <c r="N15" s="4"/>
      <c r="O15" s="4"/>
      <c r="P15" s="4"/>
      <c r="Q15" s="4">
        <f t="shared" si="1"/>
        <v>322.69999999999993</v>
      </c>
      <c r="R15" s="4" t="s">
        <v>88</v>
      </c>
      <c r="S15" s="4">
        <v>3.4</v>
      </c>
      <c r="T15" s="4" t="s">
        <v>84</v>
      </c>
      <c r="U15" s="4"/>
      <c r="V15" s="4"/>
    </row>
    <row r="16" spans="3:22" ht="30" customHeight="1">
      <c r="C16" s="4">
        <f t="shared" si="0"/>
        <v>5</v>
      </c>
      <c r="D16" s="5"/>
      <c r="E16" s="4" t="s">
        <v>365</v>
      </c>
      <c r="F16" s="4" t="s">
        <v>366</v>
      </c>
      <c r="G16" s="4"/>
      <c r="H16" s="4" t="s">
        <v>26</v>
      </c>
      <c r="I16" s="4">
        <v>120.4</v>
      </c>
      <c r="J16" s="4"/>
      <c r="K16" s="4"/>
      <c r="L16" s="4"/>
      <c r="M16" s="4"/>
      <c r="N16" s="4"/>
      <c r="O16" s="4"/>
      <c r="P16" s="4"/>
      <c r="Q16" s="4">
        <f t="shared" si="1"/>
        <v>443.09999999999991</v>
      </c>
      <c r="R16" s="4" t="s">
        <v>88</v>
      </c>
      <c r="S16" s="4">
        <v>3.4</v>
      </c>
      <c r="T16" s="4" t="s">
        <v>84</v>
      </c>
      <c r="U16" s="4"/>
      <c r="V16" s="4"/>
    </row>
    <row r="17" spans="3:22" ht="30" customHeight="1">
      <c r="C17" s="4">
        <f t="shared" si="0"/>
        <v>6</v>
      </c>
      <c r="D17" s="5"/>
      <c r="E17" s="4" t="s">
        <v>366</v>
      </c>
      <c r="F17" s="4" t="s">
        <v>367</v>
      </c>
      <c r="G17" s="4"/>
      <c r="H17" s="4" t="s">
        <v>26</v>
      </c>
      <c r="I17" s="4">
        <v>212.2</v>
      </c>
      <c r="J17" s="4"/>
      <c r="K17" s="4"/>
      <c r="L17" s="4"/>
      <c r="M17" s="4"/>
      <c r="N17" s="4"/>
      <c r="O17" s="4"/>
      <c r="P17" s="4"/>
      <c r="Q17" s="4">
        <f t="shared" si="1"/>
        <v>655.29999999999995</v>
      </c>
      <c r="R17" s="4" t="s">
        <v>88</v>
      </c>
      <c r="S17" s="4">
        <v>3.4</v>
      </c>
      <c r="T17" s="4" t="s">
        <v>84</v>
      </c>
      <c r="U17" s="4"/>
      <c r="V17" s="4"/>
    </row>
    <row r="18" spans="3:22" ht="30" customHeight="1">
      <c r="C18" s="4">
        <f t="shared" si="0"/>
        <v>7</v>
      </c>
      <c r="D18" s="5"/>
      <c r="E18" s="4" t="s">
        <v>368</v>
      </c>
      <c r="F18" s="4" t="s">
        <v>369</v>
      </c>
      <c r="G18" s="4"/>
      <c r="H18" s="4" t="s">
        <v>26</v>
      </c>
      <c r="I18" s="4">
        <v>94.7</v>
      </c>
      <c r="J18" s="4"/>
      <c r="K18" s="4"/>
      <c r="L18" s="4"/>
      <c r="M18" s="4"/>
      <c r="N18" s="4"/>
      <c r="O18" s="4"/>
      <c r="P18" s="4"/>
      <c r="Q18" s="4">
        <f t="shared" si="1"/>
        <v>750</v>
      </c>
      <c r="R18" s="4" t="s">
        <v>88</v>
      </c>
      <c r="S18" s="4">
        <v>3.4</v>
      </c>
      <c r="T18" s="4" t="s">
        <v>84</v>
      </c>
      <c r="U18" s="4"/>
      <c r="V18" s="4"/>
    </row>
    <row r="19" spans="3:22" ht="30" customHeight="1">
      <c r="C19" s="4">
        <f t="shared" si="0"/>
        <v>8</v>
      </c>
      <c r="D19" s="5"/>
      <c r="E19" s="4" t="s">
        <v>368</v>
      </c>
      <c r="F19" s="4" t="s">
        <v>370</v>
      </c>
      <c r="G19" s="4"/>
      <c r="H19" s="4" t="s">
        <v>26</v>
      </c>
      <c r="I19" s="4">
        <v>24.6</v>
      </c>
      <c r="J19" s="4"/>
      <c r="K19" s="4"/>
      <c r="L19" s="4"/>
      <c r="M19" s="4"/>
      <c r="N19" s="4"/>
      <c r="O19" s="4"/>
      <c r="P19" s="4"/>
      <c r="Q19" s="4">
        <f t="shared" si="1"/>
        <v>774.6</v>
      </c>
      <c r="R19" s="4" t="s">
        <v>27</v>
      </c>
      <c r="S19" s="4"/>
      <c r="T19" s="4" t="s">
        <v>84</v>
      </c>
      <c r="U19" s="4"/>
      <c r="V19" s="4" t="s">
        <v>36</v>
      </c>
    </row>
    <row r="20" spans="3:22" ht="30" customHeight="1">
      <c r="C20" s="4">
        <f t="shared" si="0"/>
        <v>9</v>
      </c>
      <c r="D20" s="5"/>
      <c r="E20" s="4" t="s">
        <v>370</v>
      </c>
      <c r="F20" s="4" t="s">
        <v>371</v>
      </c>
      <c r="G20" s="4"/>
      <c r="H20" s="4" t="s">
        <v>26</v>
      </c>
      <c r="I20" s="4">
        <v>111.3</v>
      </c>
      <c r="J20" s="4"/>
      <c r="K20" s="4"/>
      <c r="L20" s="4"/>
      <c r="M20" s="4"/>
      <c r="N20" s="4"/>
      <c r="O20" s="4"/>
      <c r="P20" s="4"/>
      <c r="Q20" s="4">
        <f t="shared" si="1"/>
        <v>885.9</v>
      </c>
      <c r="R20" s="4" t="s">
        <v>88</v>
      </c>
      <c r="S20" s="4"/>
      <c r="T20" s="4" t="s">
        <v>84</v>
      </c>
      <c r="U20" s="4"/>
      <c r="V20" s="4" t="s">
        <v>36</v>
      </c>
    </row>
    <row r="21" spans="3:22" ht="30" customHeight="1">
      <c r="C21" s="4">
        <f t="shared" si="0"/>
        <v>10</v>
      </c>
      <c r="D21" s="5"/>
      <c r="E21" s="4" t="s">
        <v>372</v>
      </c>
      <c r="F21" s="4" t="s">
        <v>373</v>
      </c>
      <c r="G21" s="4"/>
      <c r="H21" s="4" t="s">
        <v>26</v>
      </c>
      <c r="I21" s="4">
        <v>170.3</v>
      </c>
      <c r="J21" s="4"/>
      <c r="K21" s="4"/>
      <c r="L21" s="4"/>
      <c r="M21" s="4"/>
      <c r="N21" s="4"/>
      <c r="O21" s="4"/>
      <c r="P21" s="4"/>
      <c r="Q21" s="4">
        <f t="shared" si="1"/>
        <v>1056.2</v>
      </c>
      <c r="R21" s="4" t="s">
        <v>88</v>
      </c>
      <c r="S21" s="4"/>
      <c r="T21" s="4" t="s">
        <v>84</v>
      </c>
      <c r="U21" s="4"/>
      <c r="V21" s="4" t="s">
        <v>36</v>
      </c>
    </row>
    <row r="22" spans="3:22" ht="30" customHeight="1">
      <c r="C22" s="4">
        <f t="shared" si="0"/>
        <v>11</v>
      </c>
      <c r="D22" s="5"/>
      <c r="E22" s="4" t="s">
        <v>373</v>
      </c>
      <c r="F22" s="4" t="s">
        <v>374</v>
      </c>
      <c r="G22" s="4"/>
      <c r="H22" s="4" t="s">
        <v>26</v>
      </c>
      <c r="I22" s="4">
        <v>13.4</v>
      </c>
      <c r="J22" s="4"/>
      <c r="K22" s="4"/>
      <c r="L22" s="4"/>
      <c r="M22" s="4"/>
      <c r="N22" s="4"/>
      <c r="O22" s="4"/>
      <c r="P22" s="4"/>
      <c r="Q22" s="4">
        <f t="shared" si="1"/>
        <v>1069.6000000000001</v>
      </c>
      <c r="R22" s="4" t="s">
        <v>27</v>
      </c>
      <c r="S22" s="4">
        <v>2</v>
      </c>
      <c r="T22" s="4" t="s">
        <v>84</v>
      </c>
      <c r="U22" s="4"/>
      <c r="V22" s="4" t="s">
        <v>36</v>
      </c>
    </row>
    <row r="23" spans="3:22" ht="30" customHeight="1">
      <c r="C23" s="4">
        <f t="shared" si="0"/>
        <v>12</v>
      </c>
      <c r="D23" s="5"/>
      <c r="E23" s="4" t="s">
        <v>302</v>
      </c>
      <c r="F23" s="4" t="s">
        <v>375</v>
      </c>
      <c r="G23" s="4"/>
      <c r="H23" s="4" t="s">
        <v>26</v>
      </c>
      <c r="I23" s="4">
        <v>137.30000000000001</v>
      </c>
      <c r="J23" s="4"/>
      <c r="K23" s="4"/>
      <c r="L23" s="4"/>
      <c r="M23" s="4"/>
      <c r="N23" s="4"/>
      <c r="O23" s="4"/>
      <c r="P23" s="4"/>
      <c r="Q23" s="4">
        <f t="shared" si="1"/>
        <v>1206.9000000000001</v>
      </c>
      <c r="R23" s="4" t="s">
        <v>27</v>
      </c>
      <c r="S23" s="4">
        <v>2</v>
      </c>
      <c r="T23" s="4" t="s">
        <v>84</v>
      </c>
      <c r="U23" s="4"/>
      <c r="V23" s="4"/>
    </row>
    <row r="24" spans="3:22" ht="30" customHeight="1">
      <c r="C24" s="4">
        <f t="shared" si="0"/>
        <v>13</v>
      </c>
      <c r="D24" s="5"/>
      <c r="E24" s="4" t="s">
        <v>376</v>
      </c>
      <c r="F24" s="4" t="s">
        <v>377</v>
      </c>
      <c r="G24" s="4"/>
      <c r="H24" s="4" t="s">
        <v>26</v>
      </c>
      <c r="I24" s="4">
        <v>169.4</v>
      </c>
      <c r="J24" s="4"/>
      <c r="K24" s="4"/>
      <c r="L24" s="4"/>
      <c r="M24" s="4"/>
      <c r="N24" s="4"/>
      <c r="O24" s="4"/>
      <c r="P24" s="4"/>
      <c r="Q24" s="4">
        <f t="shared" si="1"/>
        <v>1376.3000000000002</v>
      </c>
      <c r="R24" s="4" t="s">
        <v>88</v>
      </c>
      <c r="S24" s="4">
        <v>1.8</v>
      </c>
      <c r="T24" s="4" t="s">
        <v>84</v>
      </c>
      <c r="U24" s="4"/>
      <c r="V24" s="4"/>
    </row>
    <row r="25" spans="3:22" ht="30" customHeight="1">
      <c r="C25" s="4">
        <f t="shared" si="0"/>
        <v>14</v>
      </c>
      <c r="D25" s="5"/>
      <c r="E25" s="4" t="s">
        <v>378</v>
      </c>
      <c r="F25" s="4" t="s">
        <v>379</v>
      </c>
      <c r="G25" s="4"/>
      <c r="H25" s="4" t="s">
        <v>26</v>
      </c>
      <c r="I25" s="4">
        <v>103.6</v>
      </c>
      <c r="J25" s="4"/>
      <c r="K25" s="4"/>
      <c r="L25" s="4"/>
      <c r="M25" s="4"/>
      <c r="N25" s="4"/>
      <c r="O25" s="4"/>
      <c r="P25" s="4"/>
      <c r="Q25" s="4">
        <f t="shared" si="1"/>
        <v>1479.9</v>
      </c>
      <c r="R25" s="4" t="s">
        <v>89</v>
      </c>
      <c r="S25" s="4">
        <v>0</v>
      </c>
      <c r="T25" s="4" t="s">
        <v>84</v>
      </c>
      <c r="U25" s="4"/>
      <c r="V25" s="4"/>
    </row>
    <row r="26" spans="3:22" ht="30" customHeight="1">
      <c r="C26" s="4">
        <f t="shared" si="0"/>
        <v>15</v>
      </c>
      <c r="D26" s="5"/>
      <c r="E26" s="4" t="s">
        <v>380</v>
      </c>
      <c r="F26" s="4" t="s">
        <v>381</v>
      </c>
      <c r="G26" s="4" t="s">
        <v>271</v>
      </c>
      <c r="H26" s="4" t="s">
        <v>26</v>
      </c>
      <c r="I26" s="4">
        <v>41.1</v>
      </c>
      <c r="J26" s="4"/>
      <c r="K26" s="4"/>
      <c r="L26" s="4"/>
      <c r="M26" s="4"/>
      <c r="N26" s="4"/>
      <c r="O26" s="4"/>
      <c r="P26" s="4"/>
      <c r="Q26" s="4">
        <f t="shared" si="1"/>
        <v>1521</v>
      </c>
      <c r="R26" s="4" t="s">
        <v>89</v>
      </c>
      <c r="S26" s="4">
        <v>0</v>
      </c>
      <c r="T26" s="4" t="s">
        <v>84</v>
      </c>
      <c r="U26" s="4"/>
      <c r="V26" s="4"/>
    </row>
    <row r="27" spans="3:22" ht="30" customHeight="1">
      <c r="C27" s="4">
        <f t="shared" si="0"/>
        <v>16</v>
      </c>
      <c r="D27" s="5"/>
      <c r="E27" s="4" t="s">
        <v>382</v>
      </c>
      <c r="F27" s="4" t="s">
        <v>383</v>
      </c>
      <c r="G27" s="4"/>
      <c r="H27" s="4" t="s">
        <v>26</v>
      </c>
      <c r="I27" s="4">
        <v>13.9</v>
      </c>
      <c r="J27" s="4"/>
      <c r="K27" s="4"/>
      <c r="L27" s="4"/>
      <c r="M27" s="4"/>
      <c r="N27" s="4"/>
      <c r="O27" s="4"/>
      <c r="P27" s="4"/>
      <c r="Q27" s="4">
        <f t="shared" si="1"/>
        <v>1534.9</v>
      </c>
      <c r="R27" s="4" t="s">
        <v>27</v>
      </c>
      <c r="S27" s="4">
        <v>1.8</v>
      </c>
      <c r="T27" s="4" t="s">
        <v>84</v>
      </c>
      <c r="U27" s="4"/>
      <c r="V27" s="4"/>
    </row>
    <row r="28" spans="3:22" ht="30" customHeight="1">
      <c r="C28" s="4">
        <f t="shared" si="0"/>
        <v>17</v>
      </c>
      <c r="D28" s="5"/>
      <c r="E28" s="4" t="s">
        <v>384</v>
      </c>
      <c r="F28" s="4" t="s">
        <v>385</v>
      </c>
      <c r="G28" s="4"/>
      <c r="H28" s="4" t="s">
        <v>26</v>
      </c>
      <c r="I28" s="4">
        <v>142.1</v>
      </c>
      <c r="J28" s="4"/>
      <c r="K28" s="4"/>
      <c r="L28" s="4"/>
      <c r="M28" s="4"/>
      <c r="N28" s="4"/>
      <c r="O28" s="4"/>
      <c r="P28" s="4"/>
      <c r="Q28" s="4">
        <f t="shared" si="1"/>
        <v>1677</v>
      </c>
      <c r="R28" s="4" t="s">
        <v>27</v>
      </c>
      <c r="S28" s="4">
        <v>1.8</v>
      </c>
      <c r="T28" s="4" t="s">
        <v>84</v>
      </c>
      <c r="U28" s="4"/>
      <c r="V28" s="4"/>
    </row>
    <row r="29" spans="3:22" ht="30" customHeight="1">
      <c r="C29" s="4">
        <f t="shared" si="0"/>
        <v>18</v>
      </c>
      <c r="D29" s="5"/>
      <c r="E29" s="4" t="s">
        <v>386</v>
      </c>
      <c r="F29" s="4" t="s">
        <v>387</v>
      </c>
      <c r="G29" s="4"/>
      <c r="H29" s="4" t="s">
        <v>26</v>
      </c>
      <c r="I29" s="4">
        <v>10.3</v>
      </c>
      <c r="J29" s="4"/>
      <c r="K29" s="4"/>
      <c r="L29" s="4"/>
      <c r="M29" s="4"/>
      <c r="N29" s="4"/>
      <c r="O29" s="4"/>
      <c r="P29" s="4"/>
      <c r="Q29" s="4">
        <f t="shared" si="1"/>
        <v>1687.3</v>
      </c>
      <c r="R29" s="4" t="s">
        <v>27</v>
      </c>
      <c r="S29" s="4">
        <v>1.8</v>
      </c>
      <c r="T29" s="4" t="s">
        <v>84</v>
      </c>
      <c r="U29" s="4"/>
      <c r="V29" s="4"/>
    </row>
    <row r="30" spans="3:22" ht="30" customHeight="1">
      <c r="C30" s="4">
        <f t="shared" si="0"/>
        <v>19</v>
      </c>
      <c r="D30" s="5"/>
      <c r="E30" s="4" t="s">
        <v>387</v>
      </c>
      <c r="F30" s="4" t="s">
        <v>386</v>
      </c>
      <c r="G30" s="4"/>
      <c r="H30" s="4" t="s">
        <v>26</v>
      </c>
      <c r="I30" s="4">
        <v>133</v>
      </c>
      <c r="J30" s="4"/>
      <c r="K30" s="4"/>
      <c r="L30" s="4"/>
      <c r="M30" s="4"/>
      <c r="N30" s="4"/>
      <c r="O30" s="4"/>
      <c r="P30" s="4"/>
      <c r="Q30" s="4">
        <f t="shared" si="1"/>
        <v>1820.3</v>
      </c>
      <c r="R30" s="4" t="s">
        <v>27</v>
      </c>
      <c r="S30" s="4">
        <v>0.9</v>
      </c>
      <c r="T30" s="4" t="s">
        <v>84</v>
      </c>
      <c r="U30" s="6"/>
      <c r="V30" s="6"/>
    </row>
    <row r="31" spans="3:22" ht="30" customHeight="1">
      <c r="C31" s="4">
        <f t="shared" si="0"/>
        <v>20</v>
      </c>
      <c r="D31" s="5"/>
      <c r="E31" s="4" t="s">
        <v>388</v>
      </c>
      <c r="F31" s="4" t="s">
        <v>389</v>
      </c>
      <c r="G31" s="4" t="s">
        <v>390</v>
      </c>
      <c r="H31" s="4" t="s">
        <v>26</v>
      </c>
      <c r="I31" s="4">
        <v>3.5</v>
      </c>
      <c r="J31" s="4"/>
      <c r="K31" s="4"/>
      <c r="L31" s="4"/>
      <c r="M31" s="4"/>
      <c r="N31" s="4"/>
      <c r="O31" s="4"/>
      <c r="P31" s="4"/>
      <c r="Q31" s="4">
        <f t="shared" si="1"/>
        <v>1823.8</v>
      </c>
      <c r="R31" s="4" t="s">
        <v>27</v>
      </c>
      <c r="S31" s="4">
        <v>0.9</v>
      </c>
      <c r="T31" s="4" t="s">
        <v>84</v>
      </c>
      <c r="U31" s="6"/>
      <c r="V31" s="6"/>
    </row>
    <row r="32" spans="3:22" ht="30" customHeight="1">
      <c r="C32" s="4">
        <f t="shared" si="0"/>
        <v>21</v>
      </c>
      <c r="D32" s="5"/>
      <c r="E32" s="4" t="s">
        <v>388</v>
      </c>
      <c r="F32" s="4" t="s">
        <v>389</v>
      </c>
      <c r="G32" s="4"/>
      <c r="H32" s="4" t="s">
        <v>26</v>
      </c>
      <c r="I32" s="4">
        <v>229.2</v>
      </c>
      <c r="J32" s="4"/>
      <c r="K32" s="4"/>
      <c r="L32" s="4"/>
      <c r="M32" s="4"/>
      <c r="N32" s="4"/>
      <c r="O32" s="4"/>
      <c r="P32" s="4"/>
      <c r="Q32" s="4">
        <f t="shared" si="1"/>
        <v>2053</v>
      </c>
      <c r="R32" s="4" t="s">
        <v>27</v>
      </c>
      <c r="S32" s="4">
        <v>0.9</v>
      </c>
      <c r="T32" s="4" t="s">
        <v>84</v>
      </c>
      <c r="U32" s="7"/>
      <c r="V32" s="7"/>
    </row>
    <row r="33" spans="3:22" ht="30" customHeight="1">
      <c r="C33" s="4">
        <f t="shared" si="0"/>
        <v>22</v>
      </c>
      <c r="D33" s="5"/>
      <c r="E33" s="4" t="s">
        <v>391</v>
      </c>
      <c r="F33" s="4" t="s">
        <v>392</v>
      </c>
      <c r="G33" s="4"/>
      <c r="H33" s="4" t="s">
        <v>26</v>
      </c>
      <c r="I33" s="4">
        <v>30.1</v>
      </c>
      <c r="J33" s="4"/>
      <c r="K33" s="4"/>
      <c r="L33" s="4"/>
      <c r="M33" s="4"/>
      <c r="N33" s="4"/>
      <c r="O33" s="4"/>
      <c r="P33" s="4"/>
      <c r="Q33" s="4">
        <f t="shared" si="1"/>
        <v>2083.1</v>
      </c>
      <c r="R33" s="4" t="s">
        <v>89</v>
      </c>
      <c r="S33" s="4"/>
      <c r="T33" s="4" t="s">
        <v>84</v>
      </c>
      <c r="U33" s="7"/>
      <c r="V33" s="7"/>
    </row>
    <row r="34" spans="3:22" ht="30" customHeight="1">
      <c r="C34" s="4">
        <f t="shared" si="0"/>
        <v>23</v>
      </c>
      <c r="D34" s="5"/>
      <c r="E34" s="4" t="s">
        <v>125</v>
      </c>
      <c r="F34" s="4" t="s">
        <v>126</v>
      </c>
      <c r="G34" s="4"/>
      <c r="H34" s="4" t="s">
        <v>26</v>
      </c>
      <c r="I34" s="4">
        <v>150.19999999999999</v>
      </c>
      <c r="J34" s="4"/>
      <c r="K34" s="4"/>
      <c r="L34" s="4"/>
      <c r="M34" s="4"/>
      <c r="N34" s="4"/>
      <c r="O34" s="4"/>
      <c r="P34" s="4"/>
      <c r="Q34" s="4">
        <f t="shared" si="1"/>
        <v>2233.2999999999997</v>
      </c>
      <c r="R34" s="4" t="s">
        <v>89</v>
      </c>
      <c r="S34" s="4"/>
      <c r="T34" s="4" t="s">
        <v>84</v>
      </c>
      <c r="U34" s="7"/>
      <c r="V34" s="7"/>
    </row>
    <row r="35" spans="3:22" ht="30" customHeight="1">
      <c r="C35" s="4">
        <f t="shared" si="0"/>
        <v>24</v>
      </c>
      <c r="D35" s="5"/>
      <c r="E35" s="4" t="s">
        <v>118</v>
      </c>
      <c r="F35" s="4" t="s">
        <v>119</v>
      </c>
      <c r="G35" s="4"/>
      <c r="H35" s="4" t="s">
        <v>26</v>
      </c>
      <c r="I35" s="4">
        <v>57.4</v>
      </c>
      <c r="J35" s="4"/>
      <c r="K35" s="4"/>
      <c r="L35" s="4"/>
      <c r="M35" s="4"/>
      <c r="N35" s="4"/>
      <c r="O35" s="4"/>
      <c r="P35" s="4"/>
      <c r="Q35" s="4">
        <f t="shared" si="1"/>
        <v>2290.6999999999998</v>
      </c>
      <c r="R35" s="4" t="s">
        <v>27</v>
      </c>
      <c r="S35" s="4">
        <v>1.8</v>
      </c>
      <c r="T35" s="4" t="s">
        <v>84</v>
      </c>
      <c r="U35" s="7"/>
      <c r="V35" s="7"/>
    </row>
    <row r="36" spans="3:22" ht="30" customHeight="1">
      <c r="C36" s="4">
        <f t="shared" si="0"/>
        <v>25</v>
      </c>
      <c r="D36" s="5"/>
      <c r="E36" s="4" t="s">
        <v>119</v>
      </c>
      <c r="F36" s="4" t="s">
        <v>120</v>
      </c>
      <c r="G36" s="4"/>
      <c r="H36" s="4" t="s">
        <v>26</v>
      </c>
      <c r="I36" s="4">
        <v>75.599999999999994</v>
      </c>
      <c r="J36" s="4"/>
      <c r="K36" s="4"/>
      <c r="L36" s="4"/>
      <c r="M36" s="4"/>
      <c r="N36" s="4"/>
      <c r="O36" s="4"/>
      <c r="P36" s="4"/>
      <c r="Q36" s="4">
        <f t="shared" si="1"/>
        <v>2366.2999999999997</v>
      </c>
      <c r="R36" s="4" t="s">
        <v>27</v>
      </c>
      <c r="S36" s="4">
        <v>1.8</v>
      </c>
      <c r="T36" s="4" t="s">
        <v>84</v>
      </c>
      <c r="U36" s="7"/>
      <c r="V36" s="7"/>
    </row>
    <row r="37" spans="3:22" ht="30" customHeight="1">
      <c r="C37" s="123">
        <f t="shared" ref="C37:C100" si="2">+C36+1</f>
        <v>26</v>
      </c>
      <c r="D37" s="122"/>
      <c r="E37" s="123" t="s">
        <v>393</v>
      </c>
      <c r="F37" s="123" t="s">
        <v>394</v>
      </c>
      <c r="G37" s="60"/>
      <c r="H37" s="4" t="s">
        <v>26</v>
      </c>
      <c r="I37" s="4">
        <v>70.2</v>
      </c>
      <c r="J37" s="4"/>
      <c r="K37" s="4"/>
      <c r="L37" s="4"/>
      <c r="M37" s="66"/>
      <c r="N37" s="66"/>
      <c r="O37" s="66"/>
      <c r="P37" s="66"/>
      <c r="Q37" s="4">
        <f t="shared" si="1"/>
        <v>2436.4999999999995</v>
      </c>
      <c r="R37" s="4" t="s">
        <v>27</v>
      </c>
      <c r="S37" s="123">
        <v>1.8</v>
      </c>
      <c r="T37" s="4" t="s">
        <v>84</v>
      </c>
      <c r="U37" s="4"/>
    </row>
    <row r="38" spans="3:22" ht="30" customHeight="1">
      <c r="C38" s="123">
        <f t="shared" si="2"/>
        <v>27</v>
      </c>
      <c r="D38" s="122"/>
      <c r="E38" s="123" t="s">
        <v>395</v>
      </c>
      <c r="F38" s="123" t="s">
        <v>396</v>
      </c>
      <c r="G38" s="60"/>
      <c r="H38" s="4" t="s">
        <v>26</v>
      </c>
      <c r="I38" s="4">
        <v>83.6</v>
      </c>
      <c r="J38" s="4"/>
      <c r="K38" s="4"/>
      <c r="L38" s="4"/>
      <c r="M38" s="66"/>
      <c r="N38" s="66"/>
      <c r="O38" s="66"/>
      <c r="P38" s="66"/>
      <c r="Q38" s="4">
        <f t="shared" si="1"/>
        <v>2520.0999999999995</v>
      </c>
      <c r="R38" s="4" t="s">
        <v>89</v>
      </c>
      <c r="S38" s="4">
        <v>0</v>
      </c>
      <c r="T38" s="4" t="s">
        <v>84</v>
      </c>
      <c r="U38" s="66"/>
    </row>
    <row r="39" spans="3:22" ht="30" customHeight="1">
      <c r="C39" s="123">
        <f t="shared" si="2"/>
        <v>28</v>
      </c>
      <c r="D39" s="122"/>
      <c r="E39" s="123" t="s">
        <v>397</v>
      </c>
      <c r="F39" s="123" t="s">
        <v>398</v>
      </c>
      <c r="G39" s="60"/>
      <c r="H39" s="4" t="s">
        <v>26</v>
      </c>
      <c r="I39" s="4">
        <v>22.3</v>
      </c>
      <c r="J39" s="4"/>
      <c r="K39" s="4"/>
      <c r="L39" s="4"/>
      <c r="M39" s="66"/>
      <c r="N39" s="66"/>
      <c r="O39" s="66"/>
      <c r="P39" s="66"/>
      <c r="Q39" s="4">
        <f t="shared" si="1"/>
        <v>2542.3999999999996</v>
      </c>
      <c r="R39" s="4" t="s">
        <v>89</v>
      </c>
      <c r="S39" s="4">
        <v>0</v>
      </c>
      <c r="T39" s="4" t="s">
        <v>84</v>
      </c>
      <c r="U39" s="66"/>
    </row>
    <row r="40" spans="3:22" ht="30" customHeight="1">
      <c r="C40" s="123">
        <f t="shared" si="2"/>
        <v>29</v>
      </c>
      <c r="D40" s="122"/>
      <c r="E40" s="123" t="s">
        <v>129</v>
      </c>
      <c r="F40" s="123" t="s">
        <v>399</v>
      </c>
      <c r="G40" s="60"/>
      <c r="H40" s="4" t="s">
        <v>26</v>
      </c>
      <c r="I40" s="4">
        <v>21.5</v>
      </c>
      <c r="J40" s="4"/>
      <c r="K40" s="4"/>
      <c r="L40" s="4"/>
      <c r="M40" s="66"/>
      <c r="N40" s="66"/>
      <c r="O40" s="66"/>
      <c r="P40" s="66"/>
      <c r="Q40" s="4">
        <f t="shared" si="1"/>
        <v>2563.8999999999996</v>
      </c>
      <c r="R40" s="4" t="s">
        <v>89</v>
      </c>
      <c r="S40" s="4">
        <v>0</v>
      </c>
      <c r="T40" s="4" t="s">
        <v>84</v>
      </c>
      <c r="U40" s="4"/>
    </row>
    <row r="41" spans="3:22" ht="30" customHeight="1">
      <c r="C41" s="123">
        <f t="shared" si="2"/>
        <v>30</v>
      </c>
      <c r="D41" s="122"/>
      <c r="E41" s="123" t="s">
        <v>400</v>
      </c>
      <c r="F41" s="123" t="s">
        <v>401</v>
      </c>
      <c r="G41" s="60"/>
      <c r="H41" s="4" t="s">
        <v>26</v>
      </c>
      <c r="I41" s="4">
        <v>48.1</v>
      </c>
      <c r="J41" s="4"/>
      <c r="K41" s="4"/>
      <c r="L41" s="4"/>
      <c r="M41" s="66"/>
      <c r="N41" s="66"/>
      <c r="O41" s="66"/>
      <c r="P41" s="66"/>
      <c r="Q41" s="4">
        <f t="shared" si="1"/>
        <v>2611.9999999999995</v>
      </c>
      <c r="R41" s="4" t="s">
        <v>88</v>
      </c>
      <c r="S41" s="4">
        <v>1.65</v>
      </c>
      <c r="T41" s="4" t="s">
        <v>84</v>
      </c>
      <c r="U41" s="4"/>
    </row>
    <row r="42" spans="3:22" ht="30" customHeight="1">
      <c r="C42" s="123">
        <f t="shared" si="2"/>
        <v>31</v>
      </c>
      <c r="D42" s="122"/>
      <c r="E42" s="123" t="s">
        <v>402</v>
      </c>
      <c r="F42" s="123" t="s">
        <v>403</v>
      </c>
      <c r="G42" s="60"/>
      <c r="H42" s="4" t="s">
        <v>26</v>
      </c>
      <c r="I42" s="4">
        <v>56.3</v>
      </c>
      <c r="J42" s="4"/>
      <c r="K42" s="4"/>
      <c r="L42" s="4"/>
      <c r="M42" s="66"/>
      <c r="N42" s="66"/>
      <c r="O42" s="66"/>
      <c r="P42" s="66"/>
      <c r="Q42" s="4">
        <f t="shared" si="1"/>
        <v>2668.2999999999997</v>
      </c>
      <c r="R42" s="4" t="s">
        <v>88</v>
      </c>
      <c r="S42" s="4">
        <v>1.65</v>
      </c>
      <c r="T42" s="4" t="s">
        <v>84</v>
      </c>
      <c r="U42" s="125"/>
    </row>
    <row r="43" spans="3:22" ht="30" customHeight="1">
      <c r="C43" s="123">
        <f t="shared" si="2"/>
        <v>32</v>
      </c>
      <c r="D43" s="122"/>
      <c r="E43" s="123" t="s">
        <v>404</v>
      </c>
      <c r="F43" s="123" t="s">
        <v>405</v>
      </c>
      <c r="G43" s="60" t="s">
        <v>271</v>
      </c>
      <c r="H43" s="4" t="s">
        <v>26</v>
      </c>
      <c r="I43" s="4">
        <v>35.4</v>
      </c>
      <c r="J43" s="4"/>
      <c r="K43" s="4"/>
      <c r="L43" s="4"/>
      <c r="M43" s="66"/>
      <c r="N43" s="66"/>
      <c r="O43" s="66"/>
      <c r="P43" s="66"/>
      <c r="Q43" s="4">
        <f t="shared" si="1"/>
        <v>2703.7</v>
      </c>
      <c r="R43" s="4" t="s">
        <v>88</v>
      </c>
      <c r="S43" s="4">
        <v>1.65</v>
      </c>
      <c r="T43" s="4" t="s">
        <v>84</v>
      </c>
      <c r="U43" s="125"/>
    </row>
    <row r="44" spans="3:22" ht="30" customHeight="1">
      <c r="C44" s="123">
        <f t="shared" si="2"/>
        <v>33</v>
      </c>
      <c r="D44" s="122"/>
      <c r="E44" s="123" t="s">
        <v>406</v>
      </c>
      <c r="F44" s="123" t="s">
        <v>407</v>
      </c>
      <c r="G44" s="60"/>
      <c r="H44" s="4" t="s">
        <v>26</v>
      </c>
      <c r="I44" s="4">
        <v>139.1</v>
      </c>
      <c r="J44" s="4"/>
      <c r="K44" s="4"/>
      <c r="L44" s="4"/>
      <c r="M44" s="66"/>
      <c r="N44" s="66"/>
      <c r="O44" s="66"/>
      <c r="P44" s="66"/>
      <c r="Q44" s="4">
        <f t="shared" si="1"/>
        <v>2842.7999999999997</v>
      </c>
      <c r="R44" s="4" t="s">
        <v>88</v>
      </c>
      <c r="S44" s="4">
        <v>1.65</v>
      </c>
      <c r="T44" s="4" t="s">
        <v>84</v>
      </c>
      <c r="U44" s="125"/>
    </row>
    <row r="45" spans="3:22" ht="30" customHeight="1">
      <c r="C45" s="123">
        <f t="shared" si="2"/>
        <v>34</v>
      </c>
      <c r="D45" s="122"/>
      <c r="E45" s="123" t="s">
        <v>116</v>
      </c>
      <c r="F45" s="123" t="s">
        <v>314</v>
      </c>
      <c r="G45" s="60"/>
      <c r="H45" s="4" t="s">
        <v>26</v>
      </c>
      <c r="I45" s="4">
        <v>38.200000000000003</v>
      </c>
      <c r="J45" s="4"/>
      <c r="K45" s="4"/>
      <c r="L45" s="4"/>
      <c r="M45" s="66"/>
      <c r="N45" s="66"/>
      <c r="O45" s="66"/>
      <c r="P45" s="66"/>
      <c r="Q45" s="4">
        <f t="shared" si="1"/>
        <v>2880.9999999999995</v>
      </c>
      <c r="R45" s="4" t="s">
        <v>88</v>
      </c>
      <c r="S45" s="4">
        <v>1.65</v>
      </c>
      <c r="T45" s="4" t="s">
        <v>84</v>
      </c>
      <c r="U45" s="125"/>
    </row>
    <row r="46" spans="3:22" ht="30" customHeight="1">
      <c r="C46" s="123">
        <f t="shared" si="2"/>
        <v>35</v>
      </c>
      <c r="D46" s="122"/>
      <c r="E46" s="123" t="s">
        <v>314</v>
      </c>
      <c r="F46" s="123" t="s">
        <v>408</v>
      </c>
      <c r="G46" s="60"/>
      <c r="H46" s="4" t="s">
        <v>26</v>
      </c>
      <c r="I46" s="4">
        <v>234</v>
      </c>
      <c r="J46" s="4"/>
      <c r="K46" s="4"/>
      <c r="L46" s="4"/>
      <c r="M46" s="66"/>
      <c r="N46" s="66"/>
      <c r="O46" s="66"/>
      <c r="P46" s="66"/>
      <c r="Q46" s="4">
        <f t="shared" si="1"/>
        <v>3114.9999999999995</v>
      </c>
      <c r="R46" s="4" t="s">
        <v>88</v>
      </c>
      <c r="S46" s="4">
        <v>1.65</v>
      </c>
      <c r="T46" s="4" t="s">
        <v>84</v>
      </c>
      <c r="U46" s="125"/>
    </row>
    <row r="47" spans="3:22" ht="30" customHeight="1">
      <c r="C47" s="123">
        <f t="shared" si="2"/>
        <v>36</v>
      </c>
      <c r="D47" s="122"/>
      <c r="E47" s="123" t="s">
        <v>367</v>
      </c>
      <c r="F47" s="123" t="s">
        <v>368</v>
      </c>
      <c r="G47" s="60"/>
      <c r="H47" s="4" t="s">
        <v>26</v>
      </c>
      <c r="I47" s="4"/>
      <c r="J47" s="4">
        <v>44.5</v>
      </c>
      <c r="K47" s="4"/>
      <c r="L47" s="4"/>
      <c r="M47" s="66"/>
      <c r="N47" s="66"/>
      <c r="O47" s="66"/>
      <c r="P47" s="66"/>
      <c r="Q47" s="4">
        <f t="shared" si="1"/>
        <v>3159.4999999999995</v>
      </c>
      <c r="R47" s="4" t="s">
        <v>88</v>
      </c>
      <c r="S47" s="4">
        <v>1.65</v>
      </c>
      <c r="T47" s="4" t="s">
        <v>84</v>
      </c>
      <c r="U47" s="125"/>
    </row>
    <row r="48" spans="3:22" ht="30" customHeight="1">
      <c r="C48" s="123">
        <f t="shared" si="2"/>
        <v>37</v>
      </c>
      <c r="D48" s="122"/>
      <c r="E48" s="123" t="s">
        <v>370</v>
      </c>
      <c r="F48" s="123" t="s">
        <v>409</v>
      </c>
      <c r="G48" s="60"/>
      <c r="H48" s="4" t="s">
        <v>26</v>
      </c>
      <c r="I48" s="4"/>
      <c r="J48" s="4">
        <v>54.2</v>
      </c>
      <c r="K48" s="4"/>
      <c r="L48" s="4"/>
      <c r="M48" s="66"/>
      <c r="N48" s="66"/>
      <c r="O48" s="66"/>
      <c r="P48" s="66"/>
      <c r="Q48" s="4">
        <f t="shared" si="1"/>
        <v>3213.6999999999994</v>
      </c>
      <c r="R48" s="4" t="s">
        <v>88</v>
      </c>
      <c r="S48" s="4">
        <v>1.65</v>
      </c>
      <c r="T48" s="4" t="s">
        <v>84</v>
      </c>
      <c r="U48" s="125"/>
    </row>
    <row r="49" spans="3:21" ht="30" customHeight="1">
      <c r="C49" s="123">
        <f t="shared" si="2"/>
        <v>38</v>
      </c>
      <c r="D49" s="122"/>
      <c r="E49" s="123" t="s">
        <v>368</v>
      </c>
      <c r="F49" s="123" t="s">
        <v>410</v>
      </c>
      <c r="G49" s="60"/>
      <c r="H49" s="4" t="s">
        <v>26</v>
      </c>
      <c r="I49" s="4"/>
      <c r="J49" s="4">
        <v>75.099999999999994</v>
      </c>
      <c r="K49" s="4"/>
      <c r="L49" s="4"/>
      <c r="M49" s="66"/>
      <c r="N49" s="66"/>
      <c r="O49" s="66"/>
      <c r="P49" s="66"/>
      <c r="Q49" s="4">
        <f t="shared" si="1"/>
        <v>3288.7999999999993</v>
      </c>
      <c r="R49" s="4" t="s">
        <v>88</v>
      </c>
      <c r="S49" s="4">
        <v>1.65</v>
      </c>
      <c r="T49" s="4" t="s">
        <v>84</v>
      </c>
      <c r="U49" s="125"/>
    </row>
    <row r="50" spans="3:21" ht="30" customHeight="1">
      <c r="C50" s="123">
        <f t="shared" si="2"/>
        <v>39</v>
      </c>
      <c r="D50" s="122"/>
      <c r="E50" s="123" t="s">
        <v>410</v>
      </c>
      <c r="F50" s="123" t="s">
        <v>411</v>
      </c>
      <c r="G50" s="60"/>
      <c r="H50" s="4" t="s">
        <v>26</v>
      </c>
      <c r="I50" s="4"/>
      <c r="J50" s="4">
        <v>46.2</v>
      </c>
      <c r="K50" s="4"/>
      <c r="L50" s="4"/>
      <c r="M50" s="66"/>
      <c r="N50" s="66"/>
      <c r="O50" s="66"/>
      <c r="P50" s="66"/>
      <c r="Q50" s="4">
        <f t="shared" si="1"/>
        <v>3334.9999999999991</v>
      </c>
      <c r="R50" s="4" t="s">
        <v>88</v>
      </c>
      <c r="S50" s="4">
        <v>1.65</v>
      </c>
      <c r="T50" s="123" t="s">
        <v>92</v>
      </c>
      <c r="U50" s="125"/>
    </row>
    <row r="51" spans="3:21" ht="30" customHeight="1">
      <c r="C51" s="123">
        <f t="shared" si="2"/>
        <v>40</v>
      </c>
      <c r="D51" s="122"/>
      <c r="E51" s="123" t="s">
        <v>411</v>
      </c>
      <c r="F51" s="123" t="s">
        <v>412</v>
      </c>
      <c r="G51" s="60"/>
      <c r="H51" s="4" t="s">
        <v>26</v>
      </c>
      <c r="I51" s="4"/>
      <c r="J51" s="4">
        <v>49.7</v>
      </c>
      <c r="K51" s="4"/>
      <c r="L51" s="4"/>
      <c r="M51" s="66"/>
      <c r="N51" s="66"/>
      <c r="O51" s="66"/>
      <c r="P51" s="66"/>
      <c r="Q51" s="4">
        <f t="shared" si="1"/>
        <v>3384.6999999999989</v>
      </c>
      <c r="R51" s="4" t="s">
        <v>88</v>
      </c>
      <c r="S51" s="4">
        <v>1.65</v>
      </c>
      <c r="T51" s="123" t="s">
        <v>92</v>
      </c>
      <c r="U51" s="125"/>
    </row>
    <row r="52" spans="3:21" ht="30" customHeight="1">
      <c r="C52" s="123">
        <f t="shared" si="2"/>
        <v>41</v>
      </c>
      <c r="D52" s="122"/>
      <c r="E52" s="123" t="s">
        <v>412</v>
      </c>
      <c r="F52" s="123" t="s">
        <v>413</v>
      </c>
      <c r="G52" s="60"/>
      <c r="H52" s="4" t="s">
        <v>26</v>
      </c>
      <c r="I52" s="4"/>
      <c r="J52" s="4">
        <v>14.8</v>
      </c>
      <c r="K52" s="4"/>
      <c r="L52" s="4"/>
      <c r="M52" s="66"/>
      <c r="N52" s="66"/>
      <c r="O52" s="66"/>
      <c r="P52" s="66"/>
      <c r="Q52" s="4">
        <f t="shared" si="1"/>
        <v>3399.4999999999991</v>
      </c>
      <c r="R52" s="4" t="s">
        <v>88</v>
      </c>
      <c r="S52" s="4">
        <v>1.65</v>
      </c>
      <c r="T52" s="123" t="s">
        <v>92</v>
      </c>
      <c r="U52" s="125"/>
    </row>
    <row r="53" spans="3:21" ht="30" customHeight="1">
      <c r="C53" s="123">
        <f t="shared" si="2"/>
        <v>42</v>
      </c>
      <c r="D53" s="122"/>
      <c r="E53" s="123" t="s">
        <v>413</v>
      </c>
      <c r="F53" s="123" t="s">
        <v>366</v>
      </c>
      <c r="G53" s="60"/>
      <c r="H53" s="4" t="s">
        <v>26</v>
      </c>
      <c r="I53" s="4"/>
      <c r="J53" s="4">
        <v>81.3</v>
      </c>
      <c r="K53" s="4"/>
      <c r="L53" s="4"/>
      <c r="M53" s="66"/>
      <c r="N53" s="66"/>
      <c r="O53" s="66"/>
      <c r="P53" s="66"/>
      <c r="Q53" s="4">
        <f t="shared" si="1"/>
        <v>3480.7999999999993</v>
      </c>
      <c r="R53" s="4" t="s">
        <v>88</v>
      </c>
      <c r="S53" s="4">
        <v>1.65</v>
      </c>
      <c r="T53" s="123" t="s">
        <v>92</v>
      </c>
      <c r="U53" s="125"/>
    </row>
    <row r="54" spans="3:21" ht="30" customHeight="1">
      <c r="C54" s="123">
        <f t="shared" si="2"/>
        <v>43</v>
      </c>
      <c r="D54" s="122"/>
      <c r="E54" s="123" t="s">
        <v>414</v>
      </c>
      <c r="F54" s="123" t="s">
        <v>415</v>
      </c>
      <c r="G54" s="60"/>
      <c r="H54" s="4" t="s">
        <v>26</v>
      </c>
      <c r="I54" s="4"/>
      <c r="J54" s="4">
        <v>47.5</v>
      </c>
      <c r="K54" s="4"/>
      <c r="L54" s="4"/>
      <c r="M54" s="66"/>
      <c r="N54" s="66"/>
      <c r="O54" s="66"/>
      <c r="P54" s="66"/>
      <c r="Q54" s="4">
        <f t="shared" si="1"/>
        <v>3528.2999999999993</v>
      </c>
      <c r="R54" s="4" t="s">
        <v>88</v>
      </c>
      <c r="S54" s="4">
        <v>1.65</v>
      </c>
      <c r="T54" s="123" t="s">
        <v>92</v>
      </c>
      <c r="U54" s="125"/>
    </row>
    <row r="55" spans="3:21" ht="30" customHeight="1">
      <c r="C55" s="123">
        <f t="shared" si="2"/>
        <v>44</v>
      </c>
      <c r="D55" s="122"/>
      <c r="E55" s="123" t="s">
        <v>416</v>
      </c>
      <c r="F55" s="123" t="s">
        <v>233</v>
      </c>
      <c r="G55" s="60"/>
      <c r="H55" s="4" t="s">
        <v>26</v>
      </c>
      <c r="I55" s="4"/>
      <c r="J55" s="4">
        <v>108.7</v>
      </c>
      <c r="K55" s="4"/>
      <c r="L55" s="4"/>
      <c r="M55" s="66"/>
      <c r="N55" s="66"/>
      <c r="O55" s="66"/>
      <c r="P55" s="66"/>
      <c r="Q55" s="4">
        <f t="shared" si="1"/>
        <v>3636.9999999999991</v>
      </c>
      <c r="R55" s="4" t="s">
        <v>88</v>
      </c>
      <c r="S55" s="4">
        <v>1.65</v>
      </c>
      <c r="T55" s="123" t="s">
        <v>92</v>
      </c>
      <c r="U55" s="125"/>
    </row>
    <row r="56" spans="3:21" ht="30" customHeight="1">
      <c r="C56" s="123">
        <f t="shared" si="2"/>
        <v>45</v>
      </c>
      <c r="D56" s="122"/>
      <c r="E56" s="123" t="s">
        <v>417</v>
      </c>
      <c r="F56" s="123" t="s">
        <v>233</v>
      </c>
      <c r="G56" s="60"/>
      <c r="H56" s="4" t="s">
        <v>26</v>
      </c>
      <c r="I56" s="4"/>
      <c r="J56" s="4">
        <v>73.900000000000006</v>
      </c>
      <c r="K56" s="4"/>
      <c r="L56" s="4"/>
      <c r="M56" s="66"/>
      <c r="N56" s="66"/>
      <c r="O56" s="66"/>
      <c r="P56" s="66"/>
      <c r="Q56" s="4">
        <f t="shared" si="1"/>
        <v>3710.8999999999992</v>
      </c>
      <c r="R56" s="4" t="s">
        <v>27</v>
      </c>
      <c r="S56" s="4">
        <v>1</v>
      </c>
      <c r="T56" s="123" t="s">
        <v>92</v>
      </c>
      <c r="U56" s="125"/>
    </row>
    <row r="57" spans="3:21" ht="30" customHeight="1">
      <c r="C57" s="123">
        <f t="shared" si="2"/>
        <v>46</v>
      </c>
      <c r="D57" s="122"/>
      <c r="E57" s="123" t="s">
        <v>417</v>
      </c>
      <c r="F57" s="123" t="s">
        <v>418</v>
      </c>
      <c r="G57" s="60"/>
      <c r="H57" s="4" t="s">
        <v>26</v>
      </c>
      <c r="I57" s="4"/>
      <c r="J57" s="4">
        <v>93.3</v>
      </c>
      <c r="K57" s="4"/>
      <c r="L57" s="4"/>
      <c r="M57" s="66"/>
      <c r="N57" s="66"/>
      <c r="O57" s="66"/>
      <c r="P57" s="66"/>
      <c r="Q57" s="4">
        <f t="shared" si="1"/>
        <v>3804.1999999999994</v>
      </c>
      <c r="R57" s="4" t="s">
        <v>88</v>
      </c>
      <c r="S57" s="4">
        <v>1.65</v>
      </c>
      <c r="T57" s="123" t="s">
        <v>92</v>
      </c>
      <c r="U57" s="125"/>
    </row>
    <row r="58" spans="3:21" ht="30" customHeight="1">
      <c r="C58" s="123">
        <f t="shared" si="2"/>
        <v>47</v>
      </c>
      <c r="D58" s="122"/>
      <c r="E58" s="123" t="s">
        <v>419</v>
      </c>
      <c r="F58" s="123" t="s">
        <v>420</v>
      </c>
      <c r="G58" s="60"/>
      <c r="H58" s="4" t="s">
        <v>26</v>
      </c>
      <c r="I58" s="4"/>
      <c r="J58" s="4">
        <v>58.2</v>
      </c>
      <c r="K58" s="4"/>
      <c r="L58" s="4"/>
      <c r="M58" s="66"/>
      <c r="N58" s="66"/>
      <c r="O58" s="66"/>
      <c r="P58" s="66"/>
      <c r="Q58" s="4">
        <f t="shared" si="1"/>
        <v>3862.3999999999992</v>
      </c>
      <c r="R58" s="4" t="s">
        <v>88</v>
      </c>
      <c r="S58" s="4">
        <v>1.65</v>
      </c>
      <c r="T58" s="123" t="s">
        <v>92</v>
      </c>
      <c r="U58" s="7"/>
    </row>
    <row r="59" spans="3:21" ht="30" customHeight="1">
      <c r="C59" s="123">
        <f t="shared" si="2"/>
        <v>48</v>
      </c>
      <c r="D59" s="122"/>
      <c r="E59" s="123" t="s">
        <v>420</v>
      </c>
      <c r="F59" s="123" t="s">
        <v>421</v>
      </c>
      <c r="G59" s="60"/>
      <c r="H59" s="4" t="s">
        <v>26</v>
      </c>
      <c r="I59" s="4"/>
      <c r="J59" s="4">
        <v>43.8</v>
      </c>
      <c r="K59" s="4"/>
      <c r="L59" s="4"/>
      <c r="M59" s="66"/>
      <c r="N59" s="66"/>
      <c r="O59" s="66"/>
      <c r="P59" s="66"/>
      <c r="Q59" s="4">
        <f t="shared" si="1"/>
        <v>3906.1999999999994</v>
      </c>
      <c r="R59" s="4" t="s">
        <v>88</v>
      </c>
      <c r="S59" s="4">
        <v>1.65</v>
      </c>
      <c r="T59" s="123" t="s">
        <v>92</v>
      </c>
      <c r="U59" s="7"/>
    </row>
    <row r="60" spans="3:21" ht="30" customHeight="1">
      <c r="C60" s="123">
        <f t="shared" si="2"/>
        <v>49</v>
      </c>
      <c r="D60" s="122"/>
      <c r="E60" s="123" t="s">
        <v>421</v>
      </c>
      <c r="F60" s="123" t="s">
        <v>422</v>
      </c>
      <c r="G60" s="60"/>
      <c r="H60" s="4" t="s">
        <v>26</v>
      </c>
      <c r="I60" s="4"/>
      <c r="J60" s="4">
        <v>121.6</v>
      </c>
      <c r="K60" s="4"/>
      <c r="L60" s="4"/>
      <c r="M60" s="66"/>
      <c r="N60" s="66"/>
      <c r="O60" s="66"/>
      <c r="P60" s="66"/>
      <c r="Q60" s="4">
        <f t="shared" si="1"/>
        <v>4027.7999999999993</v>
      </c>
      <c r="R60" s="4" t="s">
        <v>88</v>
      </c>
      <c r="S60" s="4">
        <v>1.65</v>
      </c>
      <c r="T60" s="123" t="s">
        <v>92</v>
      </c>
      <c r="U60" s="7"/>
    </row>
    <row r="61" spans="3:21" ht="30" customHeight="1">
      <c r="C61" s="123">
        <f t="shared" si="2"/>
        <v>50</v>
      </c>
      <c r="D61" s="122"/>
      <c r="E61" s="123" t="s">
        <v>423</v>
      </c>
      <c r="F61" s="123" t="s">
        <v>424</v>
      </c>
      <c r="G61" s="60"/>
      <c r="H61" s="4" t="s">
        <v>26</v>
      </c>
      <c r="I61" s="4"/>
      <c r="J61" s="4">
        <v>97.9</v>
      </c>
      <c r="K61" s="4"/>
      <c r="L61" s="4"/>
      <c r="M61" s="66"/>
      <c r="N61" s="66"/>
      <c r="O61" s="66"/>
      <c r="P61" s="66"/>
      <c r="Q61" s="4">
        <f t="shared" si="1"/>
        <v>4125.6999999999989</v>
      </c>
      <c r="R61" s="4" t="s">
        <v>88</v>
      </c>
      <c r="S61" s="4">
        <v>1.65</v>
      </c>
      <c r="T61" s="123" t="s">
        <v>92</v>
      </c>
      <c r="U61" s="7"/>
    </row>
    <row r="62" spans="3:21" ht="30" customHeight="1">
      <c r="C62" s="123">
        <f t="shared" si="2"/>
        <v>51</v>
      </c>
      <c r="D62" s="122"/>
      <c r="E62" s="123" t="s">
        <v>422</v>
      </c>
      <c r="F62" s="123" t="s">
        <v>423</v>
      </c>
      <c r="G62" s="60"/>
      <c r="H62" s="4" t="s">
        <v>26</v>
      </c>
      <c r="I62" s="4"/>
      <c r="J62" s="4">
        <v>53.2</v>
      </c>
      <c r="K62" s="4"/>
      <c r="L62" s="4"/>
      <c r="M62" s="66"/>
      <c r="N62" s="66"/>
      <c r="O62" s="66"/>
      <c r="P62" s="66"/>
      <c r="Q62" s="4">
        <f t="shared" si="1"/>
        <v>4178.8999999999987</v>
      </c>
      <c r="R62" s="4" t="s">
        <v>88</v>
      </c>
      <c r="S62" s="4">
        <v>1.65</v>
      </c>
      <c r="T62" s="123" t="s">
        <v>92</v>
      </c>
      <c r="U62" s="7"/>
    </row>
    <row r="63" spans="3:21" ht="30" customHeight="1">
      <c r="C63" s="123">
        <f t="shared" si="2"/>
        <v>52</v>
      </c>
      <c r="D63" s="122"/>
      <c r="E63" s="123" t="s">
        <v>424</v>
      </c>
      <c r="F63" s="123" t="s">
        <v>425</v>
      </c>
      <c r="G63" s="60"/>
      <c r="H63" s="4" t="s">
        <v>26</v>
      </c>
      <c r="I63" s="4"/>
      <c r="J63" s="4">
        <v>162.80000000000001</v>
      </c>
      <c r="K63" s="4"/>
      <c r="L63" s="4"/>
      <c r="M63" s="66"/>
      <c r="N63" s="66"/>
      <c r="O63" s="66"/>
      <c r="P63" s="66"/>
      <c r="Q63" s="4">
        <f t="shared" si="1"/>
        <v>4341.6999999999989</v>
      </c>
      <c r="R63" s="4" t="s">
        <v>93</v>
      </c>
      <c r="S63" s="4"/>
      <c r="T63" s="123" t="s">
        <v>92</v>
      </c>
      <c r="U63" s="7"/>
    </row>
    <row r="64" spans="3:21" ht="30" customHeight="1">
      <c r="C64" s="123">
        <f t="shared" si="2"/>
        <v>53</v>
      </c>
      <c r="D64" s="122"/>
      <c r="E64" s="123" t="s">
        <v>426</v>
      </c>
      <c r="F64" s="123" t="s">
        <v>418</v>
      </c>
      <c r="G64" s="60"/>
      <c r="H64" s="4" t="s">
        <v>26</v>
      </c>
      <c r="I64" s="4"/>
      <c r="J64" s="4">
        <v>295.2</v>
      </c>
      <c r="K64" s="4"/>
      <c r="L64" s="4"/>
      <c r="M64" s="66"/>
      <c r="N64" s="66"/>
      <c r="O64" s="66"/>
      <c r="P64" s="66"/>
      <c r="Q64" s="4">
        <f t="shared" si="1"/>
        <v>4636.8999999999987</v>
      </c>
      <c r="R64" s="4" t="s">
        <v>88</v>
      </c>
      <c r="S64" s="4">
        <v>1.65</v>
      </c>
      <c r="T64" s="123" t="s">
        <v>92</v>
      </c>
      <c r="U64" s="126" t="s">
        <v>94</v>
      </c>
    </row>
    <row r="65" spans="3:21" ht="30" customHeight="1">
      <c r="C65" s="123">
        <f t="shared" si="2"/>
        <v>54</v>
      </c>
      <c r="D65" s="122"/>
      <c r="E65" s="123" t="s">
        <v>427</v>
      </c>
      <c r="F65" s="123" t="s">
        <v>428</v>
      </c>
      <c r="G65" s="60" t="s">
        <v>271</v>
      </c>
      <c r="H65" s="4" t="s">
        <v>26</v>
      </c>
      <c r="I65" s="4"/>
      <c r="J65" s="4">
        <v>160</v>
      </c>
      <c r="K65" s="4"/>
      <c r="L65" s="4"/>
      <c r="M65" s="66"/>
      <c r="N65" s="66"/>
      <c r="O65" s="66"/>
      <c r="P65" s="66"/>
      <c r="Q65" s="4">
        <f t="shared" si="1"/>
        <v>4796.8999999999987</v>
      </c>
      <c r="R65" s="4" t="s">
        <v>27</v>
      </c>
      <c r="S65" s="4">
        <v>1.65</v>
      </c>
      <c r="T65" s="123" t="s">
        <v>92</v>
      </c>
      <c r="U65" s="126" t="s">
        <v>95</v>
      </c>
    </row>
    <row r="66" spans="3:21" ht="30" customHeight="1">
      <c r="C66" s="123">
        <f t="shared" si="2"/>
        <v>55</v>
      </c>
      <c r="D66" s="122"/>
      <c r="E66" s="123" t="s">
        <v>427</v>
      </c>
      <c r="F66" s="123" t="s">
        <v>428</v>
      </c>
      <c r="G66" s="60" t="s">
        <v>390</v>
      </c>
      <c r="H66" s="4" t="s">
        <v>26</v>
      </c>
      <c r="I66" s="4"/>
      <c r="J66" s="4">
        <v>3.5</v>
      </c>
      <c r="K66" s="4"/>
      <c r="L66" s="4"/>
      <c r="M66" s="66"/>
      <c r="N66" s="66"/>
      <c r="O66" s="66"/>
      <c r="P66" s="66"/>
      <c r="Q66" s="4">
        <f t="shared" si="1"/>
        <v>4800.3999999999987</v>
      </c>
      <c r="R66" s="4" t="s">
        <v>27</v>
      </c>
      <c r="S66" s="4">
        <v>1.65</v>
      </c>
      <c r="T66" s="123" t="s">
        <v>92</v>
      </c>
      <c r="U66" s="126" t="s">
        <v>96</v>
      </c>
    </row>
    <row r="67" spans="3:21" ht="30" customHeight="1">
      <c r="C67" s="123">
        <f t="shared" si="2"/>
        <v>56</v>
      </c>
      <c r="D67" s="122"/>
      <c r="E67" s="123" t="s">
        <v>427</v>
      </c>
      <c r="F67" s="123" t="s">
        <v>428</v>
      </c>
      <c r="G67" s="60"/>
      <c r="H67" s="4" t="s">
        <v>26</v>
      </c>
      <c r="I67" s="4"/>
      <c r="J67" s="4">
        <v>129.30000000000001</v>
      </c>
      <c r="K67" s="4"/>
      <c r="L67" s="4"/>
      <c r="M67" s="66"/>
      <c r="N67" s="66"/>
      <c r="O67" s="66"/>
      <c r="P67" s="66"/>
      <c r="Q67" s="4">
        <f t="shared" si="1"/>
        <v>4929.6999999999989</v>
      </c>
      <c r="R67" s="4" t="s">
        <v>27</v>
      </c>
      <c r="S67" s="4">
        <v>1.65</v>
      </c>
      <c r="T67" s="123" t="s">
        <v>92</v>
      </c>
      <c r="U67" s="7"/>
    </row>
    <row r="68" spans="3:21" ht="30" customHeight="1">
      <c r="C68" s="123">
        <f t="shared" si="2"/>
        <v>57</v>
      </c>
      <c r="D68" s="122"/>
      <c r="E68" s="123" t="s">
        <v>429</v>
      </c>
      <c r="F68" s="123" t="s">
        <v>430</v>
      </c>
      <c r="G68" s="60"/>
      <c r="H68" s="4" t="s">
        <v>26</v>
      </c>
      <c r="I68" s="4"/>
      <c r="J68" s="4">
        <v>87.2</v>
      </c>
      <c r="K68" s="4"/>
      <c r="L68" s="4"/>
      <c r="M68" s="66"/>
      <c r="N68" s="66"/>
      <c r="O68" s="66"/>
      <c r="P68" s="66"/>
      <c r="Q68" s="4">
        <f t="shared" si="1"/>
        <v>5016.8999999999987</v>
      </c>
      <c r="R68" s="4" t="s">
        <v>27</v>
      </c>
      <c r="S68" s="4">
        <v>1.65</v>
      </c>
      <c r="T68" s="123" t="s">
        <v>92</v>
      </c>
      <c r="U68" s="7"/>
    </row>
    <row r="69" spans="3:21" ht="30" customHeight="1">
      <c r="C69" s="123">
        <f t="shared" si="2"/>
        <v>58</v>
      </c>
      <c r="D69" s="122"/>
      <c r="E69" s="123" t="s">
        <v>431</v>
      </c>
      <c r="F69" s="123" t="s">
        <v>432</v>
      </c>
      <c r="G69" s="60" t="s">
        <v>390</v>
      </c>
      <c r="H69" s="4" t="s">
        <v>26</v>
      </c>
      <c r="I69" s="4"/>
      <c r="J69" s="4">
        <v>3.5</v>
      </c>
      <c r="K69" s="4"/>
      <c r="L69" s="4"/>
      <c r="M69" s="66"/>
      <c r="N69" s="66"/>
      <c r="O69" s="66"/>
      <c r="P69" s="66"/>
      <c r="Q69" s="4">
        <f t="shared" si="1"/>
        <v>5020.3999999999987</v>
      </c>
      <c r="R69" s="4" t="s">
        <v>27</v>
      </c>
      <c r="S69" s="4">
        <v>1.65</v>
      </c>
      <c r="T69" s="123" t="s">
        <v>92</v>
      </c>
      <c r="U69" s="7"/>
    </row>
    <row r="70" spans="3:21" ht="30" customHeight="1">
      <c r="C70" s="123">
        <f t="shared" si="2"/>
        <v>59</v>
      </c>
      <c r="D70" s="122"/>
      <c r="E70" s="123" t="s">
        <v>431</v>
      </c>
      <c r="F70" s="123" t="s">
        <v>432</v>
      </c>
      <c r="G70" s="60"/>
      <c r="H70" s="4" t="s">
        <v>26</v>
      </c>
      <c r="I70" s="4"/>
      <c r="J70" s="4">
        <v>141</v>
      </c>
      <c r="K70" s="4"/>
      <c r="L70" s="4"/>
      <c r="M70" s="66"/>
      <c r="N70" s="66"/>
      <c r="O70" s="66"/>
      <c r="P70" s="66"/>
      <c r="Q70" s="4">
        <f t="shared" si="1"/>
        <v>5161.3999999999987</v>
      </c>
      <c r="R70" s="4" t="s">
        <v>27</v>
      </c>
      <c r="S70" s="4">
        <v>1.65</v>
      </c>
      <c r="T70" s="123" t="s">
        <v>92</v>
      </c>
      <c r="U70" s="127" t="s">
        <v>97</v>
      </c>
    </row>
    <row r="71" spans="3:21" ht="30" customHeight="1">
      <c r="C71" s="123">
        <f t="shared" si="2"/>
        <v>60</v>
      </c>
      <c r="D71" s="122"/>
      <c r="E71" s="123" t="s">
        <v>432</v>
      </c>
      <c r="F71" s="123" t="s">
        <v>433</v>
      </c>
      <c r="G71" s="60"/>
      <c r="H71" s="4" t="s">
        <v>26</v>
      </c>
      <c r="I71" s="4"/>
      <c r="J71" s="4">
        <v>57.1</v>
      </c>
      <c r="K71" s="4"/>
      <c r="L71" s="4"/>
      <c r="M71" s="66"/>
      <c r="N71" s="66"/>
      <c r="O71" s="66"/>
      <c r="P71" s="66"/>
      <c r="Q71" s="4">
        <f t="shared" si="1"/>
        <v>5218.4999999999991</v>
      </c>
      <c r="R71" s="4" t="s">
        <v>27</v>
      </c>
      <c r="S71" s="4">
        <v>1.65</v>
      </c>
      <c r="T71" s="123" t="s">
        <v>92</v>
      </c>
      <c r="U71" s="7"/>
    </row>
    <row r="72" spans="3:21" ht="30" customHeight="1">
      <c r="C72" s="123">
        <f t="shared" si="2"/>
        <v>61</v>
      </c>
      <c r="D72" s="122"/>
      <c r="E72" s="123" t="s">
        <v>391</v>
      </c>
      <c r="F72" s="123" t="s">
        <v>434</v>
      </c>
      <c r="G72" s="60"/>
      <c r="H72" s="4" t="s">
        <v>26</v>
      </c>
      <c r="I72" s="4"/>
      <c r="J72" s="4">
        <v>78.900000000000006</v>
      </c>
      <c r="K72" s="4"/>
      <c r="L72" s="4"/>
      <c r="M72" s="66"/>
      <c r="N72" s="66"/>
      <c r="O72" s="66"/>
      <c r="P72" s="66"/>
      <c r="Q72" s="4">
        <f t="shared" si="1"/>
        <v>5297.3999999999987</v>
      </c>
      <c r="R72" s="4" t="s">
        <v>27</v>
      </c>
      <c r="S72" s="4">
        <v>1.65</v>
      </c>
      <c r="T72" s="123" t="s">
        <v>92</v>
      </c>
      <c r="U72" s="7"/>
    </row>
    <row r="73" spans="3:21" ht="30" customHeight="1">
      <c r="C73" s="123">
        <f t="shared" si="2"/>
        <v>62</v>
      </c>
      <c r="D73" s="122"/>
      <c r="E73" s="123" t="s">
        <v>434</v>
      </c>
      <c r="F73" s="123" t="s">
        <v>435</v>
      </c>
      <c r="G73" s="60"/>
      <c r="H73" s="4" t="s">
        <v>26</v>
      </c>
      <c r="I73" s="4"/>
      <c r="J73" s="4">
        <v>39.799999999999997</v>
      </c>
      <c r="K73" s="4"/>
      <c r="L73" s="4"/>
      <c r="M73" s="66"/>
      <c r="N73" s="66"/>
      <c r="O73" s="66"/>
      <c r="P73" s="66"/>
      <c r="Q73" s="4">
        <f t="shared" si="1"/>
        <v>5337.1999999999989</v>
      </c>
      <c r="R73" s="4" t="s">
        <v>27</v>
      </c>
      <c r="S73" s="4">
        <v>1.65</v>
      </c>
      <c r="T73" s="123" t="s">
        <v>92</v>
      </c>
      <c r="U73" s="7"/>
    </row>
    <row r="74" spans="3:21" ht="30" customHeight="1">
      <c r="C74" s="123">
        <f t="shared" si="2"/>
        <v>63</v>
      </c>
      <c r="D74" s="122"/>
      <c r="E74" s="123" t="s">
        <v>435</v>
      </c>
      <c r="F74" s="123" t="s">
        <v>436</v>
      </c>
      <c r="G74" s="60"/>
      <c r="H74" s="4" t="s">
        <v>26</v>
      </c>
      <c r="I74" s="4"/>
      <c r="J74" s="4">
        <v>34.299999999999997</v>
      </c>
      <c r="K74" s="4"/>
      <c r="L74" s="4"/>
      <c r="M74" s="66"/>
      <c r="N74" s="66"/>
      <c r="O74" s="66"/>
      <c r="P74" s="66"/>
      <c r="Q74" s="4">
        <f t="shared" si="1"/>
        <v>5371.4999999999991</v>
      </c>
      <c r="R74" s="4" t="s">
        <v>27</v>
      </c>
      <c r="S74" s="4">
        <v>1.65</v>
      </c>
      <c r="T74" s="123" t="s">
        <v>92</v>
      </c>
      <c r="U74" s="7"/>
    </row>
    <row r="75" spans="3:21" ht="30" customHeight="1">
      <c r="C75" s="123">
        <f t="shared" si="2"/>
        <v>64</v>
      </c>
      <c r="D75" s="122"/>
      <c r="E75" s="123" t="s">
        <v>436</v>
      </c>
      <c r="F75" s="123" t="s">
        <v>327</v>
      </c>
      <c r="G75" s="60"/>
      <c r="H75" s="4" t="s">
        <v>26</v>
      </c>
      <c r="I75" s="4"/>
      <c r="J75" s="4">
        <v>32.6</v>
      </c>
      <c r="K75" s="4"/>
      <c r="L75" s="4"/>
      <c r="M75" s="66"/>
      <c r="N75" s="66"/>
      <c r="O75" s="66"/>
      <c r="P75" s="66"/>
      <c r="Q75" s="4">
        <f t="shared" si="1"/>
        <v>5404.0999999999995</v>
      </c>
      <c r="R75" s="4" t="s">
        <v>27</v>
      </c>
      <c r="S75" s="4">
        <v>1.65</v>
      </c>
      <c r="T75" s="123" t="s">
        <v>92</v>
      </c>
      <c r="U75" s="7"/>
    </row>
    <row r="76" spans="3:21" ht="30" customHeight="1">
      <c r="C76" s="123">
        <f t="shared" si="2"/>
        <v>65</v>
      </c>
      <c r="D76" s="122"/>
      <c r="E76" s="123" t="s">
        <v>327</v>
      </c>
      <c r="F76" s="123" t="s">
        <v>437</v>
      </c>
      <c r="G76" s="60"/>
      <c r="H76" s="4" t="s">
        <v>26</v>
      </c>
      <c r="I76" s="4"/>
      <c r="J76" s="4">
        <v>68.5</v>
      </c>
      <c r="K76" s="4"/>
      <c r="L76" s="4"/>
      <c r="M76" s="66"/>
      <c r="N76" s="66"/>
      <c r="O76" s="66"/>
      <c r="P76" s="66"/>
      <c r="Q76" s="4">
        <f t="shared" si="1"/>
        <v>5472.5999999999995</v>
      </c>
      <c r="R76" s="4" t="s">
        <v>27</v>
      </c>
      <c r="S76" s="4">
        <v>1.65</v>
      </c>
      <c r="T76" s="123" t="s">
        <v>92</v>
      </c>
      <c r="U76" s="7"/>
    </row>
    <row r="77" spans="3:21" ht="30" customHeight="1">
      <c r="C77" s="123">
        <f t="shared" si="2"/>
        <v>66</v>
      </c>
      <c r="D77" s="122"/>
      <c r="E77" s="123" t="s">
        <v>438</v>
      </c>
      <c r="F77" s="123" t="s">
        <v>439</v>
      </c>
      <c r="G77" s="60"/>
      <c r="H77" s="4" t="s">
        <v>26</v>
      </c>
      <c r="I77" s="4"/>
      <c r="J77" s="4">
        <v>27.8</v>
      </c>
      <c r="K77" s="4"/>
      <c r="L77" s="4"/>
      <c r="M77" s="4"/>
      <c r="N77" s="4"/>
      <c r="O77" s="4"/>
      <c r="P77" s="4"/>
      <c r="Q77" s="4">
        <f t="shared" si="1"/>
        <v>5500.4</v>
      </c>
      <c r="R77" s="4" t="s">
        <v>27</v>
      </c>
      <c r="S77" s="4">
        <v>1.65</v>
      </c>
      <c r="T77" s="123" t="s">
        <v>92</v>
      </c>
      <c r="U77" s="7"/>
    </row>
    <row r="78" spans="3:21" ht="30" customHeight="1">
      <c r="C78" s="123">
        <f t="shared" si="2"/>
        <v>67</v>
      </c>
      <c r="D78" s="122"/>
      <c r="E78" s="123" t="s">
        <v>438</v>
      </c>
      <c r="F78" s="123" t="s">
        <v>440</v>
      </c>
      <c r="G78" s="60"/>
      <c r="H78" s="4" t="s">
        <v>26</v>
      </c>
      <c r="I78" s="4"/>
      <c r="J78" s="4">
        <v>51.6</v>
      </c>
      <c r="K78" s="4"/>
      <c r="L78" s="4"/>
      <c r="M78" s="4"/>
      <c r="N78" s="4"/>
      <c r="O78" s="4"/>
      <c r="P78" s="4"/>
      <c r="Q78" s="4">
        <f t="shared" ref="Q78:Q102" si="3">SUM(I78:P78)+Q77</f>
        <v>5552</v>
      </c>
      <c r="R78" s="4" t="s">
        <v>27</v>
      </c>
      <c r="S78" s="4">
        <v>1.65</v>
      </c>
      <c r="T78" s="123" t="s">
        <v>92</v>
      </c>
      <c r="U78" s="7"/>
    </row>
    <row r="79" spans="3:21" ht="30" customHeight="1">
      <c r="C79" s="123">
        <f t="shared" si="2"/>
        <v>68</v>
      </c>
      <c r="D79" s="122"/>
      <c r="E79" s="123" t="s">
        <v>440</v>
      </c>
      <c r="F79" s="123" t="s">
        <v>441</v>
      </c>
      <c r="G79" s="60"/>
      <c r="H79" s="4" t="s">
        <v>26</v>
      </c>
      <c r="I79" s="4"/>
      <c r="J79" s="4">
        <v>102.9</v>
      </c>
      <c r="K79" s="4"/>
      <c r="L79" s="4"/>
      <c r="M79" s="4"/>
      <c r="N79" s="4"/>
      <c r="O79" s="4"/>
      <c r="P79" s="4"/>
      <c r="Q79" s="4">
        <f t="shared" si="3"/>
        <v>5654.9</v>
      </c>
      <c r="R79" s="4" t="s">
        <v>27</v>
      </c>
      <c r="S79" s="4">
        <v>1.65</v>
      </c>
      <c r="T79" s="123" t="s">
        <v>92</v>
      </c>
      <c r="U79" s="7"/>
    </row>
    <row r="80" spans="3:21" ht="30" customHeight="1">
      <c r="C80" s="123">
        <f t="shared" si="2"/>
        <v>69</v>
      </c>
      <c r="D80" s="122"/>
      <c r="E80" s="123" t="s">
        <v>440</v>
      </c>
      <c r="F80" s="123" t="s">
        <v>441</v>
      </c>
      <c r="G80" s="60"/>
      <c r="H80" s="4" t="s">
        <v>26</v>
      </c>
      <c r="I80" s="4"/>
      <c r="J80" s="4">
        <v>2.1</v>
      </c>
      <c r="K80" s="4"/>
      <c r="L80" s="4"/>
      <c r="M80" s="4"/>
      <c r="N80" s="4"/>
      <c r="O80" s="4"/>
      <c r="P80" s="4"/>
      <c r="Q80" s="4">
        <f t="shared" si="3"/>
        <v>5657</v>
      </c>
      <c r="R80" s="4" t="s">
        <v>27</v>
      </c>
      <c r="S80" s="4">
        <v>1.65</v>
      </c>
      <c r="T80" s="123" t="s">
        <v>92</v>
      </c>
      <c r="U80" s="7"/>
    </row>
    <row r="81" spans="3:21" ht="30" customHeight="1">
      <c r="C81" s="123">
        <f t="shared" si="2"/>
        <v>70</v>
      </c>
      <c r="D81" s="122"/>
      <c r="E81" s="123" t="s">
        <v>442</v>
      </c>
      <c r="F81" s="123" t="s">
        <v>443</v>
      </c>
      <c r="G81" s="60"/>
      <c r="H81" s="4" t="s">
        <v>26</v>
      </c>
      <c r="I81" s="4"/>
      <c r="J81" s="4">
        <v>44.3</v>
      </c>
      <c r="K81" s="4"/>
      <c r="L81" s="4"/>
      <c r="M81" s="4"/>
      <c r="N81" s="4"/>
      <c r="O81" s="4"/>
      <c r="P81" s="4"/>
      <c r="Q81" s="4">
        <f t="shared" si="3"/>
        <v>5701.3</v>
      </c>
      <c r="R81" s="4" t="s">
        <v>88</v>
      </c>
      <c r="S81" s="4">
        <v>1.65</v>
      </c>
      <c r="T81" s="123" t="s">
        <v>92</v>
      </c>
      <c r="U81" s="7"/>
    </row>
    <row r="82" spans="3:21" ht="30" customHeight="1">
      <c r="C82" s="123">
        <f t="shared" si="2"/>
        <v>71</v>
      </c>
      <c r="D82" s="122"/>
      <c r="E82" s="123" t="s">
        <v>400</v>
      </c>
      <c r="F82" s="123" t="s">
        <v>442</v>
      </c>
      <c r="G82" s="60"/>
      <c r="H82" s="4" t="s">
        <v>26</v>
      </c>
      <c r="I82" s="4"/>
      <c r="J82" s="4">
        <v>129.9</v>
      </c>
      <c r="K82" s="4"/>
      <c r="L82" s="4"/>
      <c r="M82" s="4"/>
      <c r="N82" s="4"/>
      <c r="O82" s="4"/>
      <c r="P82" s="4"/>
      <c r="Q82" s="4">
        <f t="shared" si="3"/>
        <v>5831.2</v>
      </c>
      <c r="R82" s="4" t="s">
        <v>88</v>
      </c>
      <c r="S82" s="4">
        <v>1.65</v>
      </c>
      <c r="T82" s="123" t="s">
        <v>92</v>
      </c>
      <c r="U82" s="7"/>
    </row>
    <row r="83" spans="3:21" ht="30" customHeight="1">
      <c r="C83" s="123">
        <f t="shared" si="2"/>
        <v>72</v>
      </c>
      <c r="D83" s="122"/>
      <c r="E83" s="123" t="s">
        <v>444</v>
      </c>
      <c r="F83" s="123" t="s">
        <v>445</v>
      </c>
      <c r="G83" s="60"/>
      <c r="H83" s="4" t="s">
        <v>26</v>
      </c>
      <c r="I83" s="4"/>
      <c r="J83" s="4">
        <v>33.9</v>
      </c>
      <c r="K83" s="4"/>
      <c r="L83" s="4"/>
      <c r="M83" s="4"/>
      <c r="N83" s="4"/>
      <c r="O83" s="4"/>
      <c r="P83" s="4"/>
      <c r="Q83" s="4">
        <f t="shared" si="3"/>
        <v>5865.0999999999995</v>
      </c>
      <c r="R83" s="4" t="s">
        <v>88</v>
      </c>
      <c r="S83" s="4">
        <v>1.65</v>
      </c>
      <c r="T83" s="123" t="s">
        <v>92</v>
      </c>
      <c r="U83" s="128" t="s">
        <v>101</v>
      </c>
    </row>
    <row r="84" spans="3:21" ht="30" customHeight="1">
      <c r="C84" s="123">
        <f t="shared" si="2"/>
        <v>73</v>
      </c>
      <c r="D84" s="122"/>
      <c r="E84" s="123" t="s">
        <v>443</v>
      </c>
      <c r="F84" s="123" t="s">
        <v>442</v>
      </c>
      <c r="G84" s="60"/>
      <c r="H84" s="4" t="s">
        <v>26</v>
      </c>
      <c r="I84" s="4"/>
      <c r="J84" s="4">
        <v>18.100000000000001</v>
      </c>
      <c r="K84" s="4"/>
      <c r="L84" s="4"/>
      <c r="M84" s="4"/>
      <c r="N84" s="4"/>
      <c r="O84" s="4"/>
      <c r="P84" s="4"/>
      <c r="Q84" s="4">
        <f t="shared" si="3"/>
        <v>5883.2</v>
      </c>
      <c r="R84" s="4" t="s">
        <v>88</v>
      </c>
      <c r="S84" s="4">
        <v>1.65</v>
      </c>
      <c r="T84" s="123" t="s">
        <v>92</v>
      </c>
      <c r="U84" s="7"/>
    </row>
    <row r="85" spans="3:21" ht="30" customHeight="1">
      <c r="C85" s="123">
        <f t="shared" si="2"/>
        <v>74</v>
      </c>
      <c r="D85" s="122"/>
      <c r="E85" s="123" t="s">
        <v>446</v>
      </c>
      <c r="F85" s="123" t="s">
        <v>447</v>
      </c>
      <c r="G85" s="60"/>
      <c r="H85" s="4" t="s">
        <v>26</v>
      </c>
      <c r="I85" s="4"/>
      <c r="J85" s="4"/>
      <c r="K85" s="4">
        <v>36.4</v>
      </c>
      <c r="L85" s="4"/>
      <c r="M85" s="4"/>
      <c r="N85" s="4"/>
      <c r="O85" s="4"/>
      <c r="P85" s="4"/>
      <c r="Q85" s="4">
        <f t="shared" si="3"/>
        <v>5919.5999999999995</v>
      </c>
      <c r="R85" s="4" t="s">
        <v>88</v>
      </c>
      <c r="S85" s="4">
        <v>1.65</v>
      </c>
      <c r="T85" s="123" t="s">
        <v>92</v>
      </c>
      <c r="U85" s="7"/>
    </row>
    <row r="86" spans="3:21" ht="30" customHeight="1">
      <c r="C86" s="123">
        <f t="shared" si="2"/>
        <v>75</v>
      </c>
      <c r="D86" s="122"/>
      <c r="E86" s="123" t="s">
        <v>447</v>
      </c>
      <c r="F86" s="123" t="s">
        <v>448</v>
      </c>
      <c r="G86" s="60"/>
      <c r="H86" s="4" t="s">
        <v>26</v>
      </c>
      <c r="I86" s="4"/>
      <c r="J86" s="4"/>
      <c r="K86" s="4">
        <v>46.3</v>
      </c>
      <c r="L86" s="4"/>
      <c r="M86" s="4"/>
      <c r="N86" s="4"/>
      <c r="O86" s="4"/>
      <c r="P86" s="4"/>
      <c r="Q86" s="4">
        <f t="shared" si="3"/>
        <v>5965.9</v>
      </c>
      <c r="R86" s="4" t="s">
        <v>88</v>
      </c>
      <c r="S86" s="4">
        <v>1.65</v>
      </c>
      <c r="T86" s="123" t="s">
        <v>92</v>
      </c>
      <c r="U86" s="128" t="s">
        <v>105</v>
      </c>
    </row>
    <row r="87" spans="3:21" ht="30" customHeight="1">
      <c r="C87" s="123">
        <f t="shared" si="2"/>
        <v>76</v>
      </c>
      <c r="D87" s="122"/>
      <c r="E87" s="123" t="s">
        <v>423</v>
      </c>
      <c r="F87" s="123" t="s">
        <v>388</v>
      </c>
      <c r="G87" s="60"/>
      <c r="H87" s="4" t="s">
        <v>26</v>
      </c>
      <c r="I87" s="4"/>
      <c r="J87" s="4"/>
      <c r="K87" s="4">
        <v>578.20000000000005</v>
      </c>
      <c r="L87" s="4"/>
      <c r="M87" s="4"/>
      <c r="N87" s="4"/>
      <c r="O87" s="4"/>
      <c r="P87" s="4"/>
      <c r="Q87" s="4">
        <f t="shared" si="3"/>
        <v>6544.0999999999995</v>
      </c>
      <c r="R87" s="4" t="s">
        <v>88</v>
      </c>
      <c r="S87" s="4">
        <v>1.65</v>
      </c>
      <c r="T87" s="123" t="s">
        <v>92</v>
      </c>
      <c r="U87" s="7"/>
    </row>
    <row r="88" spans="3:21" ht="30" customHeight="1">
      <c r="C88" s="123">
        <f t="shared" si="2"/>
        <v>77</v>
      </c>
      <c r="D88" s="122"/>
      <c r="E88" s="123" t="s">
        <v>449</v>
      </c>
      <c r="F88" s="123" t="s">
        <v>450</v>
      </c>
      <c r="G88" s="60"/>
      <c r="H88" s="4" t="s">
        <v>26</v>
      </c>
      <c r="I88" s="4"/>
      <c r="J88" s="4"/>
      <c r="K88" s="4">
        <v>10.1</v>
      </c>
      <c r="L88" s="4"/>
      <c r="M88" s="4"/>
      <c r="N88" s="4"/>
      <c r="O88" s="4"/>
      <c r="P88" s="4"/>
      <c r="Q88" s="4">
        <f t="shared" si="3"/>
        <v>6554.2</v>
      </c>
      <c r="R88" s="4" t="s">
        <v>88</v>
      </c>
      <c r="S88" s="4">
        <v>1.65</v>
      </c>
      <c r="T88" s="123" t="s">
        <v>92</v>
      </c>
      <c r="U88" s="7"/>
    </row>
    <row r="89" spans="3:21" ht="30" customHeight="1">
      <c r="C89" s="123">
        <f t="shared" si="2"/>
        <v>78</v>
      </c>
      <c r="D89" s="122"/>
      <c r="E89" s="123" t="s">
        <v>450</v>
      </c>
      <c r="F89" s="123" t="s">
        <v>451</v>
      </c>
      <c r="G89" s="60"/>
      <c r="H89" s="4" t="s">
        <v>26</v>
      </c>
      <c r="I89" s="4"/>
      <c r="J89" s="4"/>
      <c r="K89" s="4">
        <v>182.8</v>
      </c>
      <c r="L89" s="4"/>
      <c r="M89" s="4"/>
      <c r="N89" s="4"/>
      <c r="O89" s="4"/>
      <c r="P89" s="4"/>
      <c r="Q89" s="4">
        <f t="shared" si="3"/>
        <v>6737</v>
      </c>
      <c r="R89" s="4" t="s">
        <v>88</v>
      </c>
      <c r="S89" s="4">
        <v>1.65</v>
      </c>
      <c r="T89" s="123" t="s">
        <v>92</v>
      </c>
      <c r="U89" s="128" t="s">
        <v>108</v>
      </c>
    </row>
    <row r="90" spans="3:21" ht="30" customHeight="1">
      <c r="C90" s="123">
        <f t="shared" si="2"/>
        <v>79</v>
      </c>
      <c r="D90" s="122"/>
      <c r="E90" s="123" t="s">
        <v>452</v>
      </c>
      <c r="F90" s="123" t="s">
        <v>391</v>
      </c>
      <c r="G90" s="60"/>
      <c r="H90" s="4" t="s">
        <v>26</v>
      </c>
      <c r="I90" s="4"/>
      <c r="J90" s="4"/>
      <c r="K90" s="4">
        <v>68.400000000000006</v>
      </c>
      <c r="L90" s="4"/>
      <c r="M90" s="4"/>
      <c r="N90" s="4"/>
      <c r="O90" s="4"/>
      <c r="P90" s="4"/>
      <c r="Q90" s="4">
        <f t="shared" si="3"/>
        <v>6805.4</v>
      </c>
      <c r="R90" s="4" t="s">
        <v>88</v>
      </c>
      <c r="S90" s="4">
        <v>1.65</v>
      </c>
      <c r="T90" s="123" t="s">
        <v>92</v>
      </c>
      <c r="U90" s="7"/>
    </row>
    <row r="91" spans="3:21" ht="30" customHeight="1">
      <c r="C91" s="123">
        <f t="shared" si="2"/>
        <v>80</v>
      </c>
      <c r="D91" s="122"/>
      <c r="E91" s="123" t="s">
        <v>453</v>
      </c>
      <c r="F91" s="123" t="s">
        <v>454</v>
      </c>
      <c r="G91" s="60"/>
      <c r="H91" s="4" t="s">
        <v>26</v>
      </c>
      <c r="I91" s="4"/>
      <c r="J91" s="4"/>
      <c r="K91" s="4">
        <v>98.5</v>
      </c>
      <c r="L91" s="4"/>
      <c r="M91" s="4"/>
      <c r="N91" s="4"/>
      <c r="O91" s="4"/>
      <c r="P91" s="4"/>
      <c r="Q91" s="4">
        <f t="shared" si="3"/>
        <v>6903.9</v>
      </c>
      <c r="R91" s="4" t="s">
        <v>88</v>
      </c>
      <c r="S91" s="4">
        <v>1.65</v>
      </c>
      <c r="T91" s="123" t="s">
        <v>92</v>
      </c>
      <c r="U91" s="128" t="s">
        <v>109</v>
      </c>
    </row>
    <row r="92" spans="3:21" ht="30" customHeight="1">
      <c r="C92" s="123">
        <f t="shared" si="2"/>
        <v>81</v>
      </c>
      <c r="D92" s="122"/>
      <c r="E92" s="123" t="s">
        <v>455</v>
      </c>
      <c r="F92" s="123" t="s">
        <v>456</v>
      </c>
      <c r="G92" s="60"/>
      <c r="H92" s="4" t="s">
        <v>26</v>
      </c>
      <c r="I92" s="4"/>
      <c r="J92" s="4"/>
      <c r="K92" s="4">
        <v>16.3</v>
      </c>
      <c r="L92" s="4"/>
      <c r="M92" s="4"/>
      <c r="N92" s="4"/>
      <c r="O92" s="4"/>
      <c r="P92" s="4"/>
      <c r="Q92" s="4">
        <f t="shared" si="3"/>
        <v>6920.2</v>
      </c>
      <c r="R92" s="4" t="s">
        <v>88</v>
      </c>
      <c r="S92" s="4">
        <v>1.65</v>
      </c>
      <c r="T92" s="123" t="s">
        <v>92</v>
      </c>
      <c r="U92" s="7"/>
    </row>
    <row r="93" spans="3:21" ht="30" customHeight="1">
      <c r="C93" s="123">
        <f t="shared" si="2"/>
        <v>82</v>
      </c>
      <c r="D93" s="122"/>
      <c r="E93" s="123" t="s">
        <v>456</v>
      </c>
      <c r="F93" s="123" t="s">
        <v>457</v>
      </c>
      <c r="G93" s="60"/>
      <c r="H93" s="4" t="s">
        <v>26</v>
      </c>
      <c r="I93" s="4"/>
      <c r="J93" s="4"/>
      <c r="K93" s="4">
        <v>38.4</v>
      </c>
      <c r="L93" s="4"/>
      <c r="M93" s="4"/>
      <c r="N93" s="4"/>
      <c r="O93" s="4"/>
      <c r="P93" s="4"/>
      <c r="Q93" s="4">
        <f t="shared" si="3"/>
        <v>6958.5999999999995</v>
      </c>
      <c r="R93" s="4" t="s">
        <v>88</v>
      </c>
      <c r="S93" s="4">
        <v>1.65</v>
      </c>
      <c r="T93" s="123" t="s">
        <v>92</v>
      </c>
      <c r="U93" s="7"/>
    </row>
    <row r="94" spans="3:21" ht="30" customHeight="1">
      <c r="C94" s="123">
        <f t="shared" si="2"/>
        <v>83</v>
      </c>
      <c r="D94" s="122"/>
      <c r="E94" s="123" t="s">
        <v>457</v>
      </c>
      <c r="F94" s="123" t="s">
        <v>458</v>
      </c>
      <c r="G94" s="60"/>
      <c r="H94" s="4" t="s">
        <v>26</v>
      </c>
      <c r="I94" s="4"/>
      <c r="J94" s="4"/>
      <c r="K94" s="4">
        <v>57.3</v>
      </c>
      <c r="L94" s="4"/>
      <c r="M94" s="4"/>
      <c r="N94" s="4"/>
      <c r="O94" s="4"/>
      <c r="P94" s="4"/>
      <c r="Q94" s="4">
        <f t="shared" si="3"/>
        <v>7015.9</v>
      </c>
      <c r="R94" s="4" t="s">
        <v>27</v>
      </c>
      <c r="S94" s="4">
        <v>1.65</v>
      </c>
      <c r="T94" s="123" t="s">
        <v>92</v>
      </c>
      <c r="U94" s="7"/>
    </row>
    <row r="95" spans="3:21" ht="30" customHeight="1">
      <c r="C95" s="123">
        <f t="shared" si="2"/>
        <v>84</v>
      </c>
      <c r="D95" s="122"/>
      <c r="E95" s="123" t="s">
        <v>431</v>
      </c>
      <c r="F95" s="123" t="s">
        <v>459</v>
      </c>
      <c r="G95" s="60"/>
      <c r="H95" s="4" t="s">
        <v>26</v>
      </c>
      <c r="I95" s="4"/>
      <c r="J95" s="4"/>
      <c r="K95" s="4">
        <v>70.099999999999994</v>
      </c>
      <c r="L95" s="4"/>
      <c r="M95" s="4"/>
      <c r="N95" s="4"/>
      <c r="O95" s="4"/>
      <c r="P95" s="4"/>
      <c r="Q95" s="4">
        <f t="shared" si="3"/>
        <v>7086</v>
      </c>
      <c r="R95" s="4" t="s">
        <v>27</v>
      </c>
      <c r="S95" s="4">
        <v>1.65</v>
      </c>
      <c r="T95" s="123" t="s">
        <v>92</v>
      </c>
      <c r="U95" s="7"/>
    </row>
    <row r="96" spans="3:21" ht="30" customHeight="1">
      <c r="C96" s="123">
        <f t="shared" si="2"/>
        <v>85</v>
      </c>
      <c r="D96" s="122"/>
      <c r="E96" s="123" t="s">
        <v>460</v>
      </c>
      <c r="F96" s="123" t="s">
        <v>427</v>
      </c>
      <c r="G96" s="60"/>
      <c r="H96" s="4" t="s">
        <v>26</v>
      </c>
      <c r="I96" s="4"/>
      <c r="J96" s="4"/>
      <c r="K96" s="4">
        <v>65.400000000000006</v>
      </c>
      <c r="L96" s="4"/>
      <c r="M96" s="4"/>
      <c r="N96" s="4"/>
      <c r="O96" s="4"/>
      <c r="P96" s="4"/>
      <c r="Q96" s="4">
        <f t="shared" si="3"/>
        <v>7151.4</v>
      </c>
      <c r="R96" s="4" t="s">
        <v>93</v>
      </c>
      <c r="S96" s="4"/>
      <c r="T96" s="123" t="s">
        <v>92</v>
      </c>
      <c r="U96" s="7"/>
    </row>
    <row r="97" spans="3:21" ht="30" customHeight="1">
      <c r="C97" s="123">
        <f t="shared" si="2"/>
        <v>86</v>
      </c>
      <c r="D97" s="122"/>
      <c r="E97" s="123" t="s">
        <v>459</v>
      </c>
      <c r="F97" s="123" t="s">
        <v>427</v>
      </c>
      <c r="G97" s="60"/>
      <c r="H97" s="4" t="s">
        <v>26</v>
      </c>
      <c r="I97" s="4"/>
      <c r="J97" s="4"/>
      <c r="K97" s="4">
        <v>6</v>
      </c>
      <c r="L97" s="4"/>
      <c r="M97" s="4"/>
      <c r="N97" s="4"/>
      <c r="O97" s="4"/>
      <c r="P97" s="4"/>
      <c r="Q97" s="4">
        <f t="shared" si="3"/>
        <v>7157.4</v>
      </c>
      <c r="R97" s="4" t="s">
        <v>27</v>
      </c>
      <c r="S97" s="4">
        <v>1.65</v>
      </c>
      <c r="T97" s="123" t="s">
        <v>92</v>
      </c>
      <c r="U97" s="7"/>
    </row>
    <row r="98" spans="3:21" ht="30" customHeight="1">
      <c r="C98" s="123">
        <f t="shared" si="2"/>
        <v>87</v>
      </c>
      <c r="D98" s="122"/>
      <c r="E98" s="123" t="s">
        <v>431</v>
      </c>
      <c r="F98" s="123" t="s">
        <v>461</v>
      </c>
      <c r="G98" s="60"/>
      <c r="H98" s="4" t="s">
        <v>26</v>
      </c>
      <c r="I98" s="4"/>
      <c r="J98" s="4"/>
      <c r="K98" s="4">
        <v>8.3000000000000007</v>
      </c>
      <c r="L98" s="4"/>
      <c r="M98" s="4"/>
      <c r="N98" s="4"/>
      <c r="O98" s="4"/>
      <c r="P98" s="4"/>
      <c r="Q98" s="4">
        <f t="shared" si="3"/>
        <v>7165.7</v>
      </c>
      <c r="R98" s="4" t="s">
        <v>88</v>
      </c>
      <c r="S98" s="4">
        <v>1.65</v>
      </c>
      <c r="T98" s="123" t="s">
        <v>92</v>
      </c>
      <c r="U98" s="7"/>
    </row>
    <row r="99" spans="3:21" ht="30" customHeight="1">
      <c r="C99" s="123">
        <f t="shared" si="2"/>
        <v>88</v>
      </c>
      <c r="D99" s="122"/>
      <c r="E99" s="123" t="s">
        <v>461</v>
      </c>
      <c r="F99" s="123" t="s">
        <v>462</v>
      </c>
      <c r="G99" s="60"/>
      <c r="H99" s="4" t="s">
        <v>26</v>
      </c>
      <c r="I99" s="4"/>
      <c r="J99" s="4"/>
      <c r="K99" s="4">
        <v>126.2</v>
      </c>
      <c r="L99" s="4"/>
      <c r="M99" s="4"/>
      <c r="N99" s="4"/>
      <c r="O99" s="4"/>
      <c r="P99" s="4"/>
      <c r="Q99" s="4">
        <f t="shared" si="3"/>
        <v>7291.9</v>
      </c>
      <c r="R99" s="4" t="s">
        <v>93</v>
      </c>
      <c r="S99" s="4"/>
      <c r="T99" s="123" t="s">
        <v>92</v>
      </c>
      <c r="U99" s="7"/>
    </row>
    <row r="100" spans="3:21" ht="30" customHeight="1">
      <c r="C100" s="123">
        <f t="shared" si="2"/>
        <v>89</v>
      </c>
      <c r="D100" s="122"/>
      <c r="E100" s="123" t="s">
        <v>462</v>
      </c>
      <c r="F100" s="123" t="s">
        <v>463</v>
      </c>
      <c r="G100" s="60" t="s">
        <v>390</v>
      </c>
      <c r="H100" s="4" t="s">
        <v>26</v>
      </c>
      <c r="I100" s="4"/>
      <c r="J100" s="4"/>
      <c r="K100" s="4">
        <v>3.5</v>
      </c>
      <c r="L100" s="4"/>
      <c r="M100" s="4"/>
      <c r="N100" s="4"/>
      <c r="O100" s="4"/>
      <c r="P100" s="4"/>
      <c r="Q100" s="4">
        <f t="shared" si="3"/>
        <v>7295.4</v>
      </c>
      <c r="R100" s="4" t="s">
        <v>93</v>
      </c>
      <c r="S100" s="4"/>
      <c r="T100" s="123" t="s">
        <v>92</v>
      </c>
      <c r="U100" s="7"/>
    </row>
    <row r="101" spans="3:21" ht="30" customHeight="1">
      <c r="C101" s="123">
        <f t="shared" ref="C101:C144" si="4">+C100+1</f>
        <v>90</v>
      </c>
      <c r="D101" s="122"/>
      <c r="E101" s="123" t="s">
        <v>462</v>
      </c>
      <c r="F101" s="123" t="s">
        <v>463</v>
      </c>
      <c r="G101" s="60"/>
      <c r="H101" s="4" t="s">
        <v>26</v>
      </c>
      <c r="I101" s="4"/>
      <c r="J101" s="4"/>
      <c r="K101" s="4">
        <v>74.599999999999994</v>
      </c>
      <c r="L101" s="4"/>
      <c r="M101" s="4"/>
      <c r="N101" s="4"/>
      <c r="O101" s="4"/>
      <c r="P101" s="4"/>
      <c r="Q101" s="4">
        <f t="shared" si="3"/>
        <v>7370</v>
      </c>
      <c r="R101" s="4"/>
      <c r="S101" s="4"/>
      <c r="T101" s="123" t="s">
        <v>92</v>
      </c>
      <c r="U101" s="7"/>
    </row>
    <row r="102" spans="3:21" ht="30" customHeight="1">
      <c r="C102" s="123">
        <f t="shared" si="4"/>
        <v>91</v>
      </c>
      <c r="D102" s="122"/>
      <c r="E102" s="123" t="s">
        <v>462</v>
      </c>
      <c r="F102" s="123" t="s">
        <v>464</v>
      </c>
      <c r="G102" s="60"/>
      <c r="H102" s="4" t="s">
        <v>26</v>
      </c>
      <c r="I102" s="4"/>
      <c r="J102" s="4"/>
      <c r="K102" s="4">
        <v>22.7</v>
      </c>
      <c r="L102" s="4"/>
      <c r="M102" s="4"/>
      <c r="N102" s="4"/>
      <c r="O102" s="4"/>
      <c r="P102" s="4"/>
      <c r="Q102" s="4">
        <f t="shared" si="3"/>
        <v>7392.7</v>
      </c>
      <c r="R102" s="4"/>
      <c r="S102" s="4"/>
      <c r="T102" s="123" t="s">
        <v>92</v>
      </c>
      <c r="U102" s="7"/>
    </row>
    <row r="103" spans="3:21" ht="30" customHeight="1">
      <c r="C103" s="123">
        <f t="shared" si="4"/>
        <v>92</v>
      </c>
      <c r="D103" s="122"/>
      <c r="E103" s="123" t="s">
        <v>462</v>
      </c>
      <c r="F103" s="123" t="s">
        <v>464</v>
      </c>
      <c r="G103" s="60" t="s">
        <v>390</v>
      </c>
      <c r="H103" s="4" t="s">
        <v>26</v>
      </c>
      <c r="I103" s="4"/>
      <c r="J103" s="4"/>
      <c r="K103" s="4">
        <v>3.5</v>
      </c>
      <c r="L103" s="4"/>
      <c r="M103" s="4"/>
      <c r="N103" s="4"/>
      <c r="O103" s="4"/>
      <c r="P103" s="4"/>
      <c r="Q103" s="4">
        <f>SUM(I103:P103)+Q102</f>
        <v>7396.2</v>
      </c>
      <c r="R103" s="4"/>
      <c r="S103" s="4"/>
      <c r="T103" s="123" t="s">
        <v>92</v>
      </c>
      <c r="U103" s="7"/>
    </row>
    <row r="104" spans="3:21" ht="30" customHeight="1">
      <c r="C104" s="123">
        <f t="shared" si="4"/>
        <v>93</v>
      </c>
      <c r="D104" s="122"/>
      <c r="E104" s="123" t="s">
        <v>464</v>
      </c>
      <c r="F104" s="123" t="s">
        <v>465</v>
      </c>
      <c r="G104" s="60"/>
      <c r="H104" s="4" t="s">
        <v>26</v>
      </c>
      <c r="I104" s="4"/>
      <c r="J104" s="4"/>
      <c r="K104" s="4">
        <v>59.1</v>
      </c>
      <c r="L104" s="4"/>
      <c r="M104" s="4"/>
      <c r="N104" s="4"/>
      <c r="O104" s="4"/>
      <c r="P104" s="4"/>
      <c r="Q104" s="4">
        <f>SUM(I104:P104)+Q103</f>
        <v>7455.3</v>
      </c>
      <c r="R104" s="4"/>
      <c r="S104" s="4"/>
      <c r="T104" s="123" t="s">
        <v>92</v>
      </c>
      <c r="U104" s="7"/>
    </row>
    <row r="105" spans="3:21" ht="30" customHeight="1">
      <c r="C105" s="123">
        <f t="shared" si="4"/>
        <v>94</v>
      </c>
      <c r="D105" s="122"/>
      <c r="E105" s="123" t="s">
        <v>465</v>
      </c>
      <c r="F105" s="123" t="s">
        <v>466</v>
      </c>
      <c r="G105" s="60"/>
      <c r="H105" s="4" t="s">
        <v>26</v>
      </c>
      <c r="I105" s="4"/>
      <c r="J105" s="4"/>
      <c r="K105" s="4">
        <v>29.2</v>
      </c>
      <c r="L105" s="4"/>
      <c r="M105" s="4"/>
      <c r="N105" s="4"/>
      <c r="O105" s="4"/>
      <c r="P105" s="4"/>
      <c r="Q105" s="4">
        <f>SUM(I105:P105)+Q104</f>
        <v>7484.5</v>
      </c>
      <c r="R105" s="4"/>
      <c r="S105" s="4"/>
      <c r="T105" s="123" t="s">
        <v>92</v>
      </c>
      <c r="U105" s="7"/>
    </row>
    <row r="106" spans="3:21" ht="30" customHeight="1">
      <c r="C106" s="123">
        <f t="shared" si="4"/>
        <v>95</v>
      </c>
      <c r="D106" s="122"/>
      <c r="E106" s="123" t="s">
        <v>466</v>
      </c>
      <c r="F106" s="123" t="s">
        <v>467</v>
      </c>
      <c r="G106" s="60"/>
      <c r="H106" s="4" t="s">
        <v>26</v>
      </c>
      <c r="I106" s="4"/>
      <c r="J106" s="4"/>
      <c r="K106" s="4">
        <v>16.8</v>
      </c>
      <c r="L106" s="4"/>
      <c r="M106" s="4"/>
      <c r="N106" s="4"/>
      <c r="O106" s="4"/>
      <c r="P106" s="4"/>
      <c r="Q106" s="4">
        <f>SUM(I106:P106)+Q105</f>
        <v>7501.3</v>
      </c>
      <c r="R106" s="4"/>
      <c r="S106" s="4"/>
      <c r="T106" s="123" t="s">
        <v>92</v>
      </c>
      <c r="U106" s="7"/>
    </row>
    <row r="107" spans="3:21" ht="30" customHeight="1">
      <c r="C107" s="123">
        <f t="shared" si="4"/>
        <v>96</v>
      </c>
      <c r="D107" s="122"/>
      <c r="E107" s="123" t="s">
        <v>467</v>
      </c>
      <c r="F107" s="123" t="s">
        <v>468</v>
      </c>
      <c r="G107" s="60"/>
      <c r="H107" s="4" t="s">
        <v>26</v>
      </c>
      <c r="I107" s="4"/>
      <c r="J107" s="4"/>
      <c r="K107" s="4">
        <v>13.6</v>
      </c>
      <c r="L107" s="4"/>
      <c r="M107" s="4"/>
      <c r="N107" s="4"/>
      <c r="O107" s="4"/>
      <c r="P107" s="4"/>
      <c r="Q107" s="4">
        <f>SUM(I107:P107)+Q106</f>
        <v>7514.9000000000005</v>
      </c>
      <c r="R107" s="4"/>
      <c r="S107" s="4"/>
      <c r="T107" s="123" t="s">
        <v>92</v>
      </c>
      <c r="U107" s="7"/>
    </row>
    <row r="108" spans="3:21" ht="30" customHeight="1">
      <c r="C108" s="123">
        <f t="shared" si="4"/>
        <v>97</v>
      </c>
      <c r="D108" s="122"/>
      <c r="E108" s="123" t="s">
        <v>468</v>
      </c>
      <c r="F108" s="123" t="s">
        <v>469</v>
      </c>
      <c r="G108" s="60"/>
      <c r="H108" s="4" t="s">
        <v>26</v>
      </c>
      <c r="I108" s="4"/>
      <c r="J108" s="4"/>
      <c r="K108" s="4">
        <v>72.900000000000006</v>
      </c>
      <c r="L108" s="4"/>
      <c r="M108" s="4"/>
      <c r="N108" s="4"/>
      <c r="O108" s="4"/>
      <c r="P108" s="4"/>
      <c r="Q108" s="4">
        <f t="shared" ref="Q108:Q144" si="5">SUM(I108:P108)+Q107</f>
        <v>7587.8</v>
      </c>
      <c r="R108" s="4"/>
      <c r="S108" s="4"/>
      <c r="T108" s="123"/>
      <c r="U108" s="7"/>
    </row>
    <row r="109" spans="3:21" ht="30" customHeight="1">
      <c r="C109" s="123">
        <f t="shared" si="4"/>
        <v>98</v>
      </c>
      <c r="D109" s="122"/>
      <c r="E109" s="123" t="s">
        <v>469</v>
      </c>
      <c r="F109" s="123" t="s">
        <v>388</v>
      </c>
      <c r="G109" s="60"/>
      <c r="H109" s="4" t="s">
        <v>26</v>
      </c>
      <c r="I109" s="4"/>
      <c r="J109" s="4"/>
      <c r="K109" s="4">
        <v>89.8</v>
      </c>
      <c r="L109" s="4"/>
      <c r="M109" s="4"/>
      <c r="N109" s="4"/>
      <c r="O109" s="4"/>
      <c r="P109" s="4"/>
      <c r="Q109" s="4">
        <f t="shared" si="5"/>
        <v>7677.6</v>
      </c>
      <c r="R109" s="4"/>
      <c r="S109" s="4"/>
      <c r="T109" s="123"/>
      <c r="U109" s="7"/>
    </row>
    <row r="110" spans="3:21" ht="30" customHeight="1">
      <c r="C110" s="123">
        <f t="shared" si="4"/>
        <v>99</v>
      </c>
      <c r="D110" s="122"/>
      <c r="E110" s="123" t="s">
        <v>470</v>
      </c>
      <c r="F110" s="123" t="s">
        <v>471</v>
      </c>
      <c r="G110" s="60"/>
      <c r="H110" s="4" t="s">
        <v>26</v>
      </c>
      <c r="I110" s="4"/>
      <c r="J110" s="4"/>
      <c r="K110" s="4">
        <v>65.099999999999994</v>
      </c>
      <c r="L110" s="4"/>
      <c r="M110" s="4"/>
      <c r="N110" s="4"/>
      <c r="O110" s="4"/>
      <c r="P110" s="4"/>
      <c r="Q110" s="4">
        <f t="shared" si="5"/>
        <v>7742.7000000000007</v>
      </c>
      <c r="R110" s="4"/>
      <c r="S110" s="4"/>
      <c r="T110" s="123"/>
      <c r="U110" s="7"/>
    </row>
    <row r="111" spans="3:21" ht="30" customHeight="1">
      <c r="C111" s="123">
        <f t="shared" si="4"/>
        <v>100</v>
      </c>
      <c r="D111" s="122"/>
      <c r="E111" s="123" t="s">
        <v>472</v>
      </c>
      <c r="F111" s="123" t="s">
        <v>473</v>
      </c>
      <c r="G111" s="60"/>
      <c r="H111" s="4" t="s">
        <v>26</v>
      </c>
      <c r="I111" s="4"/>
      <c r="J111" s="4"/>
      <c r="K111" s="4">
        <v>74.3</v>
      </c>
      <c r="L111" s="4"/>
      <c r="M111" s="4"/>
      <c r="N111" s="4"/>
      <c r="O111" s="4"/>
      <c r="P111" s="4"/>
      <c r="Q111" s="4">
        <f t="shared" si="5"/>
        <v>7817.0000000000009</v>
      </c>
      <c r="R111" s="4"/>
      <c r="S111" s="4"/>
      <c r="T111" s="123"/>
      <c r="U111" s="7"/>
    </row>
    <row r="112" spans="3:21" ht="30" customHeight="1">
      <c r="C112" s="123">
        <f t="shared" si="4"/>
        <v>101</v>
      </c>
      <c r="D112" s="122"/>
      <c r="E112" s="123" t="s">
        <v>433</v>
      </c>
      <c r="F112" s="123" t="s">
        <v>474</v>
      </c>
      <c r="G112" s="60"/>
      <c r="H112" s="4" t="s">
        <v>26</v>
      </c>
      <c r="I112" s="4"/>
      <c r="J112" s="4"/>
      <c r="K112" s="4">
        <v>97.5</v>
      </c>
      <c r="L112" s="4"/>
      <c r="M112" s="4"/>
      <c r="N112" s="4"/>
      <c r="O112" s="4"/>
      <c r="P112" s="4"/>
      <c r="Q112" s="4">
        <f t="shared" si="5"/>
        <v>7914.5000000000009</v>
      </c>
      <c r="R112" s="4"/>
      <c r="S112" s="4"/>
      <c r="T112" s="123"/>
      <c r="U112" s="7"/>
    </row>
    <row r="113" spans="3:21" ht="30" customHeight="1">
      <c r="C113" s="123">
        <f t="shared" si="4"/>
        <v>102</v>
      </c>
      <c r="D113" s="122"/>
      <c r="E113" s="123" t="s">
        <v>475</v>
      </c>
      <c r="F113" s="123" t="s">
        <v>438</v>
      </c>
      <c r="G113" s="60"/>
      <c r="H113" s="4" t="s">
        <v>26</v>
      </c>
      <c r="I113" s="4"/>
      <c r="J113" s="4"/>
      <c r="K113" s="4">
        <v>69.099999999999994</v>
      </c>
      <c r="L113" s="4"/>
      <c r="M113" s="4"/>
      <c r="N113" s="4"/>
      <c r="O113" s="4"/>
      <c r="P113" s="4"/>
      <c r="Q113" s="4">
        <f t="shared" si="5"/>
        <v>7983.6000000000013</v>
      </c>
      <c r="R113" s="4"/>
      <c r="S113" s="4"/>
      <c r="T113" s="123"/>
      <c r="U113" s="7"/>
    </row>
    <row r="114" spans="3:21" ht="30" customHeight="1">
      <c r="C114" s="123">
        <f t="shared" si="4"/>
        <v>103</v>
      </c>
      <c r="D114" s="122"/>
      <c r="E114" s="123" t="s">
        <v>476</v>
      </c>
      <c r="F114" s="123" t="s">
        <v>477</v>
      </c>
      <c r="G114" s="60"/>
      <c r="H114" s="4" t="s">
        <v>26</v>
      </c>
      <c r="I114" s="4"/>
      <c r="J114" s="4"/>
      <c r="K114" s="4">
        <v>46.6</v>
      </c>
      <c r="L114" s="4"/>
      <c r="M114" s="4"/>
      <c r="N114" s="4"/>
      <c r="O114" s="4"/>
      <c r="P114" s="4"/>
      <c r="Q114" s="4">
        <f t="shared" si="5"/>
        <v>8030.2000000000016</v>
      </c>
      <c r="R114" s="4"/>
      <c r="S114" s="4"/>
      <c r="T114" s="123"/>
      <c r="U114" s="7"/>
    </row>
    <row r="115" spans="3:21" ht="30" customHeight="1">
      <c r="C115" s="123">
        <f t="shared" si="4"/>
        <v>104</v>
      </c>
      <c r="D115" s="122"/>
      <c r="E115" s="123" t="s">
        <v>451</v>
      </c>
      <c r="F115" s="123" t="s">
        <v>478</v>
      </c>
      <c r="G115" s="60"/>
      <c r="H115" s="4" t="s">
        <v>26</v>
      </c>
      <c r="I115" s="4"/>
      <c r="J115" s="4"/>
      <c r="K115" s="4">
        <v>18.2</v>
      </c>
      <c r="L115" s="4"/>
      <c r="M115" s="4"/>
      <c r="N115" s="4"/>
      <c r="O115" s="4"/>
      <c r="P115" s="4"/>
      <c r="Q115" s="4">
        <f t="shared" si="5"/>
        <v>8048.4000000000015</v>
      </c>
      <c r="R115" s="4"/>
      <c r="S115" s="4"/>
      <c r="T115" s="123"/>
      <c r="U115" s="7"/>
    </row>
    <row r="116" spans="3:21" ht="30" customHeight="1">
      <c r="C116" s="123">
        <f t="shared" si="4"/>
        <v>105</v>
      </c>
      <c r="D116" s="122"/>
      <c r="E116" s="123" t="s">
        <v>457</v>
      </c>
      <c r="F116" s="123" t="s">
        <v>458</v>
      </c>
      <c r="G116" s="60" t="s">
        <v>271</v>
      </c>
      <c r="H116" s="4" t="s">
        <v>26</v>
      </c>
      <c r="I116" s="4"/>
      <c r="J116" s="4"/>
      <c r="K116" s="4">
        <v>58.1</v>
      </c>
      <c r="L116" s="4"/>
      <c r="M116" s="4"/>
      <c r="N116" s="4"/>
      <c r="O116" s="4"/>
      <c r="P116" s="4"/>
      <c r="Q116" s="4">
        <f t="shared" si="5"/>
        <v>8106.5000000000018</v>
      </c>
      <c r="R116" s="4"/>
      <c r="S116" s="4"/>
      <c r="T116" s="123"/>
      <c r="U116" s="7"/>
    </row>
    <row r="117" spans="3:21" ht="30" customHeight="1">
      <c r="C117" s="123">
        <f t="shared" si="4"/>
        <v>106</v>
      </c>
      <c r="D117" s="122"/>
      <c r="E117" s="123" t="s">
        <v>415</v>
      </c>
      <c r="F117" s="123" t="s">
        <v>479</v>
      </c>
      <c r="G117" s="60"/>
      <c r="H117" s="4" t="s">
        <v>26</v>
      </c>
      <c r="I117" s="4"/>
      <c r="J117" s="4"/>
      <c r="K117" s="4"/>
      <c r="L117" s="4">
        <v>1046.0999999999999</v>
      </c>
      <c r="M117" s="4"/>
      <c r="N117" s="4"/>
      <c r="O117" s="4"/>
      <c r="P117" s="4"/>
      <c r="Q117" s="4">
        <f t="shared" si="5"/>
        <v>9152.6000000000022</v>
      </c>
      <c r="R117" s="4"/>
      <c r="S117" s="4"/>
      <c r="T117" s="123"/>
      <c r="U117" s="7"/>
    </row>
    <row r="118" spans="3:21" ht="30" customHeight="1">
      <c r="C118" s="123">
        <f t="shared" si="4"/>
        <v>107</v>
      </c>
      <c r="D118" s="122"/>
      <c r="E118" s="123" t="s">
        <v>479</v>
      </c>
      <c r="F118" s="123" t="s">
        <v>480</v>
      </c>
      <c r="G118" s="60"/>
      <c r="H118" s="4" t="s">
        <v>26</v>
      </c>
      <c r="I118" s="4"/>
      <c r="J118" s="4"/>
      <c r="K118" s="4"/>
      <c r="L118" s="4">
        <v>113.5</v>
      </c>
      <c r="M118" s="4"/>
      <c r="N118" s="4"/>
      <c r="O118" s="4"/>
      <c r="P118" s="4"/>
      <c r="Q118" s="4">
        <f t="shared" si="5"/>
        <v>9266.1000000000022</v>
      </c>
      <c r="R118" s="4"/>
      <c r="S118" s="4"/>
      <c r="T118" s="123"/>
      <c r="U118" s="7"/>
    </row>
    <row r="119" spans="3:21" ht="30" customHeight="1">
      <c r="C119" s="123">
        <f t="shared" si="4"/>
        <v>108</v>
      </c>
      <c r="D119" s="122"/>
      <c r="E119" s="123" t="s">
        <v>480</v>
      </c>
      <c r="F119" s="123" t="s">
        <v>481</v>
      </c>
      <c r="G119" s="60"/>
      <c r="H119" s="4" t="s">
        <v>26</v>
      </c>
      <c r="I119" s="4"/>
      <c r="J119" s="4"/>
      <c r="K119" s="4"/>
      <c r="L119" s="4">
        <v>43.8</v>
      </c>
      <c r="M119" s="4"/>
      <c r="N119" s="4"/>
      <c r="O119" s="4"/>
      <c r="P119" s="4"/>
      <c r="Q119" s="4">
        <f t="shared" si="5"/>
        <v>9309.9000000000015</v>
      </c>
      <c r="R119" s="4"/>
      <c r="S119" s="4"/>
      <c r="T119" s="123"/>
      <c r="U119" s="7"/>
    </row>
    <row r="120" spans="3:21" ht="30" customHeight="1">
      <c r="C120" s="123">
        <f t="shared" si="4"/>
        <v>109</v>
      </c>
      <c r="D120" s="122"/>
      <c r="E120" s="123" t="s">
        <v>481</v>
      </c>
      <c r="F120" s="123" t="s">
        <v>419</v>
      </c>
      <c r="G120" s="60"/>
      <c r="H120" s="4" t="s">
        <v>26</v>
      </c>
      <c r="I120" s="4"/>
      <c r="J120" s="4"/>
      <c r="K120" s="4"/>
      <c r="L120" s="4">
        <v>14.1</v>
      </c>
      <c r="M120" s="4"/>
      <c r="N120" s="4"/>
      <c r="O120" s="4"/>
      <c r="P120" s="4"/>
      <c r="Q120" s="4">
        <f t="shared" si="5"/>
        <v>9324.0000000000018</v>
      </c>
      <c r="R120" s="4"/>
      <c r="S120" s="4"/>
      <c r="T120" s="123"/>
      <c r="U120" s="7"/>
    </row>
    <row r="121" spans="3:21" ht="30" customHeight="1">
      <c r="C121" s="123">
        <f t="shared" si="4"/>
        <v>110</v>
      </c>
      <c r="D121" s="122"/>
      <c r="E121" s="123" t="s">
        <v>482</v>
      </c>
      <c r="F121" s="123" t="s">
        <v>483</v>
      </c>
      <c r="G121" s="60"/>
      <c r="H121" s="4" t="s">
        <v>26</v>
      </c>
      <c r="I121" s="4"/>
      <c r="J121" s="4"/>
      <c r="K121" s="4"/>
      <c r="L121" s="4">
        <v>79.2</v>
      </c>
      <c r="M121" s="4"/>
      <c r="N121" s="4"/>
      <c r="O121" s="4"/>
      <c r="P121" s="4"/>
      <c r="Q121" s="4">
        <f t="shared" si="5"/>
        <v>9403.2000000000025</v>
      </c>
      <c r="R121" s="4"/>
      <c r="S121" s="4"/>
      <c r="T121" s="123"/>
      <c r="U121" s="7"/>
    </row>
    <row r="122" spans="3:21" ht="30" customHeight="1">
      <c r="C122" s="123">
        <f t="shared" si="4"/>
        <v>111</v>
      </c>
      <c r="D122" s="122"/>
      <c r="E122" s="123" t="s">
        <v>483</v>
      </c>
      <c r="F122" s="123" t="s">
        <v>419</v>
      </c>
      <c r="G122" s="60"/>
      <c r="H122" s="4" t="s">
        <v>26</v>
      </c>
      <c r="I122" s="4"/>
      <c r="J122" s="4"/>
      <c r="K122" s="4"/>
      <c r="L122" s="4">
        <v>50.3</v>
      </c>
      <c r="M122" s="4"/>
      <c r="N122" s="4"/>
      <c r="O122" s="4"/>
      <c r="P122" s="4"/>
      <c r="Q122" s="4">
        <f t="shared" si="5"/>
        <v>9453.5000000000018</v>
      </c>
      <c r="R122" s="4"/>
      <c r="S122" s="4"/>
      <c r="T122" s="123"/>
      <c r="U122" s="7"/>
    </row>
    <row r="123" spans="3:21" ht="30" customHeight="1">
      <c r="C123" s="123">
        <f t="shared" si="4"/>
        <v>112</v>
      </c>
      <c r="D123" s="122"/>
      <c r="E123" s="123" t="s">
        <v>389</v>
      </c>
      <c r="F123" s="123" t="s">
        <v>484</v>
      </c>
      <c r="G123" s="60"/>
      <c r="H123" s="4" t="s">
        <v>26</v>
      </c>
      <c r="I123" s="4"/>
      <c r="J123" s="4"/>
      <c r="K123" s="4"/>
      <c r="L123" s="4">
        <v>72.5</v>
      </c>
      <c r="M123" s="4"/>
      <c r="N123" s="4"/>
      <c r="O123" s="4"/>
      <c r="P123" s="4"/>
      <c r="Q123" s="4">
        <f t="shared" si="5"/>
        <v>9526.0000000000018</v>
      </c>
      <c r="R123" s="4"/>
      <c r="S123" s="4"/>
      <c r="T123" s="123"/>
      <c r="U123" s="7"/>
    </row>
    <row r="124" spans="3:21" ht="30" customHeight="1">
      <c r="C124" s="123">
        <f t="shared" si="4"/>
        <v>113</v>
      </c>
      <c r="D124" s="122"/>
      <c r="E124" s="123" t="s">
        <v>484</v>
      </c>
      <c r="F124" s="123" t="s">
        <v>426</v>
      </c>
      <c r="G124" s="60"/>
      <c r="H124" s="4" t="s">
        <v>26</v>
      </c>
      <c r="I124" s="4"/>
      <c r="J124" s="4"/>
      <c r="K124" s="4"/>
      <c r="L124" s="4">
        <v>11.1</v>
      </c>
      <c r="M124" s="4"/>
      <c r="N124" s="4"/>
      <c r="O124" s="4"/>
      <c r="P124" s="4"/>
      <c r="Q124" s="4">
        <f t="shared" si="5"/>
        <v>9537.1000000000022</v>
      </c>
      <c r="R124" s="4"/>
      <c r="S124" s="4"/>
      <c r="T124" s="123"/>
      <c r="U124" s="7"/>
    </row>
    <row r="125" spans="3:21" ht="30" customHeight="1">
      <c r="C125" s="123">
        <f t="shared" si="4"/>
        <v>114</v>
      </c>
      <c r="D125" s="122"/>
      <c r="E125" s="123" t="s">
        <v>485</v>
      </c>
      <c r="F125" s="123" t="s">
        <v>482</v>
      </c>
      <c r="G125" s="60"/>
      <c r="H125" s="4" t="s">
        <v>26</v>
      </c>
      <c r="I125" s="4"/>
      <c r="J125" s="4"/>
      <c r="K125" s="4"/>
      <c r="L125" s="4">
        <v>272.60000000000002</v>
      </c>
      <c r="M125" s="4"/>
      <c r="N125" s="4"/>
      <c r="O125" s="4"/>
      <c r="P125" s="4"/>
      <c r="Q125" s="4">
        <f t="shared" si="5"/>
        <v>9809.7000000000025</v>
      </c>
      <c r="R125" s="4"/>
      <c r="S125" s="4"/>
      <c r="T125" s="123"/>
      <c r="U125" s="7"/>
    </row>
    <row r="126" spans="3:21" ht="30" customHeight="1">
      <c r="C126" s="123">
        <f t="shared" si="4"/>
        <v>115</v>
      </c>
      <c r="D126" s="122"/>
      <c r="E126" s="123" t="s">
        <v>391</v>
      </c>
      <c r="F126" s="123" t="s">
        <v>429</v>
      </c>
      <c r="G126" s="60"/>
      <c r="H126" s="4" t="s">
        <v>26</v>
      </c>
      <c r="I126" s="4"/>
      <c r="J126" s="4"/>
      <c r="K126" s="4"/>
      <c r="L126" s="4">
        <v>98.2</v>
      </c>
      <c r="M126" s="4"/>
      <c r="N126" s="4"/>
      <c r="O126" s="4"/>
      <c r="P126" s="4"/>
      <c r="Q126" s="4">
        <f t="shared" si="5"/>
        <v>9907.9000000000033</v>
      </c>
      <c r="R126" s="4"/>
      <c r="S126" s="4"/>
      <c r="T126" s="123"/>
      <c r="U126" s="7"/>
    </row>
    <row r="127" spans="3:21" ht="30" customHeight="1">
      <c r="C127" s="123">
        <f t="shared" si="4"/>
        <v>116</v>
      </c>
      <c r="D127" s="122"/>
      <c r="E127" s="123" t="s">
        <v>429</v>
      </c>
      <c r="F127" s="123" t="s">
        <v>463</v>
      </c>
      <c r="G127" s="60"/>
      <c r="H127" s="4" t="s">
        <v>26</v>
      </c>
      <c r="I127" s="4"/>
      <c r="J127" s="4"/>
      <c r="K127" s="4"/>
      <c r="L127" s="4">
        <v>14.1</v>
      </c>
      <c r="M127" s="4"/>
      <c r="N127" s="4"/>
      <c r="O127" s="4"/>
      <c r="P127" s="4"/>
      <c r="Q127" s="4">
        <f t="shared" si="5"/>
        <v>9922.0000000000036</v>
      </c>
      <c r="R127" s="4"/>
      <c r="S127" s="4"/>
      <c r="T127" s="123"/>
      <c r="U127" s="7"/>
    </row>
    <row r="128" spans="3:21" ht="30" customHeight="1">
      <c r="C128" s="123">
        <f t="shared" si="4"/>
        <v>117</v>
      </c>
      <c r="D128" s="122"/>
      <c r="E128" s="123" t="s">
        <v>479</v>
      </c>
      <c r="F128" s="123" t="s">
        <v>486</v>
      </c>
      <c r="G128" s="60"/>
      <c r="H128" s="4" t="s">
        <v>26</v>
      </c>
      <c r="I128" s="4"/>
      <c r="J128" s="4"/>
      <c r="K128" s="4"/>
      <c r="L128" s="4">
        <v>168.1</v>
      </c>
      <c r="M128" s="4"/>
      <c r="N128" s="4"/>
      <c r="O128" s="4"/>
      <c r="P128" s="4"/>
      <c r="Q128" s="4">
        <f t="shared" si="5"/>
        <v>10090.100000000004</v>
      </c>
      <c r="R128" s="4"/>
      <c r="S128" s="4"/>
      <c r="T128" s="123"/>
      <c r="U128" s="7"/>
    </row>
    <row r="129" spans="3:21" ht="30" customHeight="1">
      <c r="C129" s="123">
        <f t="shared" si="4"/>
        <v>118</v>
      </c>
      <c r="D129" s="122"/>
      <c r="E129" s="123" t="s">
        <v>486</v>
      </c>
      <c r="F129" s="123" t="s">
        <v>470</v>
      </c>
      <c r="G129" s="60"/>
      <c r="H129" s="4" t="s">
        <v>26</v>
      </c>
      <c r="I129" s="4"/>
      <c r="J129" s="4"/>
      <c r="K129" s="4"/>
      <c r="L129" s="4">
        <v>38.200000000000003</v>
      </c>
      <c r="M129" s="4"/>
      <c r="N129" s="4"/>
      <c r="O129" s="4"/>
      <c r="P129" s="4"/>
      <c r="Q129" s="4">
        <f t="shared" si="5"/>
        <v>10128.300000000005</v>
      </c>
      <c r="R129" s="4"/>
      <c r="S129" s="4"/>
      <c r="T129" s="123"/>
      <c r="U129" s="7"/>
    </row>
    <row r="130" spans="3:21" ht="30" customHeight="1">
      <c r="C130" s="123">
        <f t="shared" si="4"/>
        <v>119</v>
      </c>
      <c r="D130" s="122"/>
      <c r="E130" s="123" t="s">
        <v>470</v>
      </c>
      <c r="F130" s="123" t="s">
        <v>487</v>
      </c>
      <c r="G130" s="60"/>
      <c r="H130" s="4" t="s">
        <v>26</v>
      </c>
      <c r="I130" s="4"/>
      <c r="J130" s="4"/>
      <c r="K130" s="4"/>
      <c r="L130" s="4">
        <v>26.4</v>
      </c>
      <c r="M130" s="4"/>
      <c r="N130" s="4"/>
      <c r="O130" s="4"/>
      <c r="P130" s="4"/>
      <c r="Q130" s="4">
        <f t="shared" si="5"/>
        <v>10154.700000000004</v>
      </c>
      <c r="R130" s="4"/>
      <c r="S130" s="4"/>
      <c r="T130" s="123"/>
      <c r="U130" s="7"/>
    </row>
    <row r="131" spans="3:21" ht="30" customHeight="1">
      <c r="C131" s="123">
        <f t="shared" si="4"/>
        <v>120</v>
      </c>
      <c r="D131" s="122"/>
      <c r="E131" s="123" t="s">
        <v>472</v>
      </c>
      <c r="F131" s="123" t="s">
        <v>488</v>
      </c>
      <c r="G131" s="60"/>
      <c r="H131" s="4" t="s">
        <v>26</v>
      </c>
      <c r="I131" s="4"/>
      <c r="J131" s="4"/>
      <c r="K131" s="4"/>
      <c r="L131" s="4">
        <v>587.1</v>
      </c>
      <c r="M131" s="4"/>
      <c r="N131" s="4"/>
      <c r="O131" s="4"/>
      <c r="P131" s="4"/>
      <c r="Q131" s="4">
        <f t="shared" si="5"/>
        <v>10741.800000000005</v>
      </c>
      <c r="R131" s="4"/>
      <c r="S131" s="4"/>
      <c r="T131" s="123"/>
      <c r="U131" s="7"/>
    </row>
    <row r="132" spans="3:21" ht="30" customHeight="1">
      <c r="C132" s="123">
        <f t="shared" si="4"/>
        <v>121</v>
      </c>
      <c r="D132" s="122"/>
      <c r="E132" s="123" t="s">
        <v>488</v>
      </c>
      <c r="F132" s="123" t="s">
        <v>489</v>
      </c>
      <c r="G132" s="60"/>
      <c r="H132" s="4" t="s">
        <v>26</v>
      </c>
      <c r="I132" s="4"/>
      <c r="J132" s="4"/>
      <c r="K132" s="4"/>
      <c r="L132" s="4">
        <v>97.3</v>
      </c>
      <c r="M132" s="4"/>
      <c r="N132" s="4"/>
      <c r="O132" s="4"/>
      <c r="P132" s="4"/>
      <c r="Q132" s="4">
        <f t="shared" si="5"/>
        <v>10839.100000000004</v>
      </c>
      <c r="R132" s="4"/>
      <c r="S132" s="4"/>
      <c r="T132" s="123"/>
      <c r="U132" s="7"/>
    </row>
    <row r="133" spans="3:21" ht="30" customHeight="1">
      <c r="C133" s="123">
        <f t="shared" si="4"/>
        <v>122</v>
      </c>
      <c r="D133" s="122"/>
      <c r="E133" s="123" t="s">
        <v>474</v>
      </c>
      <c r="F133" s="123" t="s">
        <v>490</v>
      </c>
      <c r="G133" s="60"/>
      <c r="H133" s="4" t="s">
        <v>26</v>
      </c>
      <c r="I133" s="4"/>
      <c r="J133" s="4"/>
      <c r="K133" s="4"/>
      <c r="L133" s="4">
        <v>20.399999999999999</v>
      </c>
      <c r="M133" s="4"/>
      <c r="N133" s="4"/>
      <c r="O133" s="4"/>
      <c r="P133" s="4"/>
      <c r="Q133" s="4">
        <f t="shared" si="5"/>
        <v>10859.500000000004</v>
      </c>
      <c r="R133" s="4"/>
      <c r="S133" s="4"/>
      <c r="T133" s="123"/>
      <c r="U133" s="7"/>
    </row>
    <row r="134" spans="3:21" ht="30" customHeight="1">
      <c r="C134" s="123">
        <f t="shared" si="4"/>
        <v>123</v>
      </c>
      <c r="D134" s="122"/>
      <c r="E134" s="123" t="s">
        <v>490</v>
      </c>
      <c r="F134" s="123" t="s">
        <v>491</v>
      </c>
      <c r="G134" s="60"/>
      <c r="H134" s="4" t="s">
        <v>26</v>
      </c>
      <c r="I134" s="4"/>
      <c r="J134" s="4"/>
      <c r="K134" s="4"/>
      <c r="L134" s="4">
        <v>89.3</v>
      </c>
      <c r="M134" s="4"/>
      <c r="N134" s="4"/>
      <c r="O134" s="4"/>
      <c r="P134" s="4"/>
      <c r="Q134" s="4">
        <f t="shared" si="5"/>
        <v>10948.800000000003</v>
      </c>
      <c r="R134" s="4"/>
      <c r="S134" s="4"/>
      <c r="T134" s="123"/>
      <c r="U134" s="7"/>
    </row>
    <row r="135" spans="3:21" ht="30" customHeight="1">
      <c r="C135" s="123">
        <f t="shared" si="4"/>
        <v>124</v>
      </c>
      <c r="D135" s="122"/>
      <c r="E135" s="123" t="s">
        <v>491</v>
      </c>
      <c r="F135" s="123" t="s">
        <v>492</v>
      </c>
      <c r="G135" s="60"/>
      <c r="H135" s="4" t="s">
        <v>26</v>
      </c>
      <c r="I135" s="4"/>
      <c r="J135" s="4"/>
      <c r="K135" s="4"/>
      <c r="L135" s="4">
        <v>90.7</v>
      </c>
      <c r="M135" s="4"/>
      <c r="N135" s="4"/>
      <c r="O135" s="4"/>
      <c r="P135" s="4"/>
      <c r="Q135" s="4">
        <f t="shared" si="5"/>
        <v>11039.500000000004</v>
      </c>
      <c r="R135" s="4"/>
      <c r="S135" s="4"/>
      <c r="T135" s="123"/>
      <c r="U135" s="7"/>
    </row>
    <row r="136" spans="3:21" ht="30" customHeight="1">
      <c r="C136" s="123">
        <f t="shared" si="4"/>
        <v>125</v>
      </c>
      <c r="D136" s="122"/>
      <c r="E136" s="123" t="s">
        <v>492</v>
      </c>
      <c r="F136" s="123" t="s">
        <v>493</v>
      </c>
      <c r="G136" s="60"/>
      <c r="H136" s="4" t="s">
        <v>26</v>
      </c>
      <c r="I136" s="4"/>
      <c r="J136" s="4"/>
      <c r="K136" s="4"/>
      <c r="L136" s="4">
        <v>154.1</v>
      </c>
      <c r="M136" s="4"/>
      <c r="N136" s="4"/>
      <c r="O136" s="4"/>
      <c r="P136" s="4"/>
      <c r="Q136" s="4">
        <f t="shared" si="5"/>
        <v>11193.600000000004</v>
      </c>
      <c r="R136" s="4"/>
      <c r="S136" s="4"/>
      <c r="T136" s="123"/>
      <c r="U136" s="7"/>
    </row>
    <row r="137" spans="3:21" ht="30" customHeight="1">
      <c r="C137" s="123">
        <f t="shared" si="4"/>
        <v>126</v>
      </c>
      <c r="D137" s="122"/>
      <c r="E137" s="123" t="s">
        <v>493</v>
      </c>
      <c r="F137" s="123" t="s">
        <v>494</v>
      </c>
      <c r="G137" s="60"/>
      <c r="H137" s="4" t="s">
        <v>26</v>
      </c>
      <c r="I137" s="4"/>
      <c r="J137" s="4"/>
      <c r="K137" s="4"/>
      <c r="L137" s="4">
        <v>32</v>
      </c>
      <c r="M137" s="4"/>
      <c r="N137" s="4"/>
      <c r="O137" s="4"/>
      <c r="P137" s="4"/>
      <c r="Q137" s="4">
        <f t="shared" si="5"/>
        <v>11225.600000000004</v>
      </c>
      <c r="R137" s="4"/>
      <c r="S137" s="4"/>
      <c r="T137" s="123"/>
      <c r="U137" s="7"/>
    </row>
    <row r="138" spans="3:21" ht="30" customHeight="1">
      <c r="C138" s="123">
        <f t="shared" si="4"/>
        <v>127</v>
      </c>
      <c r="D138" s="122"/>
      <c r="E138" s="123" t="s">
        <v>495</v>
      </c>
      <c r="F138" s="123" t="s">
        <v>496</v>
      </c>
      <c r="G138" s="60" t="s">
        <v>497</v>
      </c>
      <c r="H138" s="4" t="s">
        <v>26</v>
      </c>
      <c r="I138" s="4"/>
      <c r="J138" s="4"/>
      <c r="K138" s="4"/>
      <c r="L138" s="4">
        <v>72.900000000000006</v>
      </c>
      <c r="M138" s="4"/>
      <c r="N138" s="4"/>
      <c r="O138" s="4"/>
      <c r="P138" s="4"/>
      <c r="Q138" s="4">
        <f t="shared" si="5"/>
        <v>11298.500000000004</v>
      </c>
      <c r="R138" s="4"/>
      <c r="S138" s="4"/>
      <c r="T138" s="123"/>
      <c r="U138" s="7"/>
    </row>
    <row r="139" spans="3:21" ht="30" customHeight="1">
      <c r="C139" s="123">
        <f t="shared" si="4"/>
        <v>128</v>
      </c>
      <c r="D139" s="122"/>
      <c r="E139" s="123" t="s">
        <v>496</v>
      </c>
      <c r="F139" s="123" t="s">
        <v>389</v>
      </c>
      <c r="G139" s="60" t="s">
        <v>497</v>
      </c>
      <c r="H139" s="4" t="s">
        <v>26</v>
      </c>
      <c r="I139" s="4"/>
      <c r="J139" s="4"/>
      <c r="K139" s="4"/>
      <c r="L139" s="4">
        <v>62.3</v>
      </c>
      <c r="M139" s="4"/>
      <c r="N139" s="4"/>
      <c r="O139" s="4"/>
      <c r="P139" s="4"/>
      <c r="Q139" s="4">
        <f t="shared" si="5"/>
        <v>11360.800000000003</v>
      </c>
      <c r="R139" s="4"/>
      <c r="S139" s="4"/>
      <c r="T139" s="123"/>
      <c r="U139" s="7"/>
    </row>
    <row r="140" spans="3:21" ht="30" customHeight="1">
      <c r="C140" s="123">
        <f t="shared" si="4"/>
        <v>129</v>
      </c>
      <c r="D140" s="122"/>
      <c r="E140" s="123" t="s">
        <v>426</v>
      </c>
      <c r="F140" s="123" t="s">
        <v>485</v>
      </c>
      <c r="G140" s="60"/>
      <c r="H140" s="4" t="s">
        <v>26</v>
      </c>
      <c r="I140" s="4"/>
      <c r="J140" s="4"/>
      <c r="K140" s="4"/>
      <c r="L140" s="4">
        <v>21.2</v>
      </c>
      <c r="M140" s="4"/>
      <c r="N140" s="4"/>
      <c r="O140" s="4"/>
      <c r="P140" s="4"/>
      <c r="Q140" s="4">
        <f t="shared" si="5"/>
        <v>11382.000000000004</v>
      </c>
      <c r="R140" s="4"/>
      <c r="S140" s="4"/>
      <c r="T140" s="123"/>
      <c r="U140" s="7"/>
    </row>
    <row r="141" spans="3:21" ht="30" customHeight="1">
      <c r="C141" s="123">
        <f t="shared" si="4"/>
        <v>130</v>
      </c>
      <c r="D141" s="122"/>
      <c r="E141" s="123" t="s">
        <v>489</v>
      </c>
      <c r="F141" s="123" t="s">
        <v>498</v>
      </c>
      <c r="G141" s="60"/>
      <c r="H141" s="4" t="s">
        <v>26</v>
      </c>
      <c r="I141" s="4"/>
      <c r="J141" s="4"/>
      <c r="K141" s="4"/>
      <c r="L141" s="4"/>
      <c r="M141" s="4"/>
      <c r="N141" s="4"/>
      <c r="O141" s="4"/>
      <c r="P141" s="4">
        <v>440</v>
      </c>
      <c r="Q141" s="4">
        <f t="shared" si="5"/>
        <v>11822.000000000004</v>
      </c>
      <c r="R141" s="4"/>
      <c r="S141" s="4"/>
      <c r="T141" s="123"/>
      <c r="U141" s="7"/>
    </row>
    <row r="142" spans="3:21" ht="30" customHeight="1">
      <c r="C142" s="123">
        <f t="shared" si="4"/>
        <v>131</v>
      </c>
      <c r="D142" s="122"/>
      <c r="E142" s="123" t="s">
        <v>489</v>
      </c>
      <c r="F142" s="123" t="s">
        <v>499</v>
      </c>
      <c r="G142" s="60"/>
      <c r="H142" s="4" t="s">
        <v>26</v>
      </c>
      <c r="I142" s="4"/>
      <c r="J142" s="4"/>
      <c r="K142" s="4"/>
      <c r="L142" s="4"/>
      <c r="M142" s="4"/>
      <c r="N142" s="4"/>
      <c r="O142" s="4"/>
      <c r="P142" s="4">
        <v>300</v>
      </c>
      <c r="Q142" s="4">
        <f t="shared" si="5"/>
        <v>12122.000000000004</v>
      </c>
      <c r="R142" s="4"/>
      <c r="S142" s="4"/>
      <c r="T142" s="123"/>
      <c r="U142" s="7"/>
    </row>
    <row r="143" spans="3:21" ht="30" customHeight="1">
      <c r="C143" s="123">
        <f t="shared" si="4"/>
        <v>132</v>
      </c>
      <c r="D143" s="122"/>
      <c r="E143" s="123" t="s">
        <v>256</v>
      </c>
      <c r="F143" s="123" t="s">
        <v>500</v>
      </c>
      <c r="G143" s="60"/>
      <c r="H143" s="4" t="s">
        <v>26</v>
      </c>
      <c r="I143" s="4"/>
      <c r="J143" s="4"/>
      <c r="K143" s="4">
        <v>52.7</v>
      </c>
      <c r="L143" s="4"/>
      <c r="M143" s="4"/>
      <c r="N143" s="4"/>
      <c r="O143" s="4"/>
      <c r="P143" s="4"/>
      <c r="Q143" s="4">
        <f t="shared" si="5"/>
        <v>12174.700000000004</v>
      </c>
      <c r="R143" s="4"/>
      <c r="S143" s="4"/>
      <c r="T143" s="123"/>
      <c r="U143" s="7"/>
    </row>
    <row r="144" spans="3:21" ht="8.25" customHeight="1">
      <c r="C144" s="123">
        <f t="shared" si="4"/>
        <v>133</v>
      </c>
      <c r="D144" s="122"/>
      <c r="E144" s="123"/>
      <c r="F144" s="123"/>
      <c r="G144" s="60"/>
      <c r="H144" s="123"/>
      <c r="I144" s="4"/>
      <c r="J144" s="4"/>
      <c r="K144" s="4"/>
      <c r="L144" s="4"/>
      <c r="M144" s="4"/>
      <c r="N144" s="4"/>
      <c r="O144" s="4"/>
      <c r="P144" s="4"/>
      <c r="Q144" s="4">
        <f t="shared" si="5"/>
        <v>12174.700000000004</v>
      </c>
      <c r="R144" s="4"/>
      <c r="S144" s="4"/>
      <c r="T144" s="123"/>
      <c r="U144" s="7"/>
    </row>
    <row r="145" spans="3:23" s="8" customFormat="1" ht="29.25" customHeight="1">
      <c r="C145" s="321" t="s">
        <v>33</v>
      </c>
      <c r="D145" s="321"/>
      <c r="E145" s="321"/>
      <c r="F145" s="321"/>
      <c r="G145" s="321"/>
      <c r="H145" s="321"/>
      <c r="I145" s="62">
        <f t="shared" ref="I145:P145" si="6">SUM(I12:I144)</f>
        <v>3114.9999999999995</v>
      </c>
      <c r="J145" s="62">
        <f t="shared" si="6"/>
        <v>2768.2000000000007</v>
      </c>
      <c r="K145" s="62">
        <f t="shared" si="6"/>
        <v>2275.9999999999995</v>
      </c>
      <c r="L145" s="62">
        <f t="shared" si="6"/>
        <v>3275.5</v>
      </c>
      <c r="M145" s="62">
        <f t="shared" si="6"/>
        <v>0</v>
      </c>
      <c r="N145" s="62">
        <f t="shared" si="6"/>
        <v>0</v>
      </c>
      <c r="O145" s="62">
        <f t="shared" si="6"/>
        <v>0</v>
      </c>
      <c r="P145" s="62">
        <f t="shared" si="6"/>
        <v>740</v>
      </c>
      <c r="Q145" s="312"/>
      <c r="R145" s="312"/>
      <c r="S145" s="312"/>
      <c r="T145" s="312"/>
      <c r="U145" s="312"/>
      <c r="W145" s="65">
        <f>SUM(I145:P145)</f>
        <v>12174.7</v>
      </c>
    </row>
    <row r="146" spans="3:23" s="2" customFormat="1" ht="21.75" customHeight="1" thickBot="1">
      <c r="C146" s="313" t="s">
        <v>338</v>
      </c>
      <c r="D146" s="313"/>
      <c r="E146" s="313"/>
      <c r="F146" s="313"/>
      <c r="G146" s="313"/>
      <c r="H146" s="313"/>
      <c r="I146" s="63"/>
      <c r="J146" s="63"/>
      <c r="K146" s="63"/>
      <c r="L146" s="63"/>
      <c r="M146" s="63"/>
      <c r="N146" s="63"/>
      <c r="O146" s="63"/>
      <c r="P146" s="63"/>
      <c r="Q146" s="312"/>
      <c r="R146" s="312"/>
      <c r="S146" s="312"/>
      <c r="T146" s="312"/>
      <c r="U146" s="312"/>
      <c r="W146" s="65">
        <f t="shared" ref="W146:W147" si="7">SUM(I146:P146)</f>
        <v>0</v>
      </c>
    </row>
    <row r="147" spans="3:23" s="9" customFormat="1" ht="32.25" customHeight="1" thickBot="1">
      <c r="C147" s="314" t="s">
        <v>30</v>
      </c>
      <c r="D147" s="315"/>
      <c r="E147" s="315"/>
      <c r="F147" s="315"/>
      <c r="G147" s="315"/>
      <c r="H147" s="315"/>
      <c r="I147" s="64">
        <f>I145-I146</f>
        <v>3114.9999999999995</v>
      </c>
      <c r="J147" s="64">
        <f>J145-J146</f>
        <v>2768.2000000000007</v>
      </c>
      <c r="K147" s="64">
        <f>K145-K146</f>
        <v>2275.9999999999995</v>
      </c>
      <c r="L147" s="64">
        <f>L145-L146</f>
        <v>3275.5</v>
      </c>
      <c r="M147" s="64">
        <f t="shared" ref="M147:O147" si="8">M145-M146</f>
        <v>0</v>
      </c>
      <c r="N147" s="64">
        <f t="shared" si="8"/>
        <v>0</v>
      </c>
      <c r="O147" s="64">
        <f t="shared" si="8"/>
        <v>0</v>
      </c>
      <c r="P147" s="64">
        <f>P145-P146</f>
        <v>740</v>
      </c>
      <c r="Q147" s="312"/>
      <c r="R147" s="312"/>
      <c r="S147" s="312"/>
      <c r="T147" s="312"/>
      <c r="U147" s="312"/>
      <c r="W147" s="65">
        <f t="shared" si="7"/>
        <v>12174.7</v>
      </c>
    </row>
    <row r="148" spans="3:23">
      <c r="I148" s="1"/>
      <c r="J148" s="1"/>
      <c r="K148" s="1"/>
      <c r="L148" s="1"/>
      <c r="M148" s="1"/>
      <c r="N148" s="1"/>
      <c r="O148" s="1"/>
      <c r="P148" s="1"/>
    </row>
    <row r="149" spans="3:23">
      <c r="I149" s="1"/>
      <c r="J149" s="1"/>
      <c r="K149" s="1"/>
      <c r="L149" s="1"/>
      <c r="M149" s="1"/>
      <c r="N149" s="1"/>
      <c r="O149" s="1"/>
      <c r="P149" s="1"/>
    </row>
    <row r="150" spans="3:23">
      <c r="I150" s="1"/>
      <c r="J150" s="1"/>
      <c r="K150" s="1"/>
      <c r="L150" s="1"/>
      <c r="M150" s="1"/>
      <c r="N150" s="1"/>
      <c r="O150" s="1"/>
      <c r="P150" s="1"/>
    </row>
    <row r="151" spans="3:23">
      <c r="I151" s="1"/>
      <c r="J151" s="1"/>
      <c r="K151" s="1"/>
      <c r="L151" s="1"/>
      <c r="M151" s="1"/>
      <c r="N151" s="1"/>
      <c r="O151" s="1"/>
      <c r="P151" s="1"/>
    </row>
    <row r="152" spans="3:23">
      <c r="I152" s="1"/>
      <c r="J152" s="1"/>
      <c r="K152" s="1"/>
      <c r="L152" s="1"/>
      <c r="M152" s="1"/>
      <c r="N152" s="1"/>
      <c r="O152" s="1"/>
      <c r="P152" s="1"/>
    </row>
    <row r="153" spans="3:23">
      <c r="I153" s="1"/>
      <c r="J153" s="1"/>
      <c r="K153" s="1"/>
      <c r="L153" s="1"/>
      <c r="M153" s="1"/>
      <c r="N153" s="1"/>
      <c r="O153" s="1"/>
      <c r="P153" s="1"/>
    </row>
    <row r="154" spans="3:23">
      <c r="I154" s="1"/>
      <c r="J154" s="1"/>
      <c r="K154" s="1"/>
      <c r="L154" s="1"/>
      <c r="M154" s="1"/>
      <c r="N154" s="1"/>
      <c r="O154" s="1"/>
      <c r="P154" s="1"/>
    </row>
    <row r="155" spans="3:23" s="11" customFormat="1" ht="28.5" customHeight="1">
      <c r="C155" s="318" t="s">
        <v>515</v>
      </c>
      <c r="D155" s="318"/>
      <c r="E155" s="318"/>
      <c r="F155" s="318"/>
      <c r="G155" s="318"/>
      <c r="H155" s="318"/>
      <c r="I155" s="318"/>
      <c r="J155" s="318"/>
      <c r="K155" s="318"/>
      <c r="L155" s="318"/>
      <c r="M155" s="318"/>
      <c r="N155" s="318"/>
      <c r="O155" s="318"/>
      <c r="P155" s="318"/>
      <c r="Q155" s="318"/>
      <c r="R155" s="318"/>
      <c r="S155" s="318"/>
      <c r="T155" s="318"/>
      <c r="U155" s="318"/>
    </row>
    <row r="156" spans="3:23">
      <c r="I156" s="1"/>
      <c r="J156" s="1"/>
      <c r="K156" s="1"/>
      <c r="L156" s="1"/>
      <c r="M156" s="1"/>
      <c r="N156" s="1"/>
      <c r="O156" s="1"/>
      <c r="P156" s="1"/>
    </row>
    <row r="157" spans="3:23">
      <c r="I157" s="1"/>
      <c r="J157" s="1"/>
      <c r="K157" s="1"/>
      <c r="L157" s="1"/>
      <c r="M157" s="1"/>
      <c r="N157" s="1"/>
      <c r="O157" s="1"/>
      <c r="P157" s="1"/>
    </row>
    <row r="158" spans="3:23">
      <c r="I158" s="1"/>
      <c r="J158" s="1"/>
      <c r="K158" s="1"/>
      <c r="L158" s="1"/>
      <c r="M158" s="1"/>
      <c r="N158" s="1"/>
      <c r="O158" s="1"/>
      <c r="P158" s="1"/>
    </row>
    <row r="159" spans="3:23">
      <c r="I159" s="1"/>
      <c r="J159" s="1"/>
      <c r="K159" s="1"/>
      <c r="L159" s="1"/>
      <c r="M159" s="1"/>
      <c r="N159" s="1"/>
      <c r="O159" s="1"/>
      <c r="P159" s="1"/>
    </row>
  </sheetData>
  <autoFilter ref="C11:W147"/>
  <mergeCells count="30">
    <mergeCell ref="C155:U155"/>
    <mergeCell ref="C2:D2"/>
    <mergeCell ref="E2:F2"/>
    <mergeCell ref="G2:U5"/>
    <mergeCell ref="C3:D3"/>
    <mergeCell ref="E3:F3"/>
    <mergeCell ref="C4:D4"/>
    <mergeCell ref="E4:F4"/>
    <mergeCell ref="E5:F5"/>
    <mergeCell ref="C6:D8"/>
    <mergeCell ref="E6:U6"/>
    <mergeCell ref="E7:U7"/>
    <mergeCell ref="E8:U8"/>
    <mergeCell ref="C9:U9"/>
    <mergeCell ref="U10:U11"/>
    <mergeCell ref="C145:H145"/>
    <mergeCell ref="Q145:U147"/>
    <mergeCell ref="C146:H146"/>
    <mergeCell ref="C147:H147"/>
    <mergeCell ref="H10:H11"/>
    <mergeCell ref="I10:P10"/>
    <mergeCell ref="Q10:Q11"/>
    <mergeCell ref="R10:R11"/>
    <mergeCell ref="S10:S11"/>
    <mergeCell ref="T10:T11"/>
    <mergeCell ref="C10:C11"/>
    <mergeCell ref="D10:D11"/>
    <mergeCell ref="E10:E11"/>
    <mergeCell ref="F10:F11"/>
    <mergeCell ref="G10:G11"/>
  </mergeCells>
  <printOptions horizontalCentered="1"/>
  <pageMargins left="0" right="0" top="0.35433070866141736" bottom="0.35" header="0.35433070866141736" footer="0.14000000000000001"/>
  <pageSetup paperSize="9" scale="53" fitToHeight="0" orientation="portrait" horizontalDpi="300" verticalDpi="300" r:id="rId1"/>
  <headerFooter>
    <oddFooter>&amp;C&amp;18Page No.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X93"/>
  <sheetViews>
    <sheetView view="pageBreakPreview" topLeftCell="B6" zoomScale="90" zoomScaleNormal="70" zoomScaleSheetLayoutView="90" workbookViewId="0">
      <pane xSplit="22" ySplit="6" topLeftCell="AC45" activePane="bottomRight" state="frozen"/>
      <selection activeCell="B6" sqref="B6"/>
      <selection pane="topRight" activeCell="W6" sqref="W6"/>
      <selection pane="bottomLeft" activeCell="B12" sqref="B12"/>
      <selection pane="bottomRight" activeCell="B6" sqref="A1:XFD1048576"/>
    </sheetView>
  </sheetViews>
  <sheetFormatPr defaultRowHeight="12.75"/>
  <cols>
    <col min="1" max="1" width="0" style="1" hidden="1" customWidth="1"/>
    <col min="2" max="2" width="2.5703125" style="1" customWidth="1"/>
    <col min="3" max="3" width="8.85546875" style="1" customWidth="1"/>
    <col min="4" max="4" width="7.140625" style="1" bestFit="1" customWidth="1"/>
    <col min="5" max="5" width="14.5703125" style="1" bestFit="1" customWidth="1"/>
    <col min="6" max="6" width="13" style="1" bestFit="1" customWidth="1"/>
    <col min="7" max="7" width="13.7109375" style="1" customWidth="1"/>
    <col min="8" max="8" width="12.7109375" style="1" bestFit="1" customWidth="1"/>
    <col min="9" max="15" width="13.5703125" style="3" customWidth="1"/>
    <col min="16" max="16" width="13.5703125" style="3" hidden="1" customWidth="1"/>
    <col min="17" max="17" width="12.7109375" style="3" hidden="1" customWidth="1"/>
    <col min="18" max="18" width="18.28515625" style="1" customWidth="1"/>
    <col min="19" max="19" width="15.42578125" style="1" hidden="1" customWidth="1"/>
    <col min="20" max="20" width="16.5703125" style="1" hidden="1" customWidth="1"/>
    <col min="21" max="21" width="19.28515625" style="1" hidden="1" customWidth="1"/>
    <col min="22" max="22" width="16" style="1" customWidth="1"/>
    <col min="23" max="23" width="15.5703125" style="1" bestFit="1" customWidth="1"/>
    <col min="24" max="24" width="12" style="1" bestFit="1" customWidth="1"/>
    <col min="25" max="16384" width="9.140625" style="1"/>
  </cols>
  <sheetData>
    <row r="1" spans="3:23" hidden="1"/>
    <row r="2" spans="3:23" ht="30" hidden="1" customHeight="1">
      <c r="C2" s="319" t="s">
        <v>4</v>
      </c>
      <c r="D2" s="319"/>
      <c r="E2" s="296" t="s">
        <v>5</v>
      </c>
      <c r="F2" s="296"/>
      <c r="G2" s="320"/>
      <c r="H2" s="320"/>
      <c r="I2" s="320"/>
      <c r="J2" s="320"/>
      <c r="K2" s="320"/>
      <c r="L2" s="320"/>
      <c r="M2" s="320"/>
      <c r="N2" s="320"/>
      <c r="O2" s="320"/>
      <c r="P2" s="320"/>
      <c r="Q2" s="320"/>
      <c r="R2" s="320"/>
      <c r="S2" s="320"/>
      <c r="T2" s="320"/>
      <c r="U2" s="320"/>
      <c r="V2" s="320"/>
    </row>
    <row r="3" spans="3:23" ht="30" hidden="1" customHeight="1">
      <c r="C3" s="319" t="s">
        <v>6</v>
      </c>
      <c r="D3" s="319"/>
      <c r="E3" s="296" t="s">
        <v>7</v>
      </c>
      <c r="F3" s="296"/>
      <c r="G3" s="320"/>
      <c r="H3" s="320"/>
      <c r="I3" s="320"/>
      <c r="J3" s="320"/>
      <c r="K3" s="320"/>
      <c r="L3" s="320"/>
      <c r="M3" s="320"/>
      <c r="N3" s="320"/>
      <c r="O3" s="320"/>
      <c r="P3" s="320"/>
      <c r="Q3" s="320"/>
      <c r="R3" s="320"/>
      <c r="S3" s="320"/>
      <c r="T3" s="320"/>
      <c r="U3" s="320"/>
      <c r="V3" s="320"/>
    </row>
    <row r="4" spans="3:23" ht="30" hidden="1" customHeight="1">
      <c r="C4" s="319" t="s">
        <v>8</v>
      </c>
      <c r="D4" s="319"/>
      <c r="E4" s="296">
        <v>14356</v>
      </c>
      <c r="F4" s="296"/>
      <c r="G4" s="320"/>
      <c r="H4" s="320"/>
      <c r="I4" s="320"/>
      <c r="J4" s="320"/>
      <c r="K4" s="320"/>
      <c r="L4" s="320"/>
      <c r="M4" s="320"/>
      <c r="N4" s="320"/>
      <c r="O4" s="320"/>
      <c r="P4" s="320"/>
      <c r="Q4" s="320"/>
      <c r="R4" s="320"/>
      <c r="S4" s="320"/>
      <c r="T4" s="320"/>
      <c r="U4" s="320"/>
      <c r="V4" s="320"/>
    </row>
    <row r="5" spans="3:23" ht="30" hidden="1" customHeight="1">
      <c r="C5" s="46" t="s">
        <v>9</v>
      </c>
      <c r="D5" s="46"/>
      <c r="E5" s="296">
        <v>653</v>
      </c>
      <c r="F5" s="296"/>
      <c r="G5" s="320"/>
      <c r="H5" s="320"/>
      <c r="I5" s="320"/>
      <c r="J5" s="320"/>
      <c r="K5" s="320"/>
      <c r="L5" s="320"/>
      <c r="M5" s="320"/>
      <c r="N5" s="320"/>
      <c r="O5" s="320"/>
      <c r="P5" s="320"/>
      <c r="Q5" s="320"/>
      <c r="R5" s="320"/>
      <c r="S5" s="320"/>
      <c r="T5" s="320"/>
      <c r="U5" s="320"/>
      <c r="V5" s="320"/>
    </row>
    <row r="6" spans="3:23" ht="30" customHeight="1">
      <c r="C6" s="295"/>
      <c r="D6" s="295"/>
      <c r="E6" s="296" t="s">
        <v>0</v>
      </c>
      <c r="F6" s="296"/>
      <c r="G6" s="296"/>
      <c r="H6" s="296"/>
      <c r="I6" s="296"/>
      <c r="J6" s="296"/>
      <c r="K6" s="296"/>
      <c r="L6" s="296"/>
      <c r="M6" s="296"/>
      <c r="N6" s="296"/>
      <c r="O6" s="296"/>
      <c r="P6" s="296"/>
      <c r="Q6" s="296"/>
      <c r="R6" s="296"/>
      <c r="S6" s="296"/>
      <c r="T6" s="296"/>
      <c r="U6" s="296"/>
      <c r="V6" s="296"/>
    </row>
    <row r="7" spans="3:23" ht="30" customHeight="1">
      <c r="C7" s="295"/>
      <c r="D7" s="295"/>
      <c r="E7" s="296" t="s">
        <v>1</v>
      </c>
      <c r="F7" s="296"/>
      <c r="G7" s="296"/>
      <c r="H7" s="296"/>
      <c r="I7" s="296"/>
      <c r="J7" s="296"/>
      <c r="K7" s="296"/>
      <c r="L7" s="296"/>
      <c r="M7" s="296"/>
      <c r="N7" s="296"/>
      <c r="O7" s="296"/>
      <c r="P7" s="296"/>
      <c r="Q7" s="296"/>
      <c r="R7" s="296"/>
      <c r="S7" s="296"/>
      <c r="T7" s="296"/>
      <c r="U7" s="296"/>
      <c r="V7" s="296"/>
    </row>
    <row r="8" spans="3:23" ht="30" customHeight="1">
      <c r="C8" s="295"/>
      <c r="D8" s="295"/>
      <c r="E8" s="296" t="s">
        <v>224</v>
      </c>
      <c r="F8" s="296"/>
      <c r="G8" s="296"/>
      <c r="H8" s="296"/>
      <c r="I8" s="296"/>
      <c r="J8" s="296"/>
      <c r="K8" s="296"/>
      <c r="L8" s="296"/>
      <c r="M8" s="296"/>
      <c r="N8" s="296"/>
      <c r="O8" s="296"/>
      <c r="P8" s="296"/>
      <c r="Q8" s="296"/>
      <c r="R8" s="296"/>
      <c r="S8" s="296"/>
      <c r="T8" s="296"/>
      <c r="U8" s="296"/>
      <c r="V8" s="296"/>
    </row>
    <row r="9" spans="3:23" ht="28.5" customHeight="1">
      <c r="C9" s="300" t="s">
        <v>87</v>
      </c>
      <c r="D9" s="300"/>
      <c r="E9" s="300"/>
      <c r="F9" s="300"/>
      <c r="G9" s="300"/>
      <c r="H9" s="300"/>
      <c r="I9" s="300"/>
      <c r="J9" s="300"/>
      <c r="K9" s="300"/>
      <c r="L9" s="300"/>
      <c r="M9" s="300"/>
      <c r="N9" s="300"/>
      <c r="O9" s="300"/>
      <c r="P9" s="300"/>
      <c r="Q9" s="300"/>
      <c r="R9" s="300"/>
      <c r="S9" s="300"/>
      <c r="T9" s="300"/>
      <c r="U9" s="300"/>
      <c r="V9" s="300"/>
    </row>
    <row r="10" spans="3:23" s="10" customFormat="1" ht="18">
      <c r="C10" s="317" t="s">
        <v>10</v>
      </c>
      <c r="D10" s="317" t="s">
        <v>11</v>
      </c>
      <c r="E10" s="316" t="s">
        <v>12</v>
      </c>
      <c r="F10" s="316" t="s">
        <v>13</v>
      </c>
      <c r="G10" s="316" t="s">
        <v>14</v>
      </c>
      <c r="H10" s="316" t="s">
        <v>15</v>
      </c>
      <c r="I10" s="316" t="s">
        <v>34</v>
      </c>
      <c r="J10" s="316"/>
      <c r="K10" s="316"/>
      <c r="L10" s="316"/>
      <c r="M10" s="316"/>
      <c r="N10" s="316"/>
      <c r="O10" s="316"/>
      <c r="P10" s="316"/>
      <c r="Q10" s="316"/>
      <c r="R10" s="316" t="s">
        <v>16</v>
      </c>
      <c r="S10" s="316" t="s">
        <v>17</v>
      </c>
      <c r="T10" s="316" t="s">
        <v>18</v>
      </c>
      <c r="U10" s="316" t="s">
        <v>19</v>
      </c>
      <c r="V10" s="316" t="s">
        <v>20</v>
      </c>
    </row>
    <row r="11" spans="3:23" s="10" customFormat="1" ht="36">
      <c r="C11" s="317"/>
      <c r="D11" s="317"/>
      <c r="E11" s="316"/>
      <c r="F11" s="316"/>
      <c r="G11" s="316"/>
      <c r="H11" s="316"/>
      <c r="I11" s="47" t="s">
        <v>21</v>
      </c>
      <c r="J11" s="47" t="s">
        <v>22</v>
      </c>
      <c r="K11" s="47" t="s">
        <v>23</v>
      </c>
      <c r="L11" s="47" t="s">
        <v>24</v>
      </c>
      <c r="M11" s="47" t="s">
        <v>181</v>
      </c>
      <c r="N11" s="47" t="s">
        <v>41</v>
      </c>
      <c r="O11" s="47" t="s">
        <v>25</v>
      </c>
      <c r="P11" s="47" t="s">
        <v>57</v>
      </c>
      <c r="Q11" s="57" t="s">
        <v>83</v>
      </c>
      <c r="R11" s="316"/>
      <c r="S11" s="316"/>
      <c r="T11" s="316"/>
      <c r="U11" s="316"/>
      <c r="V11" s="316"/>
    </row>
    <row r="12" spans="3:23" ht="30" customHeight="1">
      <c r="C12" s="4">
        <v>1</v>
      </c>
      <c r="D12" s="5"/>
      <c r="E12" s="4" t="s">
        <v>225</v>
      </c>
      <c r="F12" s="4" t="s">
        <v>191</v>
      </c>
      <c r="G12" s="4"/>
      <c r="H12" s="4" t="s">
        <v>26</v>
      </c>
      <c r="I12" s="4">
        <v>660.6</v>
      </c>
      <c r="J12" s="4"/>
      <c r="K12" s="4"/>
      <c r="L12" s="4"/>
      <c r="M12" s="4"/>
      <c r="N12" s="4"/>
      <c r="O12" s="4"/>
      <c r="P12" s="4"/>
      <c r="Q12" s="4"/>
      <c r="R12" s="4">
        <f>SUM(I12:Q12)</f>
        <v>660.6</v>
      </c>
      <c r="S12" s="4"/>
      <c r="T12" s="4"/>
      <c r="U12" s="4"/>
      <c r="V12" s="4"/>
      <c r="W12" s="4"/>
    </row>
    <row r="13" spans="3:23" ht="30" customHeight="1">
      <c r="C13" s="4">
        <f>C12+1</f>
        <v>2</v>
      </c>
      <c r="D13" s="5"/>
      <c r="E13" s="4" t="s">
        <v>226</v>
      </c>
      <c r="F13" s="4" t="s">
        <v>184</v>
      </c>
      <c r="G13" s="4"/>
      <c r="H13" s="4" t="s">
        <v>26</v>
      </c>
      <c r="I13" s="4">
        <v>201.4</v>
      </c>
      <c r="J13" s="4"/>
      <c r="K13" s="4"/>
      <c r="L13" s="4"/>
      <c r="M13" s="4"/>
      <c r="N13" s="4"/>
      <c r="O13" s="4"/>
      <c r="P13" s="4"/>
      <c r="Q13" s="4"/>
      <c r="R13" s="4">
        <f>SUM(I13:Q13)+R12</f>
        <v>862</v>
      </c>
      <c r="S13" s="4"/>
      <c r="T13" s="4"/>
      <c r="U13" s="4"/>
      <c r="V13" s="6"/>
      <c r="W13" s="6"/>
    </row>
    <row r="14" spans="3:23" ht="30" customHeight="1">
      <c r="C14" s="4">
        <f t="shared" ref="C14:C77" si="0">C13+1</f>
        <v>3</v>
      </c>
      <c r="D14" s="5"/>
      <c r="E14" s="4" t="s">
        <v>227</v>
      </c>
      <c r="F14" s="4" t="s">
        <v>228</v>
      </c>
      <c r="G14" s="4"/>
      <c r="H14" s="4" t="s">
        <v>26</v>
      </c>
      <c r="I14" s="4">
        <v>49</v>
      </c>
      <c r="J14" s="4"/>
      <c r="K14" s="4"/>
      <c r="L14" s="4"/>
      <c r="M14" s="4"/>
      <c r="N14" s="4"/>
      <c r="O14" s="4"/>
      <c r="P14" s="4"/>
      <c r="Q14" s="4"/>
      <c r="R14" s="4">
        <f t="shared" ref="R14:R78" si="1">SUM(I14:Q14)+R13</f>
        <v>911</v>
      </c>
      <c r="S14" s="4"/>
      <c r="T14" s="4"/>
      <c r="U14" s="4"/>
      <c r="V14" s="4"/>
      <c r="W14" s="4"/>
    </row>
    <row r="15" spans="3:23" ht="30" customHeight="1">
      <c r="C15" s="4">
        <f t="shared" si="0"/>
        <v>4</v>
      </c>
      <c r="D15" s="5"/>
      <c r="E15" s="4" t="s">
        <v>229</v>
      </c>
      <c r="F15" s="4" t="s">
        <v>230</v>
      </c>
      <c r="G15" s="4"/>
      <c r="H15" s="4" t="s">
        <v>26</v>
      </c>
      <c r="I15" s="4">
        <v>40</v>
      </c>
      <c r="J15" s="4"/>
      <c r="K15" s="4"/>
      <c r="L15" s="4"/>
      <c r="M15" s="4"/>
      <c r="N15" s="4"/>
      <c r="O15" s="4"/>
      <c r="P15" s="4"/>
      <c r="Q15" s="4"/>
      <c r="R15" s="4">
        <f t="shared" si="1"/>
        <v>951</v>
      </c>
      <c r="S15" s="4"/>
      <c r="T15" s="4"/>
      <c r="U15" s="4"/>
      <c r="V15" s="4"/>
      <c r="W15" s="4"/>
    </row>
    <row r="16" spans="3:23" ht="30" customHeight="1">
      <c r="C16" s="4">
        <f t="shared" si="0"/>
        <v>5</v>
      </c>
      <c r="D16" s="5"/>
      <c r="E16" s="4" t="s">
        <v>231</v>
      </c>
      <c r="F16" s="4" t="s">
        <v>232</v>
      </c>
      <c r="G16" s="4"/>
      <c r="H16" s="4" t="s">
        <v>26</v>
      </c>
      <c r="I16" s="4">
        <v>61</v>
      </c>
      <c r="J16" s="4"/>
      <c r="K16" s="4"/>
      <c r="L16" s="4"/>
      <c r="M16" s="4"/>
      <c r="N16" s="4"/>
      <c r="O16" s="4"/>
      <c r="P16" s="4"/>
      <c r="Q16" s="4"/>
      <c r="R16" s="4">
        <f t="shared" si="1"/>
        <v>1012</v>
      </c>
      <c r="S16" s="4"/>
      <c r="T16" s="4"/>
      <c r="U16" s="4"/>
      <c r="V16" s="4"/>
      <c r="W16" s="4"/>
    </row>
    <row r="17" spans="3:23" ht="30" customHeight="1">
      <c r="C17" s="4">
        <f t="shared" si="0"/>
        <v>6</v>
      </c>
      <c r="D17" s="5"/>
      <c r="E17" s="4" t="s">
        <v>135</v>
      </c>
      <c r="F17" s="4" t="s">
        <v>136</v>
      </c>
      <c r="G17" s="4"/>
      <c r="H17" s="4" t="s">
        <v>26</v>
      </c>
      <c r="I17" s="4">
        <v>184.3</v>
      </c>
      <c r="J17" s="4"/>
      <c r="K17" s="4"/>
      <c r="L17" s="4"/>
      <c r="M17" s="4"/>
      <c r="N17" s="4"/>
      <c r="O17" s="4"/>
      <c r="P17" s="4"/>
      <c r="Q17" s="4"/>
      <c r="R17" s="4">
        <f t="shared" si="1"/>
        <v>1196.3</v>
      </c>
      <c r="S17" s="4"/>
      <c r="T17" s="4"/>
      <c r="U17" s="4"/>
      <c r="V17" s="4"/>
      <c r="W17" s="4"/>
    </row>
    <row r="18" spans="3:23" ht="30" customHeight="1">
      <c r="C18" s="4">
        <f t="shared" si="0"/>
        <v>7</v>
      </c>
      <c r="D18" s="5"/>
      <c r="E18" s="4" t="s">
        <v>135</v>
      </c>
      <c r="F18" s="4" t="s">
        <v>133</v>
      </c>
      <c r="G18" s="4"/>
      <c r="H18" s="4" t="s">
        <v>26</v>
      </c>
      <c r="I18" s="4">
        <v>78.5</v>
      </c>
      <c r="J18" s="4"/>
      <c r="K18" s="4"/>
      <c r="L18" s="4"/>
      <c r="M18" s="4"/>
      <c r="N18" s="4"/>
      <c r="O18" s="4"/>
      <c r="P18" s="4"/>
      <c r="Q18" s="4"/>
      <c r="R18" s="4">
        <f t="shared" si="1"/>
        <v>1274.8</v>
      </c>
      <c r="S18" s="4"/>
      <c r="T18" s="4"/>
      <c r="U18" s="4"/>
      <c r="V18" s="4"/>
      <c r="W18" s="4"/>
    </row>
    <row r="19" spans="3:23" ht="30" customHeight="1">
      <c r="C19" s="4">
        <f t="shared" si="0"/>
        <v>8</v>
      </c>
      <c r="D19" s="5"/>
      <c r="E19" s="4" t="s">
        <v>133</v>
      </c>
      <c r="F19" s="4" t="s">
        <v>134</v>
      </c>
      <c r="G19" s="4"/>
      <c r="H19" s="4" t="s">
        <v>26</v>
      </c>
      <c r="I19" s="4">
        <v>142</v>
      </c>
      <c r="J19" s="4"/>
      <c r="K19" s="4"/>
      <c r="L19" s="4"/>
      <c r="M19" s="4"/>
      <c r="N19" s="4"/>
      <c r="O19" s="4"/>
      <c r="P19" s="4"/>
      <c r="Q19" s="4"/>
      <c r="R19" s="4">
        <f t="shared" si="1"/>
        <v>1416.8</v>
      </c>
      <c r="S19" s="4"/>
      <c r="T19" s="4"/>
      <c r="U19" s="4"/>
      <c r="V19" s="4"/>
      <c r="W19" s="4" t="s">
        <v>36</v>
      </c>
    </row>
    <row r="20" spans="3:23" ht="30" customHeight="1">
      <c r="C20" s="4">
        <f t="shared" si="0"/>
        <v>9</v>
      </c>
      <c r="D20" s="5"/>
      <c r="E20" s="4" t="s">
        <v>183</v>
      </c>
      <c r="F20" s="4" t="s">
        <v>233</v>
      </c>
      <c r="G20" s="4"/>
      <c r="H20" s="4" t="s">
        <v>26</v>
      </c>
      <c r="I20" s="4">
        <v>235.3</v>
      </c>
      <c r="J20" s="4"/>
      <c r="K20" s="4"/>
      <c r="L20" s="4"/>
      <c r="M20" s="4"/>
      <c r="N20" s="4"/>
      <c r="O20" s="4"/>
      <c r="P20" s="4"/>
      <c r="Q20" s="4"/>
      <c r="R20" s="4">
        <f t="shared" si="1"/>
        <v>1652.1</v>
      </c>
      <c r="S20" s="4"/>
      <c r="T20" s="4"/>
      <c r="U20" s="4"/>
      <c r="V20" s="4"/>
      <c r="W20" s="4" t="s">
        <v>36</v>
      </c>
    </row>
    <row r="21" spans="3:23" ht="30" customHeight="1">
      <c r="C21" s="4">
        <f t="shared" si="0"/>
        <v>10</v>
      </c>
      <c r="D21" s="5"/>
      <c r="E21" s="4" t="s">
        <v>186</v>
      </c>
      <c r="F21" s="4" t="s">
        <v>234</v>
      </c>
      <c r="G21" s="4"/>
      <c r="H21" s="4" t="s">
        <v>26</v>
      </c>
      <c r="I21" s="4">
        <v>358.2</v>
      </c>
      <c r="J21" s="4"/>
      <c r="K21" s="4"/>
      <c r="L21" s="4"/>
      <c r="M21" s="4"/>
      <c r="N21" s="4"/>
      <c r="O21" s="4"/>
      <c r="P21" s="4"/>
      <c r="Q21" s="4"/>
      <c r="R21" s="4">
        <f t="shared" si="1"/>
        <v>2010.3</v>
      </c>
      <c r="S21" s="4"/>
      <c r="T21" s="4"/>
      <c r="U21" s="4"/>
      <c r="V21" s="4"/>
      <c r="W21" s="4" t="s">
        <v>36</v>
      </c>
    </row>
    <row r="22" spans="3:23" ht="30" customHeight="1">
      <c r="C22" s="4">
        <f t="shared" si="0"/>
        <v>11</v>
      </c>
      <c r="D22" s="5"/>
      <c r="E22" s="4" t="s">
        <v>192</v>
      </c>
      <c r="F22" s="4" t="s">
        <v>235</v>
      </c>
      <c r="G22" s="4"/>
      <c r="H22" s="4" t="s">
        <v>26</v>
      </c>
      <c r="I22" s="4">
        <v>221.9</v>
      </c>
      <c r="J22" s="4"/>
      <c r="K22" s="4"/>
      <c r="L22" s="4"/>
      <c r="M22" s="4"/>
      <c r="N22" s="4"/>
      <c r="O22" s="4"/>
      <c r="P22" s="4"/>
      <c r="Q22" s="4"/>
      <c r="R22" s="4">
        <f t="shared" si="1"/>
        <v>2232.1999999999998</v>
      </c>
      <c r="S22" s="4"/>
      <c r="T22" s="4"/>
      <c r="U22" s="4"/>
      <c r="V22" s="4"/>
      <c r="W22" s="4" t="s">
        <v>36</v>
      </c>
    </row>
    <row r="23" spans="3:23" ht="30" customHeight="1">
      <c r="C23" s="4">
        <f t="shared" si="0"/>
        <v>12</v>
      </c>
      <c r="D23" s="5"/>
      <c r="E23" s="4" t="s">
        <v>203</v>
      </c>
      <c r="F23" s="4" t="s">
        <v>204</v>
      </c>
      <c r="G23" s="4"/>
      <c r="H23" s="4" t="s">
        <v>26</v>
      </c>
      <c r="I23" s="4">
        <v>48</v>
      </c>
      <c r="J23" s="4"/>
      <c r="K23" s="4"/>
      <c r="L23" s="4"/>
      <c r="M23" s="4"/>
      <c r="N23" s="4"/>
      <c r="O23" s="4"/>
      <c r="P23" s="4"/>
      <c r="Q23" s="4"/>
      <c r="R23" s="4">
        <f t="shared" si="1"/>
        <v>2280.1999999999998</v>
      </c>
      <c r="S23" s="4"/>
      <c r="T23" s="4"/>
      <c r="U23" s="4"/>
      <c r="V23" s="4"/>
      <c r="W23" s="4"/>
    </row>
    <row r="24" spans="3:23" ht="30" customHeight="1">
      <c r="C24" s="4">
        <f t="shared" si="0"/>
        <v>13</v>
      </c>
      <c r="D24" s="5"/>
      <c r="E24" s="4" t="s">
        <v>201</v>
      </c>
      <c r="F24" s="4" t="s">
        <v>202</v>
      </c>
      <c r="G24" s="4"/>
      <c r="H24" s="4" t="s">
        <v>26</v>
      </c>
      <c r="I24" s="4">
        <v>91</v>
      </c>
      <c r="J24" s="4"/>
      <c r="K24" s="4"/>
      <c r="L24" s="4"/>
      <c r="M24" s="4"/>
      <c r="N24" s="4"/>
      <c r="O24" s="4"/>
      <c r="P24" s="4"/>
      <c r="Q24" s="4"/>
      <c r="R24" s="4">
        <f t="shared" si="1"/>
        <v>2371.1999999999998</v>
      </c>
      <c r="S24" s="4"/>
      <c r="T24" s="4"/>
      <c r="U24" s="4"/>
      <c r="V24" s="4"/>
      <c r="W24" s="4"/>
    </row>
    <row r="25" spans="3:23" ht="30" customHeight="1">
      <c r="C25" s="4">
        <f t="shared" si="0"/>
        <v>14</v>
      </c>
      <c r="D25" s="5"/>
      <c r="E25" s="4" t="s">
        <v>236</v>
      </c>
      <c r="F25" s="4" t="s">
        <v>237</v>
      </c>
      <c r="G25" s="4"/>
      <c r="H25" s="4" t="s">
        <v>26</v>
      </c>
      <c r="I25" s="4">
        <v>200</v>
      </c>
      <c r="J25" s="4"/>
      <c r="K25" s="4"/>
      <c r="L25" s="4"/>
      <c r="M25" s="4"/>
      <c r="N25" s="4"/>
      <c r="O25" s="4"/>
      <c r="P25" s="4"/>
      <c r="Q25" s="4"/>
      <c r="R25" s="4">
        <f t="shared" si="1"/>
        <v>2571.1999999999998</v>
      </c>
      <c r="S25" s="4"/>
      <c r="T25" s="4"/>
      <c r="U25" s="4"/>
      <c r="V25" s="4"/>
      <c r="W25" s="4"/>
    </row>
    <row r="26" spans="3:23" ht="30" customHeight="1">
      <c r="C26" s="4">
        <f t="shared" si="0"/>
        <v>15</v>
      </c>
      <c r="D26" s="5"/>
      <c r="E26" s="4" t="s">
        <v>237</v>
      </c>
      <c r="F26" s="4" t="s">
        <v>238</v>
      </c>
      <c r="G26" s="4"/>
      <c r="H26" s="4" t="s">
        <v>26</v>
      </c>
      <c r="I26" s="4">
        <v>40</v>
      </c>
      <c r="J26" s="4"/>
      <c r="K26" s="4"/>
      <c r="L26" s="4"/>
      <c r="M26" s="4"/>
      <c r="N26" s="4"/>
      <c r="O26" s="4"/>
      <c r="P26" s="4"/>
      <c r="Q26" s="4"/>
      <c r="R26" s="4">
        <f t="shared" si="1"/>
        <v>2611.1999999999998</v>
      </c>
      <c r="S26" s="4"/>
      <c r="T26" s="4"/>
      <c r="U26" s="4"/>
      <c r="V26" s="4"/>
      <c r="W26" s="4"/>
    </row>
    <row r="27" spans="3:23" ht="30" customHeight="1">
      <c r="C27" s="4">
        <f t="shared" si="0"/>
        <v>16</v>
      </c>
      <c r="D27" s="5"/>
      <c r="E27" s="4" t="s">
        <v>237</v>
      </c>
      <c r="F27" s="4" t="s">
        <v>239</v>
      </c>
      <c r="G27" s="4"/>
      <c r="H27" s="4" t="s">
        <v>26</v>
      </c>
      <c r="I27" s="4">
        <v>167</v>
      </c>
      <c r="J27" s="4"/>
      <c r="K27" s="4"/>
      <c r="L27" s="4"/>
      <c r="M27" s="4"/>
      <c r="N27" s="4"/>
      <c r="O27" s="4"/>
      <c r="P27" s="4"/>
      <c r="Q27" s="4"/>
      <c r="R27" s="4">
        <f t="shared" si="1"/>
        <v>2778.2</v>
      </c>
      <c r="S27" s="4"/>
      <c r="T27" s="4"/>
      <c r="U27" s="4"/>
      <c r="V27" s="4"/>
      <c r="W27" s="4"/>
    </row>
    <row r="28" spans="3:23" ht="30" customHeight="1">
      <c r="C28" s="4">
        <f t="shared" si="0"/>
        <v>17</v>
      </c>
      <c r="D28" s="5"/>
      <c r="E28" s="4" t="s">
        <v>240</v>
      </c>
      <c r="F28" s="4" t="s">
        <v>241</v>
      </c>
      <c r="G28" s="4"/>
      <c r="H28" s="4" t="s">
        <v>26</v>
      </c>
      <c r="I28" s="4">
        <v>230</v>
      </c>
      <c r="J28" s="4"/>
      <c r="K28" s="4"/>
      <c r="L28" s="4"/>
      <c r="M28" s="4"/>
      <c r="N28" s="4"/>
      <c r="O28" s="4"/>
      <c r="P28" s="4"/>
      <c r="Q28" s="4"/>
      <c r="R28" s="4">
        <f t="shared" si="1"/>
        <v>3008.2</v>
      </c>
      <c r="S28" s="4"/>
      <c r="T28" s="4"/>
      <c r="U28" s="4"/>
      <c r="V28" s="4"/>
      <c r="W28" s="4"/>
    </row>
    <row r="29" spans="3:23" ht="30" customHeight="1">
      <c r="C29" s="4">
        <f t="shared" si="0"/>
        <v>18</v>
      </c>
      <c r="D29" s="5"/>
      <c r="E29" s="4" t="s">
        <v>132</v>
      </c>
      <c r="F29" s="4" t="s">
        <v>130</v>
      </c>
      <c r="G29" s="4"/>
      <c r="H29" s="4" t="s">
        <v>26</v>
      </c>
      <c r="I29" s="4"/>
      <c r="J29" s="4">
        <v>205.5</v>
      </c>
      <c r="K29" s="4"/>
      <c r="L29" s="4"/>
      <c r="M29" s="4"/>
      <c r="N29" s="4"/>
      <c r="O29" s="4"/>
      <c r="P29" s="4"/>
      <c r="Q29" s="4"/>
      <c r="R29" s="4">
        <f t="shared" si="1"/>
        <v>3213.7</v>
      </c>
      <c r="S29" s="4"/>
      <c r="T29" s="4"/>
      <c r="U29" s="4"/>
      <c r="V29" s="4"/>
      <c r="W29" s="4"/>
    </row>
    <row r="30" spans="3:23" ht="30" customHeight="1">
      <c r="C30" s="4">
        <f t="shared" si="0"/>
        <v>19</v>
      </c>
      <c r="D30" s="5"/>
      <c r="E30" s="4" t="s">
        <v>132</v>
      </c>
      <c r="F30" s="4" t="s">
        <v>130</v>
      </c>
      <c r="G30" s="4" t="s">
        <v>270</v>
      </c>
      <c r="H30" s="4" t="s">
        <v>26</v>
      </c>
      <c r="I30" s="4"/>
      <c r="J30" s="4">
        <v>3.5</v>
      </c>
      <c r="K30" s="4"/>
      <c r="L30" s="4"/>
      <c r="M30" s="4"/>
      <c r="N30" s="4"/>
      <c r="O30" s="4"/>
      <c r="P30" s="4"/>
      <c r="Q30" s="4"/>
      <c r="R30" s="4">
        <f t="shared" si="1"/>
        <v>3217.2</v>
      </c>
      <c r="S30" s="4"/>
      <c r="T30" s="4"/>
      <c r="U30" s="4"/>
      <c r="V30" s="6"/>
      <c r="W30" s="6"/>
    </row>
    <row r="31" spans="3:23" ht="30" customHeight="1">
      <c r="C31" s="4">
        <f t="shared" si="0"/>
        <v>20</v>
      </c>
      <c r="D31" s="5"/>
      <c r="E31" s="4" t="s">
        <v>242</v>
      </c>
      <c r="F31" s="4" t="s">
        <v>243</v>
      </c>
      <c r="G31" s="4"/>
      <c r="H31" s="4" t="s">
        <v>26</v>
      </c>
      <c r="I31" s="4"/>
      <c r="J31" s="4">
        <v>177.9</v>
      </c>
      <c r="K31" s="4"/>
      <c r="L31" s="4"/>
      <c r="M31" s="4"/>
      <c r="N31" s="4"/>
      <c r="O31" s="4"/>
      <c r="P31" s="4"/>
      <c r="Q31" s="4"/>
      <c r="R31" s="4">
        <f t="shared" si="1"/>
        <v>3395.1</v>
      </c>
      <c r="S31" s="4"/>
      <c r="T31" s="4"/>
      <c r="U31" s="4"/>
      <c r="V31" s="6"/>
      <c r="W31" s="6"/>
    </row>
    <row r="32" spans="3:23" ht="30" customHeight="1">
      <c r="C32" s="4">
        <f t="shared" si="0"/>
        <v>21</v>
      </c>
      <c r="D32" s="59"/>
      <c r="E32" s="58" t="s">
        <v>243</v>
      </c>
      <c r="F32" s="58" t="s">
        <v>131</v>
      </c>
      <c r="G32" s="60"/>
      <c r="H32" s="4" t="s">
        <v>26</v>
      </c>
      <c r="I32" s="4"/>
      <c r="J32" s="4">
        <v>89.8</v>
      </c>
      <c r="K32" s="4"/>
      <c r="L32" s="4"/>
      <c r="M32" s="4"/>
      <c r="N32" s="4"/>
      <c r="O32" s="4"/>
      <c r="P32" s="4"/>
      <c r="Q32" s="4"/>
      <c r="R32" s="4">
        <f t="shared" si="1"/>
        <v>3484.9</v>
      </c>
      <c r="S32" s="61"/>
      <c r="T32" s="4"/>
      <c r="U32" s="58"/>
      <c r="V32" s="7"/>
    </row>
    <row r="33" spans="3:22" ht="30" customHeight="1">
      <c r="C33" s="4">
        <f t="shared" si="0"/>
        <v>22</v>
      </c>
      <c r="D33" s="59"/>
      <c r="E33" s="58" t="s">
        <v>244</v>
      </c>
      <c r="F33" s="58" t="s">
        <v>242</v>
      </c>
      <c r="G33" s="60"/>
      <c r="H33" s="4" t="s">
        <v>26</v>
      </c>
      <c r="I33" s="4"/>
      <c r="J33" s="4">
        <v>220.3</v>
      </c>
      <c r="K33" s="4"/>
      <c r="L33" s="4"/>
      <c r="M33" s="4"/>
      <c r="N33" s="4"/>
      <c r="O33" s="4"/>
      <c r="P33" s="4"/>
      <c r="Q33" s="4"/>
      <c r="R33" s="4">
        <f t="shared" si="1"/>
        <v>3705.2000000000003</v>
      </c>
      <c r="S33" s="61"/>
      <c r="T33" s="4"/>
      <c r="U33" s="58"/>
      <c r="V33" s="7"/>
    </row>
    <row r="34" spans="3:22" ht="30" customHeight="1">
      <c r="C34" s="4">
        <f t="shared" si="0"/>
        <v>23</v>
      </c>
      <c r="D34" s="59"/>
      <c r="E34" s="58" t="s">
        <v>138</v>
      </c>
      <c r="F34" s="58" t="s">
        <v>139</v>
      </c>
      <c r="G34" s="60"/>
      <c r="H34" s="4" t="s">
        <v>26</v>
      </c>
      <c r="I34" s="4"/>
      <c r="J34" s="4">
        <v>134</v>
      </c>
      <c r="K34" s="4"/>
      <c r="L34" s="4"/>
      <c r="M34" s="4"/>
      <c r="N34" s="4"/>
      <c r="O34" s="4"/>
      <c r="P34" s="4"/>
      <c r="Q34" s="4"/>
      <c r="R34" s="4">
        <f t="shared" si="1"/>
        <v>3839.2000000000003</v>
      </c>
      <c r="S34" s="61"/>
      <c r="T34" s="4"/>
      <c r="U34" s="58"/>
      <c r="V34" s="7"/>
    </row>
    <row r="35" spans="3:22" ht="30" customHeight="1">
      <c r="C35" s="4">
        <f t="shared" si="0"/>
        <v>24</v>
      </c>
      <c r="D35" s="59"/>
      <c r="E35" s="58" t="s">
        <v>139</v>
      </c>
      <c r="F35" s="58" t="s">
        <v>140</v>
      </c>
      <c r="G35" s="60"/>
      <c r="H35" s="4" t="s">
        <v>26</v>
      </c>
      <c r="I35" s="4"/>
      <c r="J35" s="4">
        <v>270</v>
      </c>
      <c r="K35" s="4"/>
      <c r="L35" s="4"/>
      <c r="M35" s="4"/>
      <c r="N35" s="4"/>
      <c r="O35" s="4"/>
      <c r="P35" s="4"/>
      <c r="Q35" s="4"/>
      <c r="R35" s="4">
        <f t="shared" si="1"/>
        <v>4109.2000000000007</v>
      </c>
      <c r="S35" s="61"/>
      <c r="T35" s="4"/>
      <c r="U35" s="58"/>
      <c r="V35" s="7"/>
    </row>
    <row r="36" spans="3:22" ht="30" customHeight="1">
      <c r="C36" s="4">
        <f t="shared" si="0"/>
        <v>25</v>
      </c>
      <c r="D36" s="59"/>
      <c r="E36" s="58" t="s">
        <v>227</v>
      </c>
      <c r="F36" s="58" t="s">
        <v>140</v>
      </c>
      <c r="G36" s="60"/>
      <c r="H36" s="4" t="s">
        <v>26</v>
      </c>
      <c r="I36" s="4"/>
      <c r="J36" s="4">
        <v>123</v>
      </c>
      <c r="K36" s="4"/>
      <c r="L36" s="4"/>
      <c r="M36" s="4"/>
      <c r="N36" s="4"/>
      <c r="O36" s="4"/>
      <c r="P36" s="4"/>
      <c r="Q36" s="4"/>
      <c r="R36" s="4">
        <f t="shared" si="1"/>
        <v>4232.2000000000007</v>
      </c>
      <c r="S36" s="61"/>
      <c r="T36" s="4"/>
      <c r="U36" s="58"/>
      <c r="V36" s="7"/>
    </row>
    <row r="37" spans="3:22" ht="30" customHeight="1">
      <c r="C37" s="4">
        <f t="shared" si="0"/>
        <v>26</v>
      </c>
      <c r="D37" s="59"/>
      <c r="E37" s="58" t="s">
        <v>227</v>
      </c>
      <c r="F37" s="58" t="s">
        <v>229</v>
      </c>
      <c r="G37" s="60"/>
      <c r="H37" s="4" t="s">
        <v>26</v>
      </c>
      <c r="I37" s="4"/>
      <c r="J37" s="4">
        <v>190</v>
      </c>
      <c r="K37" s="4"/>
      <c r="L37" s="4"/>
      <c r="M37" s="4"/>
      <c r="N37" s="4"/>
      <c r="O37" s="4"/>
      <c r="P37" s="4"/>
      <c r="Q37" s="4"/>
      <c r="R37" s="4">
        <f t="shared" si="1"/>
        <v>4422.2000000000007</v>
      </c>
      <c r="S37" s="61"/>
      <c r="T37" s="4"/>
      <c r="U37" s="58"/>
      <c r="V37" s="7"/>
    </row>
    <row r="38" spans="3:22" ht="30" customHeight="1">
      <c r="C38" s="4">
        <f t="shared" si="0"/>
        <v>27</v>
      </c>
      <c r="D38" s="59"/>
      <c r="E38" s="58" t="s">
        <v>189</v>
      </c>
      <c r="F38" s="58" t="s">
        <v>245</v>
      </c>
      <c r="G38" s="60"/>
      <c r="H38" s="4" t="s">
        <v>26</v>
      </c>
      <c r="I38" s="4"/>
      <c r="J38" s="4">
        <v>105.6</v>
      </c>
      <c r="K38" s="4"/>
      <c r="L38" s="4"/>
      <c r="M38" s="4"/>
      <c r="N38" s="4"/>
      <c r="O38" s="4"/>
      <c r="P38" s="4"/>
      <c r="Q38" s="4"/>
      <c r="R38" s="4">
        <f t="shared" si="1"/>
        <v>4527.8000000000011</v>
      </c>
      <c r="S38" s="61"/>
      <c r="T38" s="4"/>
      <c r="U38" s="58"/>
      <c r="V38" s="7"/>
    </row>
    <row r="39" spans="3:22" ht="30" customHeight="1">
      <c r="C39" s="4">
        <f t="shared" si="0"/>
        <v>28</v>
      </c>
      <c r="D39" s="59"/>
      <c r="E39" s="58" t="s">
        <v>246</v>
      </c>
      <c r="F39" s="58" t="s">
        <v>247</v>
      </c>
      <c r="G39" s="60"/>
      <c r="H39" s="4" t="s">
        <v>26</v>
      </c>
      <c r="I39" s="4"/>
      <c r="J39" s="4">
        <v>117</v>
      </c>
      <c r="K39" s="4"/>
      <c r="L39" s="4"/>
      <c r="M39" s="4"/>
      <c r="N39" s="4"/>
      <c r="O39" s="4"/>
      <c r="P39" s="4"/>
      <c r="Q39" s="4"/>
      <c r="R39" s="4">
        <f t="shared" si="1"/>
        <v>4644.8000000000011</v>
      </c>
      <c r="S39" s="61"/>
      <c r="T39" s="4"/>
      <c r="U39" s="58"/>
      <c r="V39" s="7"/>
    </row>
    <row r="40" spans="3:22" ht="30" customHeight="1">
      <c r="C40" s="4">
        <f t="shared" si="0"/>
        <v>29</v>
      </c>
      <c r="D40" s="59"/>
      <c r="E40" s="58" t="s">
        <v>182</v>
      </c>
      <c r="F40" s="58" t="s">
        <v>183</v>
      </c>
      <c r="G40" s="60"/>
      <c r="H40" s="4" t="s">
        <v>26</v>
      </c>
      <c r="I40" s="4"/>
      <c r="J40" s="4">
        <v>291.7</v>
      </c>
      <c r="K40" s="4"/>
      <c r="L40" s="4"/>
      <c r="M40" s="4"/>
      <c r="N40" s="4"/>
      <c r="O40" s="4"/>
      <c r="P40" s="4"/>
      <c r="Q40" s="4"/>
      <c r="R40" s="4">
        <f t="shared" si="1"/>
        <v>4936.5000000000009</v>
      </c>
      <c r="S40" s="61"/>
      <c r="T40" s="4"/>
      <c r="U40" s="58"/>
      <c r="V40" s="7"/>
    </row>
    <row r="41" spans="3:22" ht="30" customHeight="1">
      <c r="C41" s="4">
        <f t="shared" si="0"/>
        <v>30</v>
      </c>
      <c r="D41" s="59"/>
      <c r="E41" s="58" t="s">
        <v>225</v>
      </c>
      <c r="F41" s="58" t="s">
        <v>226</v>
      </c>
      <c r="G41" s="60"/>
      <c r="H41" s="4" t="s">
        <v>26</v>
      </c>
      <c r="I41" s="4"/>
      <c r="J41" s="4"/>
      <c r="K41" s="4">
        <v>71.099999999999994</v>
      </c>
      <c r="L41" s="4"/>
      <c r="M41" s="4"/>
      <c r="N41" s="4"/>
      <c r="O41" s="4"/>
      <c r="P41" s="4"/>
      <c r="Q41" s="4"/>
      <c r="R41" s="4">
        <f t="shared" si="1"/>
        <v>5007.6000000000013</v>
      </c>
      <c r="S41" s="61"/>
      <c r="T41" s="4"/>
      <c r="U41" s="58"/>
      <c r="V41" s="7"/>
    </row>
    <row r="42" spans="3:22" ht="30" customHeight="1">
      <c r="C42" s="4">
        <f t="shared" si="0"/>
        <v>31</v>
      </c>
      <c r="D42" s="59"/>
      <c r="E42" s="58" t="s">
        <v>138</v>
      </c>
      <c r="F42" s="58" t="s">
        <v>137</v>
      </c>
      <c r="G42" s="60"/>
      <c r="H42" s="4" t="s">
        <v>26</v>
      </c>
      <c r="I42" s="4"/>
      <c r="J42" s="4"/>
      <c r="K42" s="4">
        <v>257.2</v>
      </c>
      <c r="L42" s="4"/>
      <c r="M42" s="4"/>
      <c r="N42" s="4"/>
      <c r="O42" s="4"/>
      <c r="P42" s="4"/>
      <c r="Q42" s="4"/>
      <c r="R42" s="4">
        <f t="shared" si="1"/>
        <v>5264.8000000000011</v>
      </c>
      <c r="S42" s="61"/>
      <c r="T42" s="4"/>
      <c r="U42" s="58"/>
      <c r="V42" s="7"/>
    </row>
    <row r="43" spans="3:22" ht="30" customHeight="1">
      <c r="C43" s="4">
        <f t="shared" si="0"/>
        <v>32</v>
      </c>
      <c r="D43" s="59"/>
      <c r="E43" s="58" t="s">
        <v>190</v>
      </c>
      <c r="F43" s="58" t="s">
        <v>189</v>
      </c>
      <c r="G43" s="60"/>
      <c r="H43" s="4" t="s">
        <v>26</v>
      </c>
      <c r="I43" s="4"/>
      <c r="J43" s="4"/>
      <c r="K43" s="4">
        <v>93.2</v>
      </c>
      <c r="L43" s="4"/>
      <c r="M43" s="4"/>
      <c r="N43" s="4"/>
      <c r="O43" s="4"/>
      <c r="P43" s="4"/>
      <c r="Q43" s="4"/>
      <c r="R43" s="4">
        <f t="shared" si="1"/>
        <v>5358.0000000000009</v>
      </c>
      <c r="S43" s="61"/>
      <c r="T43" s="4"/>
      <c r="U43" s="58"/>
      <c r="V43" s="7"/>
    </row>
    <row r="44" spans="3:22" ht="30" customHeight="1">
      <c r="C44" s="4">
        <f t="shared" si="0"/>
        <v>33</v>
      </c>
      <c r="D44" s="59"/>
      <c r="E44" s="58" t="s">
        <v>242</v>
      </c>
      <c r="F44" s="58" t="s">
        <v>131</v>
      </c>
      <c r="G44" s="60"/>
      <c r="H44" s="4" t="s">
        <v>26</v>
      </c>
      <c r="I44" s="4"/>
      <c r="J44" s="4"/>
      <c r="K44" s="4">
        <v>62.1</v>
      </c>
      <c r="L44" s="4"/>
      <c r="M44" s="4"/>
      <c r="N44" s="4"/>
      <c r="O44" s="4"/>
      <c r="P44" s="4"/>
      <c r="Q44" s="4"/>
      <c r="R44" s="4">
        <f t="shared" si="1"/>
        <v>5420.1000000000013</v>
      </c>
      <c r="S44" s="61"/>
      <c r="T44" s="4"/>
      <c r="U44" s="58"/>
      <c r="V44" s="7"/>
    </row>
    <row r="45" spans="3:22" ht="30" customHeight="1">
      <c r="C45" s="4">
        <f t="shared" si="0"/>
        <v>34</v>
      </c>
      <c r="D45" s="59"/>
      <c r="E45" s="58" t="s">
        <v>226</v>
      </c>
      <c r="F45" s="58" t="s">
        <v>187</v>
      </c>
      <c r="G45" s="60"/>
      <c r="H45" s="4" t="s">
        <v>26</v>
      </c>
      <c r="I45" s="4"/>
      <c r="J45" s="4"/>
      <c r="K45" s="4"/>
      <c r="L45" s="4">
        <v>377.9</v>
      </c>
      <c r="M45" s="4"/>
      <c r="N45" s="4"/>
      <c r="O45" s="4"/>
      <c r="P45" s="4"/>
      <c r="Q45" s="4"/>
      <c r="R45" s="4">
        <f t="shared" si="1"/>
        <v>5798.0000000000009</v>
      </c>
      <c r="S45" s="61"/>
      <c r="T45" s="4"/>
      <c r="U45" s="58"/>
      <c r="V45" s="7"/>
    </row>
    <row r="46" spans="3:22" ht="30" customHeight="1">
      <c r="C46" s="4">
        <f t="shared" si="0"/>
        <v>35</v>
      </c>
      <c r="D46" s="59"/>
      <c r="E46" s="58" t="s">
        <v>226</v>
      </c>
      <c r="F46" s="58" t="s">
        <v>187</v>
      </c>
      <c r="G46" s="60" t="s">
        <v>271</v>
      </c>
      <c r="H46" s="4" t="s">
        <v>26</v>
      </c>
      <c r="I46" s="4"/>
      <c r="J46" s="4"/>
      <c r="K46" s="4"/>
      <c r="L46" s="4">
        <v>4.5</v>
      </c>
      <c r="M46" s="4"/>
      <c r="N46" s="4"/>
      <c r="O46" s="4"/>
      <c r="P46" s="4"/>
      <c r="Q46" s="4"/>
      <c r="R46" s="4">
        <f t="shared" si="1"/>
        <v>5802.5000000000009</v>
      </c>
      <c r="S46" s="61"/>
      <c r="T46" s="4"/>
      <c r="U46" s="58"/>
      <c r="V46" s="7"/>
    </row>
    <row r="47" spans="3:22" ht="30" customHeight="1">
      <c r="C47" s="4">
        <f t="shared" si="0"/>
        <v>36</v>
      </c>
      <c r="D47" s="59"/>
      <c r="E47" s="58" t="s">
        <v>187</v>
      </c>
      <c r="F47" s="58" t="s">
        <v>248</v>
      </c>
      <c r="G47" s="60"/>
      <c r="H47" s="4" t="s">
        <v>26</v>
      </c>
      <c r="I47" s="4"/>
      <c r="J47" s="4"/>
      <c r="K47" s="4"/>
      <c r="L47" s="4">
        <v>43</v>
      </c>
      <c r="M47" s="4"/>
      <c r="N47" s="4"/>
      <c r="O47" s="4"/>
      <c r="P47" s="4"/>
      <c r="Q47" s="4"/>
      <c r="R47" s="4">
        <f t="shared" si="1"/>
        <v>5845.5000000000009</v>
      </c>
      <c r="S47" s="61"/>
      <c r="T47" s="4"/>
      <c r="U47" s="58"/>
      <c r="V47" s="7"/>
    </row>
    <row r="48" spans="3:22" ht="30" customHeight="1">
      <c r="C48" s="4">
        <f t="shared" si="0"/>
        <v>37</v>
      </c>
      <c r="D48" s="59"/>
      <c r="E48" s="58" t="s">
        <v>187</v>
      </c>
      <c r="F48" s="58" t="s">
        <v>248</v>
      </c>
      <c r="G48" s="60" t="s">
        <v>270</v>
      </c>
      <c r="H48" s="4" t="s">
        <v>26</v>
      </c>
      <c r="I48" s="4"/>
      <c r="J48" s="4"/>
      <c r="K48" s="4"/>
      <c r="L48" s="4">
        <v>5</v>
      </c>
      <c r="M48" s="4"/>
      <c r="N48" s="4"/>
      <c r="O48" s="4"/>
      <c r="P48" s="4"/>
      <c r="Q48" s="4"/>
      <c r="R48" s="4">
        <f t="shared" si="1"/>
        <v>5850.5000000000009</v>
      </c>
      <c r="S48" s="61"/>
      <c r="T48" s="4"/>
      <c r="U48" s="58"/>
      <c r="V48" s="7"/>
    </row>
    <row r="49" spans="3:22" ht="30" customHeight="1">
      <c r="C49" s="4">
        <f t="shared" si="0"/>
        <v>38</v>
      </c>
      <c r="D49" s="59"/>
      <c r="E49" s="58" t="s">
        <v>248</v>
      </c>
      <c r="F49" s="58" t="s">
        <v>138</v>
      </c>
      <c r="G49" s="60"/>
      <c r="H49" s="4" t="s">
        <v>26</v>
      </c>
      <c r="I49" s="4"/>
      <c r="J49" s="4"/>
      <c r="K49" s="4"/>
      <c r="L49" s="4">
        <v>463.7</v>
      </c>
      <c r="M49" s="4"/>
      <c r="N49" s="4"/>
      <c r="O49" s="4"/>
      <c r="P49" s="4"/>
      <c r="Q49" s="4"/>
      <c r="R49" s="4">
        <f t="shared" si="1"/>
        <v>6314.2000000000007</v>
      </c>
      <c r="S49" s="61"/>
      <c r="T49" s="4"/>
      <c r="U49" s="58"/>
      <c r="V49" s="7"/>
    </row>
    <row r="50" spans="3:22" ht="30" customHeight="1">
      <c r="C50" s="4">
        <f t="shared" si="0"/>
        <v>39</v>
      </c>
      <c r="D50" s="59"/>
      <c r="E50" s="58" t="s">
        <v>248</v>
      </c>
      <c r="F50" s="58" t="s">
        <v>138</v>
      </c>
      <c r="G50" s="60" t="s">
        <v>270</v>
      </c>
      <c r="H50" s="4" t="s">
        <v>26</v>
      </c>
      <c r="I50" s="4"/>
      <c r="J50" s="4"/>
      <c r="K50" s="4"/>
      <c r="L50" s="4">
        <v>3.5</v>
      </c>
      <c r="M50" s="4"/>
      <c r="N50" s="4"/>
      <c r="O50" s="4"/>
      <c r="P50" s="4"/>
      <c r="Q50" s="4"/>
      <c r="R50" s="4">
        <f t="shared" si="1"/>
        <v>6317.7000000000007</v>
      </c>
      <c r="S50" s="61"/>
      <c r="T50" s="4"/>
      <c r="U50" s="58"/>
      <c r="V50" s="7"/>
    </row>
    <row r="51" spans="3:22" ht="30" customHeight="1">
      <c r="C51" s="4">
        <f t="shared" si="0"/>
        <v>40</v>
      </c>
      <c r="D51" s="59"/>
      <c r="E51" s="58" t="s">
        <v>231</v>
      </c>
      <c r="F51" s="58" t="s">
        <v>248</v>
      </c>
      <c r="G51" s="60"/>
      <c r="H51" s="4" t="s">
        <v>26</v>
      </c>
      <c r="I51" s="4"/>
      <c r="J51" s="4"/>
      <c r="K51" s="4"/>
      <c r="L51" s="4">
        <v>315</v>
      </c>
      <c r="M51" s="4"/>
      <c r="N51" s="4"/>
      <c r="O51" s="4"/>
      <c r="P51" s="4"/>
      <c r="Q51" s="4"/>
      <c r="R51" s="4">
        <f t="shared" si="1"/>
        <v>6632.7000000000007</v>
      </c>
      <c r="S51" s="61"/>
      <c r="T51" s="4"/>
      <c r="U51" s="58"/>
      <c r="V51" s="7"/>
    </row>
    <row r="52" spans="3:22" ht="30" customHeight="1">
      <c r="C52" s="4">
        <f t="shared" si="0"/>
        <v>41</v>
      </c>
      <c r="D52" s="59"/>
      <c r="E52" s="58" t="s">
        <v>187</v>
      </c>
      <c r="F52" s="58" t="s">
        <v>249</v>
      </c>
      <c r="G52" s="60"/>
      <c r="H52" s="4" t="s">
        <v>26</v>
      </c>
      <c r="I52" s="4"/>
      <c r="J52" s="4"/>
      <c r="K52" s="4"/>
      <c r="L52" s="4">
        <v>51.3</v>
      </c>
      <c r="M52" s="4"/>
      <c r="N52" s="4"/>
      <c r="O52" s="4"/>
      <c r="P52" s="4"/>
      <c r="Q52" s="4"/>
      <c r="R52" s="4">
        <f t="shared" si="1"/>
        <v>6684.0000000000009</v>
      </c>
      <c r="S52" s="61"/>
      <c r="T52" s="4"/>
      <c r="U52" s="58"/>
      <c r="V52" s="7"/>
    </row>
    <row r="53" spans="3:22" ht="30" customHeight="1">
      <c r="C53" s="4">
        <f t="shared" si="0"/>
        <v>42</v>
      </c>
      <c r="D53" s="59"/>
      <c r="E53" s="58" t="s">
        <v>131</v>
      </c>
      <c r="F53" s="58" t="s">
        <v>250</v>
      </c>
      <c r="G53" s="60"/>
      <c r="H53" s="4" t="s">
        <v>26</v>
      </c>
      <c r="I53" s="4"/>
      <c r="J53" s="4"/>
      <c r="K53" s="4"/>
      <c r="L53" s="4">
        <v>226.2</v>
      </c>
      <c r="M53" s="4"/>
      <c r="N53" s="4"/>
      <c r="O53" s="4"/>
      <c r="P53" s="4"/>
      <c r="Q53" s="4"/>
      <c r="R53" s="4">
        <f t="shared" si="1"/>
        <v>6910.2000000000007</v>
      </c>
      <c r="S53" s="61"/>
      <c r="T53" s="4"/>
      <c r="U53" s="58"/>
      <c r="V53" s="7"/>
    </row>
    <row r="54" spans="3:22" ht="30" customHeight="1">
      <c r="C54" s="4">
        <f t="shared" si="0"/>
        <v>43</v>
      </c>
      <c r="D54" s="59"/>
      <c r="E54" s="58" t="s">
        <v>251</v>
      </c>
      <c r="F54" s="58" t="s">
        <v>252</v>
      </c>
      <c r="G54" s="60"/>
      <c r="H54" s="4" t="s">
        <v>26</v>
      </c>
      <c r="I54" s="4"/>
      <c r="J54" s="4"/>
      <c r="K54" s="4"/>
      <c r="L54" s="4">
        <v>100</v>
      </c>
      <c r="M54" s="4"/>
      <c r="N54" s="4"/>
      <c r="O54" s="4"/>
      <c r="P54" s="4"/>
      <c r="Q54" s="4"/>
      <c r="R54" s="4">
        <f t="shared" si="1"/>
        <v>7010.2000000000007</v>
      </c>
      <c r="S54" s="61"/>
      <c r="T54" s="4"/>
      <c r="U54" s="58"/>
      <c r="V54" s="7"/>
    </row>
    <row r="55" spans="3:22" ht="30" customHeight="1">
      <c r="C55" s="4">
        <f t="shared" si="0"/>
        <v>44</v>
      </c>
      <c r="D55" s="59"/>
      <c r="E55" s="58" t="s">
        <v>252</v>
      </c>
      <c r="F55" s="58" t="s">
        <v>253</v>
      </c>
      <c r="G55" s="60"/>
      <c r="H55" s="4" t="s">
        <v>26</v>
      </c>
      <c r="I55" s="4"/>
      <c r="J55" s="4"/>
      <c r="K55" s="4"/>
      <c r="L55" s="4">
        <v>150</v>
      </c>
      <c r="M55" s="4"/>
      <c r="N55" s="4"/>
      <c r="O55" s="4"/>
      <c r="P55" s="4"/>
      <c r="Q55" s="4"/>
      <c r="R55" s="4">
        <f t="shared" si="1"/>
        <v>7160.2000000000007</v>
      </c>
      <c r="S55" s="61"/>
      <c r="T55" s="4"/>
      <c r="U55" s="58"/>
      <c r="V55" s="7"/>
    </row>
    <row r="56" spans="3:22" ht="30" customHeight="1">
      <c r="C56" s="4">
        <f t="shared" si="0"/>
        <v>45</v>
      </c>
      <c r="D56" s="122"/>
      <c r="E56" s="123" t="s">
        <v>254</v>
      </c>
      <c r="F56" s="123" t="s">
        <v>188</v>
      </c>
      <c r="G56" s="60"/>
      <c r="H56" s="4" t="s">
        <v>26</v>
      </c>
      <c r="I56" s="4"/>
      <c r="J56" s="4"/>
      <c r="K56" s="4"/>
      <c r="L56" s="4"/>
      <c r="M56" s="4"/>
      <c r="N56" s="4">
        <v>117.8</v>
      </c>
      <c r="O56" s="4"/>
      <c r="P56" s="4"/>
      <c r="Q56" s="4"/>
      <c r="R56" s="4">
        <f t="shared" si="1"/>
        <v>7278.0000000000009</v>
      </c>
      <c r="S56" s="61"/>
      <c r="T56" s="4"/>
      <c r="U56" s="58"/>
      <c r="V56" s="7"/>
    </row>
    <row r="57" spans="3:22" ht="30" customHeight="1">
      <c r="C57" s="4">
        <f t="shared" si="0"/>
        <v>46</v>
      </c>
      <c r="D57" s="122"/>
      <c r="E57" s="123" t="s">
        <v>188</v>
      </c>
      <c r="F57" s="123" t="s">
        <v>190</v>
      </c>
      <c r="G57" s="60"/>
      <c r="H57" s="4" t="s">
        <v>26</v>
      </c>
      <c r="I57" s="4"/>
      <c r="J57" s="4"/>
      <c r="K57" s="4"/>
      <c r="L57" s="4"/>
      <c r="M57" s="4"/>
      <c r="N57" s="4">
        <v>26.3</v>
      </c>
      <c r="O57" s="4"/>
      <c r="P57" s="4"/>
      <c r="Q57" s="4"/>
      <c r="R57" s="4">
        <f t="shared" si="1"/>
        <v>7304.3000000000011</v>
      </c>
      <c r="S57" s="61"/>
      <c r="T57" s="4"/>
      <c r="U57" s="58"/>
      <c r="V57" s="7"/>
    </row>
    <row r="58" spans="3:22" ht="30" customHeight="1">
      <c r="C58" s="4">
        <f t="shared" si="0"/>
        <v>47</v>
      </c>
      <c r="D58" s="122"/>
      <c r="E58" s="123" t="s">
        <v>185</v>
      </c>
      <c r="F58" s="123" t="s">
        <v>182</v>
      </c>
      <c r="G58" s="60"/>
      <c r="H58" s="4" t="s">
        <v>26</v>
      </c>
      <c r="I58" s="4"/>
      <c r="J58" s="4"/>
      <c r="K58" s="4"/>
      <c r="L58" s="4"/>
      <c r="M58" s="4"/>
      <c r="N58" s="4">
        <v>580.20000000000005</v>
      </c>
      <c r="O58" s="4"/>
      <c r="P58" s="4"/>
      <c r="Q58" s="4"/>
      <c r="R58" s="4">
        <f t="shared" si="1"/>
        <v>7884.5000000000009</v>
      </c>
      <c r="S58" s="61"/>
      <c r="T58" s="4"/>
      <c r="U58" s="58"/>
      <c r="V58" s="7"/>
    </row>
    <row r="59" spans="3:22" ht="30" customHeight="1">
      <c r="C59" s="4">
        <f t="shared" si="0"/>
        <v>48</v>
      </c>
      <c r="D59" s="122"/>
      <c r="E59" s="123" t="s">
        <v>255</v>
      </c>
      <c r="F59" s="123" t="s">
        <v>186</v>
      </c>
      <c r="G59" s="60"/>
      <c r="H59" s="4" t="s">
        <v>26</v>
      </c>
      <c r="I59" s="4"/>
      <c r="J59" s="4"/>
      <c r="K59" s="4"/>
      <c r="L59" s="4"/>
      <c r="M59" s="4"/>
      <c r="N59" s="4">
        <v>582.9</v>
      </c>
      <c r="O59" s="4"/>
      <c r="P59" s="4"/>
      <c r="Q59" s="4"/>
      <c r="R59" s="4">
        <f t="shared" si="1"/>
        <v>8467.4000000000015</v>
      </c>
      <c r="S59" s="61"/>
      <c r="T59" s="4"/>
      <c r="U59" s="58"/>
      <c r="V59" s="7"/>
    </row>
    <row r="60" spans="3:22" ht="30" customHeight="1">
      <c r="C60" s="4">
        <f t="shared" si="0"/>
        <v>49</v>
      </c>
      <c r="D60" s="122"/>
      <c r="E60" s="123" t="s">
        <v>186</v>
      </c>
      <c r="F60" s="123" t="s">
        <v>256</v>
      </c>
      <c r="G60" s="60"/>
      <c r="H60" s="4" t="s">
        <v>26</v>
      </c>
      <c r="I60" s="4"/>
      <c r="J60" s="4"/>
      <c r="K60" s="4"/>
      <c r="L60" s="4"/>
      <c r="M60" s="4"/>
      <c r="N60" s="4">
        <v>380.6</v>
      </c>
      <c r="O60" s="4"/>
      <c r="P60" s="4"/>
      <c r="Q60" s="4"/>
      <c r="R60" s="4">
        <f t="shared" si="1"/>
        <v>8848.0000000000018</v>
      </c>
      <c r="S60" s="61"/>
      <c r="T60" s="4"/>
      <c r="U60" s="58"/>
      <c r="V60" s="7"/>
    </row>
    <row r="61" spans="3:22" ht="30" customHeight="1">
      <c r="C61" s="4">
        <f t="shared" si="0"/>
        <v>50</v>
      </c>
      <c r="D61" s="122"/>
      <c r="E61" s="123" t="s">
        <v>199</v>
      </c>
      <c r="F61" s="123" t="s">
        <v>257</v>
      </c>
      <c r="G61" s="60"/>
      <c r="H61" s="4" t="s">
        <v>26</v>
      </c>
      <c r="I61" s="4"/>
      <c r="J61" s="4"/>
      <c r="K61" s="4"/>
      <c r="L61" s="4"/>
      <c r="M61" s="4"/>
      <c r="N61" s="4">
        <v>106.9</v>
      </c>
      <c r="O61" s="4"/>
      <c r="P61" s="4"/>
      <c r="Q61" s="4"/>
      <c r="R61" s="4">
        <f t="shared" si="1"/>
        <v>8954.9000000000015</v>
      </c>
      <c r="S61" s="61"/>
      <c r="T61" s="4"/>
      <c r="U61" s="58"/>
      <c r="V61" s="7"/>
    </row>
    <row r="62" spans="3:22" ht="30" customHeight="1">
      <c r="C62" s="4">
        <f t="shared" si="0"/>
        <v>51</v>
      </c>
      <c r="D62" s="122"/>
      <c r="E62" s="123" t="s">
        <v>200</v>
      </c>
      <c r="F62" s="123" t="s">
        <v>258</v>
      </c>
      <c r="G62" s="60"/>
      <c r="H62" s="4" t="s">
        <v>26</v>
      </c>
      <c r="I62" s="4"/>
      <c r="J62" s="4"/>
      <c r="K62" s="4"/>
      <c r="L62" s="4"/>
      <c r="M62" s="4"/>
      <c r="N62" s="4">
        <v>180</v>
      </c>
      <c r="O62" s="4"/>
      <c r="P62" s="4"/>
      <c r="Q62" s="4"/>
      <c r="R62" s="4">
        <f t="shared" si="1"/>
        <v>9134.9000000000015</v>
      </c>
      <c r="S62" s="61"/>
      <c r="T62" s="4"/>
      <c r="U62" s="58"/>
      <c r="V62" s="7"/>
    </row>
    <row r="63" spans="3:22" ht="30" customHeight="1">
      <c r="C63" s="4">
        <f t="shared" si="0"/>
        <v>52</v>
      </c>
      <c r="D63" s="122"/>
      <c r="E63" s="123" t="s">
        <v>200</v>
      </c>
      <c r="F63" s="123" t="s">
        <v>192</v>
      </c>
      <c r="G63" s="60"/>
      <c r="H63" s="4" t="s">
        <v>26</v>
      </c>
      <c r="I63" s="4"/>
      <c r="J63" s="4"/>
      <c r="K63" s="4"/>
      <c r="L63" s="4"/>
      <c r="M63" s="4"/>
      <c r="N63" s="4">
        <v>15</v>
      </c>
      <c r="O63" s="4"/>
      <c r="P63" s="4"/>
      <c r="Q63" s="4"/>
      <c r="R63" s="4">
        <f t="shared" si="1"/>
        <v>9149.9000000000015</v>
      </c>
      <c r="S63" s="61"/>
      <c r="T63" s="4"/>
      <c r="U63" s="58"/>
      <c r="V63" s="7"/>
    </row>
    <row r="64" spans="3:22" ht="30" customHeight="1">
      <c r="C64" s="4">
        <f t="shared" si="0"/>
        <v>53</v>
      </c>
      <c r="D64" s="122"/>
      <c r="E64" s="123" t="s">
        <v>259</v>
      </c>
      <c r="F64" s="123" t="s">
        <v>260</v>
      </c>
      <c r="G64" s="60"/>
      <c r="H64" s="4" t="s">
        <v>26</v>
      </c>
      <c r="I64" s="4"/>
      <c r="J64" s="4"/>
      <c r="K64" s="4"/>
      <c r="L64" s="4"/>
      <c r="M64" s="4"/>
      <c r="N64" s="4">
        <v>156</v>
      </c>
      <c r="O64" s="4"/>
      <c r="P64" s="4"/>
      <c r="Q64" s="4"/>
      <c r="R64" s="4">
        <f t="shared" si="1"/>
        <v>9305.9000000000015</v>
      </c>
      <c r="S64" s="61"/>
      <c r="T64" s="4"/>
      <c r="U64" s="58"/>
      <c r="V64" s="7"/>
    </row>
    <row r="65" spans="3:24" ht="30" customHeight="1">
      <c r="C65" s="4">
        <f t="shared" si="0"/>
        <v>54</v>
      </c>
      <c r="D65" s="122"/>
      <c r="E65" s="123" t="s">
        <v>261</v>
      </c>
      <c r="F65" s="123" t="s">
        <v>260</v>
      </c>
      <c r="G65" s="60"/>
      <c r="H65" s="4" t="s">
        <v>26</v>
      </c>
      <c r="I65" s="4"/>
      <c r="J65" s="4"/>
      <c r="K65" s="4"/>
      <c r="L65" s="4"/>
      <c r="M65" s="4"/>
      <c r="N65" s="4">
        <v>120</v>
      </c>
      <c r="O65" s="4"/>
      <c r="P65" s="4"/>
      <c r="Q65" s="4"/>
      <c r="R65" s="4">
        <f t="shared" si="1"/>
        <v>9425.9000000000015</v>
      </c>
      <c r="S65" s="61"/>
      <c r="T65" s="4"/>
      <c r="U65" s="58"/>
      <c r="V65" s="7"/>
    </row>
    <row r="66" spans="3:24" ht="30" customHeight="1">
      <c r="C66" s="4">
        <f t="shared" si="0"/>
        <v>55</v>
      </c>
      <c r="D66" s="122"/>
      <c r="E66" s="123" t="s">
        <v>262</v>
      </c>
      <c r="F66" s="123" t="s">
        <v>263</v>
      </c>
      <c r="G66" s="60"/>
      <c r="H66" s="4" t="s">
        <v>26</v>
      </c>
      <c r="I66" s="4"/>
      <c r="J66" s="4"/>
      <c r="K66" s="4"/>
      <c r="L66" s="4"/>
      <c r="M66" s="4"/>
      <c r="N66" s="4">
        <v>200</v>
      </c>
      <c r="O66" s="4"/>
      <c r="P66" s="4"/>
      <c r="Q66" s="4"/>
      <c r="R66" s="4">
        <f t="shared" si="1"/>
        <v>9625.9000000000015</v>
      </c>
      <c r="S66" s="61"/>
      <c r="T66" s="4"/>
      <c r="U66" s="58"/>
      <c r="V66" s="7"/>
    </row>
    <row r="67" spans="3:24" ht="30" customHeight="1">
      <c r="C67" s="4">
        <f t="shared" si="0"/>
        <v>56</v>
      </c>
      <c r="D67" s="122"/>
      <c r="E67" s="123" t="s">
        <v>190</v>
      </c>
      <c r="F67" s="123" t="s">
        <v>191</v>
      </c>
      <c r="G67" s="60"/>
      <c r="H67" s="4" t="s">
        <v>26</v>
      </c>
      <c r="I67" s="4"/>
      <c r="J67" s="4"/>
      <c r="K67" s="4"/>
      <c r="L67" s="4"/>
      <c r="M67" s="4"/>
      <c r="N67" s="4"/>
      <c r="O67" s="4">
        <v>141.30000000000001</v>
      </c>
      <c r="P67" s="4"/>
      <c r="Q67" s="4"/>
      <c r="R67" s="4">
        <f t="shared" si="1"/>
        <v>9767.2000000000007</v>
      </c>
      <c r="S67" s="61"/>
      <c r="T67" s="4"/>
      <c r="U67" s="58"/>
      <c r="V67" s="7"/>
    </row>
    <row r="68" spans="3:24" ht="30" customHeight="1">
      <c r="C68" s="4">
        <f t="shared" si="0"/>
        <v>57</v>
      </c>
      <c r="D68" s="122"/>
      <c r="E68" s="123" t="s">
        <v>191</v>
      </c>
      <c r="F68" s="123" t="s">
        <v>185</v>
      </c>
      <c r="G68" s="60"/>
      <c r="H68" s="4" t="s">
        <v>26</v>
      </c>
      <c r="I68" s="4"/>
      <c r="J68" s="4"/>
      <c r="K68" s="4"/>
      <c r="L68" s="4"/>
      <c r="M68" s="4"/>
      <c r="N68" s="4"/>
      <c r="O68" s="4">
        <v>322.39999999999998</v>
      </c>
      <c r="P68" s="4"/>
      <c r="Q68" s="4"/>
      <c r="R68" s="4">
        <f t="shared" si="1"/>
        <v>10089.6</v>
      </c>
      <c r="S68" s="61"/>
      <c r="T68" s="4"/>
      <c r="U68" s="58"/>
      <c r="V68" s="7"/>
    </row>
    <row r="69" spans="3:24" ht="30" customHeight="1">
      <c r="C69" s="4">
        <f t="shared" si="0"/>
        <v>58</v>
      </c>
      <c r="D69" s="122"/>
      <c r="E69" s="123" t="s">
        <v>264</v>
      </c>
      <c r="F69" s="123" t="s">
        <v>265</v>
      </c>
      <c r="G69" s="60"/>
      <c r="H69" s="4" t="s">
        <v>26</v>
      </c>
      <c r="I69" s="4"/>
      <c r="J69" s="4"/>
      <c r="K69" s="4"/>
      <c r="L69" s="4"/>
      <c r="M69" s="4"/>
      <c r="N69" s="4"/>
      <c r="O69" s="4">
        <v>12</v>
      </c>
      <c r="P69" s="4"/>
      <c r="Q69" s="4"/>
      <c r="R69" s="4">
        <f t="shared" si="1"/>
        <v>10101.6</v>
      </c>
      <c r="S69" s="61"/>
      <c r="T69" s="4"/>
      <c r="U69" s="58"/>
      <c r="V69" s="7"/>
    </row>
    <row r="70" spans="3:24" ht="30" customHeight="1">
      <c r="C70" s="4">
        <f t="shared" si="0"/>
        <v>59</v>
      </c>
      <c r="D70" s="122"/>
      <c r="E70" s="123" t="s">
        <v>266</v>
      </c>
      <c r="F70" s="123" t="s">
        <v>267</v>
      </c>
      <c r="G70" s="60"/>
      <c r="H70" s="4" t="s">
        <v>26</v>
      </c>
      <c r="I70" s="4"/>
      <c r="J70" s="4"/>
      <c r="K70" s="4"/>
      <c r="L70" s="4"/>
      <c r="M70" s="4"/>
      <c r="N70" s="4"/>
      <c r="O70" s="4">
        <v>62</v>
      </c>
      <c r="P70" s="4"/>
      <c r="Q70" s="4"/>
      <c r="R70" s="4">
        <f t="shared" si="1"/>
        <v>10163.6</v>
      </c>
      <c r="S70" s="61"/>
      <c r="T70" s="4"/>
      <c r="U70" s="58"/>
      <c r="V70" s="7"/>
    </row>
    <row r="71" spans="3:24" ht="30" customHeight="1">
      <c r="C71" s="4">
        <f t="shared" si="0"/>
        <v>60</v>
      </c>
      <c r="D71" s="122"/>
      <c r="E71" s="123" t="s">
        <v>267</v>
      </c>
      <c r="F71" s="123" t="s">
        <v>268</v>
      </c>
      <c r="G71" s="60"/>
      <c r="H71" s="4" t="s">
        <v>26</v>
      </c>
      <c r="I71" s="4"/>
      <c r="J71" s="4"/>
      <c r="K71" s="4"/>
      <c r="L71" s="4"/>
      <c r="M71" s="4"/>
      <c r="N71" s="4"/>
      <c r="O71" s="4">
        <v>18</v>
      </c>
      <c r="P71" s="4"/>
      <c r="Q71" s="4"/>
      <c r="R71" s="4">
        <f t="shared" si="1"/>
        <v>10181.6</v>
      </c>
      <c r="S71" s="61"/>
      <c r="T71" s="4"/>
      <c r="U71" s="58"/>
      <c r="V71" s="7"/>
    </row>
    <row r="72" spans="3:24" ht="30" customHeight="1">
      <c r="C72" s="4">
        <f t="shared" si="0"/>
        <v>61</v>
      </c>
      <c r="D72" s="122"/>
      <c r="E72" s="123" t="s">
        <v>268</v>
      </c>
      <c r="F72" s="123" t="s">
        <v>117</v>
      </c>
      <c r="G72" s="60"/>
      <c r="H72" s="4" t="s">
        <v>26</v>
      </c>
      <c r="I72" s="4"/>
      <c r="J72" s="4"/>
      <c r="K72" s="4"/>
      <c r="L72" s="4"/>
      <c r="M72" s="4"/>
      <c r="N72" s="4"/>
      <c r="O72" s="4">
        <v>202</v>
      </c>
      <c r="P72" s="4"/>
      <c r="Q72" s="4"/>
      <c r="R72" s="4">
        <f t="shared" si="1"/>
        <v>10383.6</v>
      </c>
      <c r="S72" s="61"/>
      <c r="T72" s="4"/>
      <c r="U72" s="58"/>
      <c r="V72" s="7"/>
    </row>
    <row r="73" spans="3:24" ht="30" customHeight="1">
      <c r="C73" s="4">
        <f t="shared" si="0"/>
        <v>62</v>
      </c>
      <c r="D73" s="122"/>
      <c r="E73" s="123" t="s">
        <v>117</v>
      </c>
      <c r="F73" s="123" t="s">
        <v>269</v>
      </c>
      <c r="G73" s="60"/>
      <c r="H73" s="4" t="s">
        <v>26</v>
      </c>
      <c r="I73" s="4"/>
      <c r="J73" s="4"/>
      <c r="K73" s="4"/>
      <c r="L73" s="4"/>
      <c r="M73" s="4"/>
      <c r="N73" s="4"/>
      <c r="O73" s="4">
        <v>44</v>
      </c>
      <c r="P73" s="4"/>
      <c r="Q73" s="4"/>
      <c r="R73" s="4">
        <f t="shared" si="1"/>
        <v>10427.6</v>
      </c>
      <c r="S73" s="61"/>
      <c r="T73" s="4"/>
      <c r="U73" s="58"/>
      <c r="V73" s="7"/>
    </row>
    <row r="74" spans="3:24" ht="30" customHeight="1">
      <c r="C74" s="4">
        <f t="shared" si="0"/>
        <v>63</v>
      </c>
      <c r="D74" s="122"/>
      <c r="E74" s="123" t="s">
        <v>269</v>
      </c>
      <c r="F74" s="123" t="s">
        <v>201</v>
      </c>
      <c r="G74" s="60"/>
      <c r="H74" s="4" t="s">
        <v>26</v>
      </c>
      <c r="I74" s="4"/>
      <c r="J74" s="4"/>
      <c r="K74" s="4"/>
      <c r="L74" s="4"/>
      <c r="M74" s="4"/>
      <c r="N74" s="4"/>
      <c r="O74" s="4">
        <v>38</v>
      </c>
      <c r="P74" s="4"/>
      <c r="Q74" s="4"/>
      <c r="R74" s="4">
        <f t="shared" si="1"/>
        <v>10465.6</v>
      </c>
      <c r="S74" s="61"/>
      <c r="T74" s="4"/>
      <c r="U74" s="58"/>
      <c r="V74" s="7"/>
    </row>
    <row r="75" spans="3:24" ht="30" customHeight="1">
      <c r="C75" s="4">
        <f t="shared" si="0"/>
        <v>64</v>
      </c>
      <c r="D75" s="122"/>
      <c r="E75" s="123" t="s">
        <v>117</v>
      </c>
      <c r="F75" s="123" t="s">
        <v>200</v>
      </c>
      <c r="G75" s="60"/>
      <c r="H75" s="4" t="s">
        <v>26</v>
      </c>
      <c r="I75" s="4"/>
      <c r="J75" s="4"/>
      <c r="K75" s="4"/>
      <c r="L75" s="4"/>
      <c r="M75" s="4"/>
      <c r="N75" s="4"/>
      <c r="O75" s="4">
        <v>47</v>
      </c>
      <c r="P75" s="4"/>
      <c r="Q75" s="4"/>
      <c r="R75" s="4">
        <f t="shared" si="1"/>
        <v>10512.6</v>
      </c>
      <c r="S75" s="61"/>
      <c r="T75" s="4"/>
      <c r="U75" s="58"/>
      <c r="V75" s="7"/>
    </row>
    <row r="76" spans="3:24" ht="30" customHeight="1">
      <c r="C76" s="4">
        <f t="shared" si="0"/>
        <v>65</v>
      </c>
      <c r="D76" s="122"/>
      <c r="E76" s="123"/>
      <c r="F76" s="123"/>
      <c r="G76" s="60"/>
      <c r="H76" s="4" t="s">
        <v>26</v>
      </c>
      <c r="I76" s="4"/>
      <c r="J76" s="4"/>
      <c r="K76" s="4"/>
      <c r="L76" s="4"/>
      <c r="M76" s="4"/>
      <c r="N76" s="4"/>
      <c r="O76" s="4"/>
      <c r="P76" s="4"/>
      <c r="Q76" s="4"/>
      <c r="R76" s="4">
        <f t="shared" si="1"/>
        <v>10512.6</v>
      </c>
      <c r="S76" s="61"/>
      <c r="T76" s="4"/>
      <c r="U76" s="58"/>
      <c r="V76" s="7"/>
    </row>
    <row r="77" spans="3:24" ht="30" customHeight="1">
      <c r="C77" s="4">
        <f t="shared" si="0"/>
        <v>66</v>
      </c>
      <c r="D77" s="122"/>
      <c r="E77" s="123"/>
      <c r="F77" s="123"/>
      <c r="G77" s="60"/>
      <c r="H77" s="4" t="s">
        <v>26</v>
      </c>
      <c r="I77" s="4"/>
      <c r="J77" s="4"/>
      <c r="K77" s="4"/>
      <c r="L77" s="4"/>
      <c r="M77" s="4"/>
      <c r="N77" s="4"/>
      <c r="O77" s="4"/>
      <c r="P77" s="4"/>
      <c r="Q77" s="4"/>
      <c r="R77" s="4">
        <f t="shared" si="1"/>
        <v>10512.6</v>
      </c>
      <c r="S77" s="61"/>
      <c r="T77" s="4"/>
      <c r="U77" s="58"/>
      <c r="V77" s="7"/>
    </row>
    <row r="78" spans="3:24" ht="30" customHeight="1">
      <c r="C78" s="4"/>
      <c r="D78" s="122"/>
      <c r="E78" s="123"/>
      <c r="F78" s="123"/>
      <c r="G78" s="123"/>
      <c r="H78" s="4" t="s">
        <v>26</v>
      </c>
      <c r="I78" s="4"/>
      <c r="J78" s="4"/>
      <c r="K78" s="4"/>
      <c r="L78" s="4"/>
      <c r="M78" s="4"/>
      <c r="N78" s="4"/>
      <c r="O78" s="4"/>
      <c r="P78" s="4"/>
      <c r="Q78" s="4"/>
      <c r="R78" s="4">
        <f t="shared" si="1"/>
        <v>10512.6</v>
      </c>
      <c r="S78" s="4"/>
      <c r="T78" s="4"/>
      <c r="U78" s="4"/>
      <c r="V78" s="7"/>
    </row>
    <row r="79" spans="3:24" s="8" customFormat="1" ht="29.25" customHeight="1">
      <c r="C79" s="321" t="s">
        <v>33</v>
      </c>
      <c r="D79" s="321"/>
      <c r="E79" s="321"/>
      <c r="F79" s="321"/>
      <c r="G79" s="321"/>
      <c r="H79" s="321"/>
      <c r="I79" s="62">
        <f>SUM(I12:I78)</f>
        <v>3008.2</v>
      </c>
      <c r="J79" s="62">
        <f>SUM(J12:J78)</f>
        <v>1928.3</v>
      </c>
      <c r="K79" s="62">
        <f>SUM(K12:K78)</f>
        <v>483.59999999999997</v>
      </c>
      <c r="L79" s="62">
        <f>SUM(L12:L78)</f>
        <v>1740.1</v>
      </c>
      <c r="M79" s="62"/>
      <c r="N79" s="62">
        <f>SUM(N12:N78)</f>
        <v>2465.7000000000003</v>
      </c>
      <c r="O79" s="62">
        <f>SUM(O12:O78)</f>
        <v>886.7</v>
      </c>
      <c r="P79" s="62">
        <f>SUM(P12:P78)</f>
        <v>0</v>
      </c>
      <c r="Q79" s="62">
        <f>SUM(Q12:Q78)</f>
        <v>0</v>
      </c>
      <c r="R79" s="312"/>
      <c r="S79" s="312"/>
      <c r="T79" s="312"/>
      <c r="U79" s="312"/>
      <c r="V79" s="312"/>
      <c r="X79" s="65">
        <f>SUM(I79:Q79)</f>
        <v>10512.600000000002</v>
      </c>
    </row>
    <row r="80" spans="3:24" s="2" customFormat="1" ht="32.25" customHeight="1" thickBot="1">
      <c r="C80" s="313" t="s">
        <v>29</v>
      </c>
      <c r="D80" s="313"/>
      <c r="E80" s="313"/>
      <c r="F80" s="313"/>
      <c r="G80" s="313"/>
      <c r="H80" s="313"/>
      <c r="I80" s="63">
        <f>+IF(I79&lt;=I82,0,I79-I82)</f>
        <v>0</v>
      </c>
      <c r="J80" s="63">
        <f>+IF(J79&lt;=J82,0,J79-J82)</f>
        <v>0</v>
      </c>
      <c r="K80" s="63">
        <f>+IF(K79&lt;=K82,0,K79-K82)</f>
        <v>0</v>
      </c>
      <c r="L80" s="63">
        <f>+IF(L79&lt;=L82,0,L79-L82)</f>
        <v>0</v>
      </c>
      <c r="M80" s="63">
        <f>+IF(M79&lt;=M82,0,M79-M82)</f>
        <v>0</v>
      </c>
      <c r="N80" s="63">
        <f t="shared" ref="N80:Q80" si="2">+IF(N79&lt;=N82,0,N79-N82)</f>
        <v>0</v>
      </c>
      <c r="O80" s="63">
        <f t="shared" si="2"/>
        <v>14.700000000000045</v>
      </c>
      <c r="P80" s="63">
        <f t="shared" si="2"/>
        <v>0</v>
      </c>
      <c r="Q80" s="63">
        <f t="shared" si="2"/>
        <v>0</v>
      </c>
      <c r="R80" s="312"/>
      <c r="S80" s="312"/>
      <c r="T80" s="312"/>
      <c r="U80" s="312"/>
      <c r="V80" s="312"/>
      <c r="X80" s="65">
        <f t="shared" ref="X80:X81" si="3">SUM(I80:Q80)</f>
        <v>14.700000000000045</v>
      </c>
    </row>
    <row r="81" spans="3:24" s="9" customFormat="1" ht="32.25" customHeight="1" thickBot="1">
      <c r="C81" s="314" t="s">
        <v>30</v>
      </c>
      <c r="D81" s="315"/>
      <c r="E81" s="315"/>
      <c r="F81" s="315"/>
      <c r="G81" s="315"/>
      <c r="H81" s="315"/>
      <c r="I81" s="64">
        <f>I79-I80</f>
        <v>3008.2</v>
      </c>
      <c r="J81" s="64">
        <f t="shared" ref="J81:Q81" si="4">J79-J80</f>
        <v>1928.3</v>
      </c>
      <c r="K81" s="64">
        <f t="shared" si="4"/>
        <v>483.59999999999997</v>
      </c>
      <c r="L81" s="64">
        <f t="shared" si="4"/>
        <v>1740.1</v>
      </c>
      <c r="M81" s="64"/>
      <c r="N81" s="64">
        <f t="shared" si="4"/>
        <v>2465.7000000000003</v>
      </c>
      <c r="O81" s="64">
        <f t="shared" si="4"/>
        <v>872</v>
      </c>
      <c r="P81" s="64">
        <f t="shared" si="4"/>
        <v>0</v>
      </c>
      <c r="Q81" s="64">
        <f t="shared" si="4"/>
        <v>0</v>
      </c>
      <c r="R81" s="312"/>
      <c r="S81" s="312"/>
      <c r="T81" s="312"/>
      <c r="U81" s="312"/>
      <c r="V81" s="312"/>
      <c r="X81" s="65">
        <f t="shared" si="3"/>
        <v>10497.900000000001</v>
      </c>
    </row>
    <row r="82" spans="3:24" ht="25.5" customHeight="1">
      <c r="H82" s="99" t="s">
        <v>205</v>
      </c>
      <c r="I82" s="99">
        <v>4654</v>
      </c>
      <c r="J82" s="99">
        <v>3234</v>
      </c>
      <c r="K82" s="99">
        <v>1867</v>
      </c>
      <c r="L82" s="99">
        <v>2197</v>
      </c>
      <c r="M82" s="99">
        <v>0</v>
      </c>
      <c r="N82" s="99">
        <v>3213</v>
      </c>
      <c r="O82" s="99">
        <v>872</v>
      </c>
      <c r="P82" s="1"/>
      <c r="Q82" s="1"/>
    </row>
    <row r="83" spans="3:24">
      <c r="I83" s="1"/>
      <c r="J83" s="1"/>
      <c r="K83" s="1"/>
      <c r="L83" s="1"/>
      <c r="M83" s="1"/>
      <c r="N83" s="1"/>
      <c r="O83" s="1"/>
      <c r="P83" s="1"/>
      <c r="Q83" s="1"/>
    </row>
    <row r="84" spans="3:24">
      <c r="I84" s="1"/>
      <c r="J84" s="1"/>
      <c r="K84" s="1"/>
      <c r="L84" s="1"/>
      <c r="M84" s="1"/>
      <c r="N84" s="1"/>
      <c r="O84" s="1"/>
      <c r="P84" s="1"/>
      <c r="Q84" s="1"/>
    </row>
    <row r="85" spans="3:24">
      <c r="I85" s="1"/>
      <c r="J85" s="1"/>
      <c r="K85" s="1"/>
      <c r="L85" s="1"/>
      <c r="M85" s="1"/>
      <c r="N85" s="1"/>
      <c r="O85" s="1"/>
      <c r="P85" s="1"/>
      <c r="Q85" s="1"/>
    </row>
    <row r="86" spans="3:24">
      <c r="I86" s="1"/>
      <c r="J86" s="1"/>
      <c r="K86" s="1"/>
      <c r="L86" s="1"/>
      <c r="M86" s="1"/>
      <c r="N86" s="1"/>
      <c r="O86" s="1"/>
      <c r="P86" s="1"/>
      <c r="Q86" s="1"/>
    </row>
    <row r="87" spans="3:24">
      <c r="I87" s="1"/>
      <c r="J87" s="1"/>
      <c r="K87" s="1"/>
      <c r="L87" s="1"/>
      <c r="M87" s="1"/>
      <c r="N87" s="1"/>
      <c r="O87" s="1"/>
      <c r="P87" s="1"/>
      <c r="Q87" s="1"/>
    </row>
    <row r="88" spans="3:24">
      <c r="I88" s="1"/>
      <c r="J88" s="1"/>
      <c r="K88" s="1"/>
      <c r="L88" s="1"/>
      <c r="M88" s="1"/>
      <c r="N88" s="1"/>
      <c r="O88" s="1"/>
      <c r="P88" s="1"/>
      <c r="Q88" s="1"/>
    </row>
    <row r="89" spans="3:24" s="11" customFormat="1" ht="28.5" customHeight="1">
      <c r="C89" s="322" t="s">
        <v>333</v>
      </c>
      <c r="D89" s="322"/>
      <c r="E89" s="322"/>
      <c r="F89" s="322"/>
      <c r="G89" s="322"/>
      <c r="H89" s="322"/>
      <c r="I89" s="322"/>
      <c r="J89" s="322"/>
      <c r="K89" s="322"/>
      <c r="L89" s="322"/>
      <c r="M89" s="322"/>
      <c r="N89" s="322"/>
      <c r="O89" s="322"/>
      <c r="P89" s="322"/>
      <c r="Q89" s="322"/>
      <c r="R89" s="322"/>
      <c r="S89" s="322"/>
      <c r="T89" s="322"/>
      <c r="U89" s="322"/>
      <c r="V89" s="322"/>
    </row>
    <row r="90" spans="3:24">
      <c r="I90" s="1"/>
      <c r="J90" s="1"/>
      <c r="K90" s="1"/>
      <c r="L90" s="1"/>
      <c r="M90" s="1"/>
      <c r="N90" s="1"/>
      <c r="O90" s="1"/>
      <c r="P90" s="1"/>
      <c r="Q90" s="1"/>
    </row>
    <row r="91" spans="3:24">
      <c r="I91" s="1"/>
      <c r="J91" s="1"/>
      <c r="K91" s="1"/>
      <c r="L91" s="1"/>
      <c r="M91" s="1"/>
      <c r="N91" s="1"/>
      <c r="O91" s="1"/>
      <c r="P91" s="1"/>
      <c r="Q91" s="1"/>
    </row>
    <row r="92" spans="3:24">
      <c r="I92" s="1"/>
      <c r="J92" s="1"/>
      <c r="K92" s="1"/>
      <c r="L92" s="1"/>
      <c r="M92" s="1"/>
      <c r="N92" s="1"/>
      <c r="O92" s="1"/>
      <c r="P92" s="1"/>
      <c r="Q92" s="1"/>
    </row>
    <row r="93" spans="3:24">
      <c r="I93" s="1"/>
      <c r="J93" s="1"/>
      <c r="K93" s="1"/>
      <c r="L93" s="1"/>
      <c r="M93" s="1"/>
      <c r="N93" s="1"/>
      <c r="O93" s="1"/>
      <c r="P93" s="1"/>
      <c r="Q93" s="1"/>
    </row>
  </sheetData>
  <mergeCells count="30">
    <mergeCell ref="C89:V89"/>
    <mergeCell ref="C2:D2"/>
    <mergeCell ref="E2:F2"/>
    <mergeCell ref="G2:V5"/>
    <mergeCell ref="C3:D3"/>
    <mergeCell ref="E3:F3"/>
    <mergeCell ref="C4:D4"/>
    <mergeCell ref="E4:F4"/>
    <mergeCell ref="E5:F5"/>
    <mergeCell ref="C6:D8"/>
    <mergeCell ref="E6:V6"/>
    <mergeCell ref="E7:V7"/>
    <mergeCell ref="E8:V8"/>
    <mergeCell ref="C9:V9"/>
    <mergeCell ref="V10:V11"/>
    <mergeCell ref="C79:H79"/>
    <mergeCell ref="R79:V81"/>
    <mergeCell ref="C80:H80"/>
    <mergeCell ref="C81:H81"/>
    <mergeCell ref="H10:H11"/>
    <mergeCell ref="I10:Q10"/>
    <mergeCell ref="R10:R11"/>
    <mergeCell ref="S10:S11"/>
    <mergeCell ref="T10:T11"/>
    <mergeCell ref="U10:U11"/>
    <mergeCell ref="C10:C11"/>
    <mergeCell ref="D10:D11"/>
    <mergeCell ref="E10:E11"/>
    <mergeCell ref="F10:F11"/>
    <mergeCell ref="G10:G11"/>
  </mergeCells>
  <pageMargins left="0.19685039370078741" right="0.23622047244094491" top="0.74803149606299213" bottom="0.74803149606299213" header="0.31496062992125984" footer="0.31496062992125984"/>
  <pageSetup paperSize="9" scale="4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2:AJ90"/>
  <sheetViews>
    <sheetView view="pageBreakPreview" topLeftCell="B1" zoomScaleSheetLayoutView="100" workbookViewId="0">
      <pane ySplit="9" topLeftCell="A32" activePane="bottomLeft" state="frozen"/>
      <selection pane="bottomLeft" activeCell="K56" sqref="K56"/>
    </sheetView>
  </sheetViews>
  <sheetFormatPr defaultRowHeight="15"/>
  <cols>
    <col min="1" max="1" width="3.42578125" customWidth="1"/>
    <col min="2" max="2" width="9.28515625" customWidth="1"/>
    <col min="3" max="3" width="39.42578125" bestFit="1" customWidth="1"/>
    <col min="4" max="4" width="7.5703125" bestFit="1" customWidth="1"/>
    <col min="5" max="5" width="11.7109375" hidden="1" customWidth="1"/>
    <col min="6" max="6" width="12.5703125" hidden="1" customWidth="1"/>
    <col min="7" max="8" width="12.28515625" hidden="1" customWidth="1"/>
    <col min="9" max="9" width="13.5703125" style="12" bestFit="1" customWidth="1"/>
    <col min="10" max="10" width="14.140625" style="12" customWidth="1"/>
    <col min="11" max="11" width="15" style="12" customWidth="1"/>
    <col min="12" max="12" width="15.7109375" style="12" hidden="1" customWidth="1"/>
    <col min="13" max="13" width="15.7109375" style="141" hidden="1" customWidth="1"/>
    <col min="14" max="14" width="14.42578125" customWidth="1"/>
    <col min="15" max="15" width="0" hidden="1" customWidth="1"/>
    <col min="16" max="16" width="10.7109375" customWidth="1"/>
    <col min="19" max="23" width="9.140625" style="48"/>
  </cols>
  <sheetData>
    <row r="2" spans="2:36" ht="10.5" customHeight="1"/>
    <row r="3" spans="2:36" s="14" customFormat="1" ht="22.5" customHeight="1">
      <c r="B3" s="326" t="s">
        <v>0</v>
      </c>
      <c r="C3" s="326"/>
      <c r="D3" s="326"/>
      <c r="E3" s="326"/>
      <c r="F3" s="326"/>
      <c r="G3" s="326"/>
      <c r="H3" s="326"/>
      <c r="I3" s="326"/>
      <c r="J3" s="326"/>
      <c r="K3" s="326"/>
      <c r="L3" s="326"/>
      <c r="M3" s="326"/>
      <c r="N3" s="326"/>
      <c r="O3" s="13"/>
      <c r="P3" s="13"/>
      <c r="Q3" s="13"/>
      <c r="R3" s="13"/>
      <c r="S3" s="49"/>
      <c r="T3" s="49"/>
      <c r="U3" s="49"/>
      <c r="V3" s="49"/>
      <c r="W3" s="49"/>
      <c r="X3" s="13"/>
      <c r="Y3" s="13"/>
      <c r="Z3" s="13"/>
      <c r="AA3" s="13"/>
      <c r="AB3" s="13"/>
      <c r="AC3" s="13"/>
      <c r="AD3" s="13"/>
      <c r="AE3" s="13"/>
      <c r="AF3" s="13"/>
      <c r="AG3" s="13"/>
      <c r="AH3" s="13"/>
      <c r="AI3" s="13"/>
      <c r="AJ3" s="13"/>
    </row>
    <row r="4" spans="2:36" s="14" customFormat="1" ht="18.75" customHeight="1">
      <c r="B4" s="327" t="s">
        <v>1</v>
      </c>
      <c r="C4" s="327"/>
      <c r="D4" s="327"/>
      <c r="E4" s="327"/>
      <c r="F4" s="327"/>
      <c r="G4" s="327"/>
      <c r="H4" s="327"/>
      <c r="I4" s="327"/>
      <c r="J4" s="327"/>
      <c r="K4" s="327"/>
      <c r="L4" s="327"/>
      <c r="M4" s="327"/>
      <c r="N4" s="327"/>
      <c r="O4" s="15"/>
      <c r="P4" s="15"/>
      <c r="Q4" s="15"/>
      <c r="R4" s="15"/>
      <c r="S4" s="50"/>
      <c r="T4" s="50"/>
      <c r="U4" s="50"/>
      <c r="V4" s="50"/>
      <c r="W4" s="50"/>
      <c r="X4" s="16"/>
      <c r="Y4" s="16"/>
      <c r="Z4" s="16"/>
      <c r="AA4" s="16"/>
      <c r="AB4" s="16"/>
      <c r="AC4" s="16"/>
      <c r="AD4" s="16"/>
      <c r="AE4" s="16"/>
      <c r="AF4" s="16"/>
      <c r="AG4" s="16"/>
      <c r="AH4" s="16"/>
      <c r="AI4" s="16"/>
      <c r="AJ4" s="16"/>
    </row>
    <row r="5" spans="2:36" s="14" customFormat="1" ht="21.75" customHeight="1">
      <c r="B5" s="327" t="s">
        <v>42</v>
      </c>
      <c r="C5" s="327"/>
      <c r="D5" s="327"/>
      <c r="E5" s="327"/>
      <c r="F5" s="327"/>
      <c r="G5" s="327"/>
      <c r="H5" s="327"/>
      <c r="I5" s="327"/>
      <c r="J5" s="327"/>
      <c r="K5" s="327"/>
      <c r="L5" s="327"/>
      <c r="M5" s="327"/>
      <c r="N5" s="327"/>
      <c r="O5" s="15"/>
      <c r="P5" s="15"/>
      <c r="Q5" s="15"/>
      <c r="R5" s="15"/>
      <c r="S5" s="50"/>
      <c r="T5" s="50"/>
      <c r="U5" s="50"/>
      <c r="V5" s="50"/>
      <c r="W5" s="50"/>
      <c r="X5" s="16"/>
      <c r="Y5" s="16"/>
      <c r="Z5" s="16"/>
      <c r="AA5" s="16"/>
      <c r="AB5" s="16"/>
      <c r="AC5" s="16"/>
      <c r="AD5" s="16"/>
      <c r="AE5" s="16"/>
      <c r="AF5" s="16"/>
      <c r="AG5" s="16"/>
      <c r="AH5" s="16"/>
      <c r="AI5" s="16"/>
      <c r="AJ5" s="16"/>
    </row>
    <row r="6" spans="2:36" s="14" customFormat="1" ht="22.5" customHeight="1">
      <c r="B6" s="328" t="e">
        <f>+#REF!</f>
        <v>#REF!</v>
      </c>
      <c r="C6" s="328"/>
      <c r="D6" s="328"/>
      <c r="E6" s="328"/>
      <c r="F6" s="328"/>
      <c r="G6" s="328"/>
      <c r="H6" s="328"/>
      <c r="I6" s="328"/>
      <c r="J6" s="328"/>
      <c r="K6" s="328"/>
      <c r="L6" s="17"/>
      <c r="M6" s="142"/>
      <c r="N6" s="18" t="e">
        <f>+#REF!</f>
        <v>#REF!</v>
      </c>
      <c r="S6" s="48"/>
      <c r="T6" s="48"/>
      <c r="U6" s="48"/>
      <c r="V6" s="48"/>
      <c r="W6" s="48"/>
    </row>
    <row r="7" spans="2:36" s="20" customFormat="1" ht="12.75">
      <c r="B7" s="324" t="s">
        <v>43</v>
      </c>
      <c r="C7" s="329" t="s">
        <v>44</v>
      </c>
      <c r="D7" s="330" t="s">
        <v>45</v>
      </c>
      <c r="E7" s="332" t="s">
        <v>178</v>
      </c>
      <c r="F7" s="333"/>
      <c r="G7" s="332" t="s">
        <v>198</v>
      </c>
      <c r="H7" s="333"/>
      <c r="I7" s="332" t="s">
        <v>147</v>
      </c>
      <c r="J7" s="333"/>
      <c r="K7" s="334" t="s">
        <v>46</v>
      </c>
      <c r="L7" s="334" t="s">
        <v>47</v>
      </c>
      <c r="M7" s="143"/>
      <c r="N7" s="324" t="s">
        <v>20</v>
      </c>
      <c r="S7" s="51"/>
      <c r="T7" s="51"/>
      <c r="U7" s="51"/>
      <c r="V7" s="51"/>
      <c r="W7" s="51"/>
    </row>
    <row r="8" spans="2:36" s="20" customFormat="1" ht="22.5">
      <c r="B8" s="324"/>
      <c r="C8" s="329"/>
      <c r="D8" s="331"/>
      <c r="E8" s="19" t="s">
        <v>48</v>
      </c>
      <c r="F8" s="19" t="s">
        <v>49</v>
      </c>
      <c r="G8" s="19" t="s">
        <v>48</v>
      </c>
      <c r="H8" s="19" t="s">
        <v>49</v>
      </c>
      <c r="I8" s="19" t="s">
        <v>48</v>
      </c>
      <c r="J8" s="19" t="s">
        <v>49</v>
      </c>
      <c r="K8" s="335"/>
      <c r="L8" s="335"/>
      <c r="M8" s="144" t="s">
        <v>334</v>
      </c>
      <c r="N8" s="324"/>
      <c r="P8" s="323" t="s">
        <v>335</v>
      </c>
      <c r="S8" s="51"/>
      <c r="T8" s="51"/>
      <c r="U8" s="51"/>
      <c r="V8" s="51"/>
      <c r="W8" s="51"/>
    </row>
    <row r="9" spans="2:36" s="25" customFormat="1" ht="18.75" customHeight="1">
      <c r="B9" s="21">
        <v>1</v>
      </c>
      <c r="C9" s="22" t="s">
        <v>50</v>
      </c>
      <c r="D9" s="22"/>
      <c r="E9" s="22"/>
      <c r="F9" s="22"/>
      <c r="G9" s="22"/>
      <c r="H9" s="22"/>
      <c r="I9" s="23"/>
      <c r="J9" s="23"/>
      <c r="K9" s="23"/>
      <c r="L9" s="23"/>
      <c r="M9" s="145"/>
      <c r="N9" s="24"/>
      <c r="P9" s="323"/>
      <c r="S9" s="52"/>
      <c r="T9" s="52"/>
      <c r="U9" s="52"/>
      <c r="V9" s="52"/>
      <c r="W9" s="52"/>
    </row>
    <row r="10" spans="2:36" s="32" customFormat="1" ht="24" customHeight="1">
      <c r="B10" s="26"/>
      <c r="C10" s="27" t="s">
        <v>3</v>
      </c>
      <c r="D10" s="28" t="s">
        <v>51</v>
      </c>
      <c r="E10" s="28">
        <v>2800</v>
      </c>
      <c r="F10" s="28">
        <f>+'WQ Vs Execution'!D9</f>
        <v>3114.9999999999995</v>
      </c>
      <c r="G10" s="28">
        <v>2600</v>
      </c>
      <c r="H10" s="28">
        <f>+'WQ Vs Execution'!I9</f>
        <v>3008.2</v>
      </c>
      <c r="I10" s="29">
        <f>14300+950</f>
        <v>15250</v>
      </c>
      <c r="J10" s="29">
        <f>+'WQ Vs Execution'!X9</f>
        <v>13480.199999999999</v>
      </c>
      <c r="K10" s="29">
        <f>I10-J10</f>
        <v>1769.8000000000011</v>
      </c>
      <c r="L10" s="30"/>
      <c r="M10" s="146">
        <v>5358.2</v>
      </c>
      <c r="N10" s="29">
        <f>+J10-M10</f>
        <v>8121.9999999999991</v>
      </c>
      <c r="P10" s="139">
        <f>+J10-M10</f>
        <v>8121.9999999999991</v>
      </c>
      <c r="Q10" s="139" t="s">
        <v>336</v>
      </c>
      <c r="R10" s="139"/>
      <c r="S10" s="53">
        <v>5987</v>
      </c>
      <c r="T10" s="53"/>
      <c r="U10" s="53"/>
      <c r="V10" s="53"/>
      <c r="W10" s="53"/>
    </row>
    <row r="11" spans="2:36" s="32" customFormat="1" ht="24" customHeight="1">
      <c r="B11" s="26"/>
      <c r="C11" s="27" t="s">
        <v>52</v>
      </c>
      <c r="D11" s="28" t="s">
        <v>51</v>
      </c>
      <c r="E11" s="28">
        <v>3300</v>
      </c>
      <c r="F11" s="28">
        <f>+'WQ Vs Execution'!D10</f>
        <v>2768.2000000000007</v>
      </c>
      <c r="G11" s="28">
        <v>2100</v>
      </c>
      <c r="H11" s="28">
        <f>+'WQ Vs Execution'!I10</f>
        <v>1928.3</v>
      </c>
      <c r="I11" s="29">
        <v>6636</v>
      </c>
      <c r="J11" s="29">
        <f>+'WQ Vs Execution'!X10</f>
        <v>4696.5000000000009</v>
      </c>
      <c r="K11" s="29">
        <f t="shared" ref="K11:K16" si="0">I11-J11</f>
        <v>1939.4999999999991</v>
      </c>
      <c r="L11" s="30"/>
      <c r="M11" s="146">
        <v>4537.3</v>
      </c>
      <c r="N11" s="29">
        <f t="shared" ref="N11:N17" si="1">+J11-M11</f>
        <v>159.20000000000073</v>
      </c>
      <c r="P11" s="139">
        <f t="shared" ref="P11:P16" si="2">+J11-M11</f>
        <v>159.20000000000073</v>
      </c>
      <c r="S11" s="53">
        <v>750</v>
      </c>
      <c r="T11" s="53"/>
      <c r="U11" s="53"/>
      <c r="V11" s="53"/>
      <c r="W11" s="53"/>
    </row>
    <row r="12" spans="2:36" s="32" customFormat="1" ht="24" customHeight="1">
      <c r="B12" s="26"/>
      <c r="C12" s="27" t="s">
        <v>114</v>
      </c>
      <c r="D12" s="28" t="s">
        <v>51</v>
      </c>
      <c r="E12" s="28">
        <v>2400</v>
      </c>
      <c r="F12" s="28">
        <f>+'WQ Vs Execution'!D11</f>
        <v>2275.9999999999995</v>
      </c>
      <c r="G12" s="28">
        <v>600</v>
      </c>
      <c r="H12" s="28">
        <f>+'WQ Vs Execution'!I11</f>
        <v>483.59999999999997</v>
      </c>
      <c r="I12" s="29">
        <f>3900+300</f>
        <v>4200</v>
      </c>
      <c r="J12" s="29">
        <f>+'WQ Vs Execution'!X11</f>
        <v>4124.5999999999995</v>
      </c>
      <c r="K12" s="29">
        <f t="shared" si="0"/>
        <v>75.400000000000546</v>
      </c>
      <c r="L12" s="30"/>
      <c r="M12" s="146">
        <v>2759.6</v>
      </c>
      <c r="N12" s="29">
        <f t="shared" si="1"/>
        <v>1364.9999999999995</v>
      </c>
      <c r="P12" s="139">
        <f t="shared" si="2"/>
        <v>1364.9999999999995</v>
      </c>
      <c r="S12" s="53"/>
      <c r="T12" s="53"/>
      <c r="U12" s="53"/>
      <c r="V12" s="53"/>
      <c r="W12" s="53"/>
    </row>
    <row r="13" spans="2:36" s="32" customFormat="1" ht="24" customHeight="1">
      <c r="B13" s="26"/>
      <c r="C13" s="27" t="s">
        <v>53</v>
      </c>
      <c r="D13" s="28" t="s">
        <v>51</v>
      </c>
      <c r="E13" s="28">
        <v>3050</v>
      </c>
      <c r="F13" s="28">
        <f>+'WQ Vs Execution'!D12</f>
        <v>3275.5</v>
      </c>
      <c r="G13" s="28">
        <v>1475</v>
      </c>
      <c r="H13" s="28">
        <f>+'WQ Vs Execution'!I12</f>
        <v>1740.1</v>
      </c>
      <c r="I13" s="29">
        <f>4850+1100</f>
        <v>5950</v>
      </c>
      <c r="J13" s="29">
        <f>+'WQ Vs Execution'!X12-165.6</f>
        <v>6052</v>
      </c>
      <c r="K13" s="29">
        <f t="shared" si="0"/>
        <v>-102</v>
      </c>
      <c r="L13" s="30"/>
      <c r="M13" s="146">
        <v>4758.1000000000004</v>
      </c>
      <c r="N13" s="29">
        <f t="shared" si="1"/>
        <v>1293.8999999999996</v>
      </c>
      <c r="P13" s="139">
        <f t="shared" si="2"/>
        <v>1293.8999999999996</v>
      </c>
      <c r="S13" s="53">
        <v>600</v>
      </c>
      <c r="T13" s="53"/>
      <c r="U13" s="53"/>
      <c r="V13" s="53"/>
      <c r="W13" s="53"/>
    </row>
    <row r="14" spans="2:36" s="32" customFormat="1" ht="24" customHeight="1">
      <c r="B14" s="26"/>
      <c r="C14" s="27" t="s">
        <v>195</v>
      </c>
      <c r="D14" s="28" t="s">
        <v>51</v>
      </c>
      <c r="E14" s="28"/>
      <c r="F14" s="28">
        <f>+'WQ Vs Execution'!D13</f>
        <v>0</v>
      </c>
      <c r="G14" s="28"/>
      <c r="H14" s="28">
        <f>+'WQ Vs Execution'!I13</f>
        <v>0</v>
      </c>
      <c r="I14" s="29">
        <f>+SARSIDHI!D68</f>
        <v>588</v>
      </c>
      <c r="J14" s="29">
        <f>+'WQ Vs Execution'!X13</f>
        <v>485</v>
      </c>
      <c r="K14" s="29">
        <f t="shared" si="0"/>
        <v>103</v>
      </c>
      <c r="L14" s="30"/>
      <c r="M14" s="146">
        <v>0</v>
      </c>
      <c r="N14" s="29">
        <f t="shared" si="1"/>
        <v>485</v>
      </c>
      <c r="P14" s="139">
        <f t="shared" si="2"/>
        <v>485</v>
      </c>
      <c r="S14" s="53"/>
      <c r="T14" s="53"/>
      <c r="U14" s="53"/>
      <c r="V14" s="53"/>
      <c r="W14" s="53"/>
    </row>
    <row r="15" spans="2:36" s="32" customFormat="1" ht="24" customHeight="1">
      <c r="B15" s="26"/>
      <c r="C15" s="27" t="s">
        <v>196</v>
      </c>
      <c r="D15" s="28" t="s">
        <v>51</v>
      </c>
      <c r="E15" s="28"/>
      <c r="F15" s="28">
        <f>+'WQ Vs Execution'!D14</f>
        <v>0</v>
      </c>
      <c r="G15" s="28">
        <v>1800</v>
      </c>
      <c r="H15" s="28">
        <f>+'WQ Vs Execution'!I14</f>
        <v>2465.7000000000003</v>
      </c>
      <c r="I15" s="29">
        <f>3480+SARSIDHI!D78</f>
        <v>3936</v>
      </c>
      <c r="J15" s="29">
        <f>+'WQ Vs Execution'!X14</f>
        <v>2912.7000000000003</v>
      </c>
      <c r="K15" s="29">
        <f t="shared" si="0"/>
        <v>1023.2999999999997</v>
      </c>
      <c r="L15" s="30"/>
      <c r="M15" s="146">
        <v>2465.7000000000003</v>
      </c>
      <c r="N15" s="29">
        <f t="shared" si="1"/>
        <v>447</v>
      </c>
      <c r="P15" s="139">
        <f t="shared" si="2"/>
        <v>447</v>
      </c>
      <c r="S15" s="53"/>
      <c r="T15" s="53"/>
      <c r="U15" s="53"/>
      <c r="V15" s="53"/>
      <c r="W15" s="53"/>
    </row>
    <row r="16" spans="2:36" s="32" customFormat="1" ht="24" customHeight="1">
      <c r="B16" s="26"/>
      <c r="C16" s="27" t="s">
        <v>197</v>
      </c>
      <c r="D16" s="28" t="s">
        <v>51</v>
      </c>
      <c r="E16" s="28"/>
      <c r="F16" s="28">
        <f>+'WQ Vs Execution'!D15</f>
        <v>0</v>
      </c>
      <c r="G16" s="28">
        <v>600</v>
      </c>
      <c r="H16" s="28">
        <f>+'WQ Vs Execution'!I15</f>
        <v>886.7</v>
      </c>
      <c r="I16" s="29">
        <v>1020</v>
      </c>
      <c r="J16" s="29">
        <f>+'WQ Vs Execution'!X15</f>
        <v>886.7</v>
      </c>
      <c r="K16" s="29">
        <f t="shared" si="0"/>
        <v>133.29999999999995</v>
      </c>
      <c r="L16" s="30"/>
      <c r="M16" s="146">
        <v>886.7</v>
      </c>
      <c r="N16" s="29">
        <f t="shared" si="1"/>
        <v>0</v>
      </c>
      <c r="P16" s="139">
        <f t="shared" si="2"/>
        <v>0</v>
      </c>
      <c r="S16" s="53"/>
      <c r="T16" s="53"/>
      <c r="U16" s="53"/>
      <c r="V16" s="53"/>
      <c r="W16" s="53"/>
    </row>
    <row r="17" spans="2:23" s="32" customFormat="1" ht="24" customHeight="1">
      <c r="B17" s="26"/>
      <c r="C17" s="27" t="s">
        <v>90</v>
      </c>
      <c r="D17" s="28" t="s">
        <v>51</v>
      </c>
      <c r="E17" s="28">
        <v>840</v>
      </c>
      <c r="F17" s="28">
        <f>+'WQ Vs Execution'!D17</f>
        <v>740</v>
      </c>
      <c r="G17" s="28"/>
      <c r="H17" s="28">
        <f>+'WQ Vs Execution'!I17</f>
        <v>0</v>
      </c>
      <c r="I17" s="29">
        <f>+E17+G17</f>
        <v>840</v>
      </c>
      <c r="J17" s="29">
        <f>+'WQ Vs Execution'!X17</f>
        <v>740</v>
      </c>
      <c r="K17" s="29">
        <f>I17-J17</f>
        <v>100</v>
      </c>
      <c r="L17" s="30"/>
      <c r="M17" s="146"/>
      <c r="N17" s="29">
        <f t="shared" si="1"/>
        <v>740</v>
      </c>
      <c r="P17" s="139">
        <f>+J17-M17</f>
        <v>740</v>
      </c>
      <c r="S17" s="53">
        <v>300</v>
      </c>
      <c r="T17" s="53"/>
      <c r="U17" s="53"/>
      <c r="V17" s="53"/>
      <c r="W17" s="53"/>
    </row>
    <row r="18" spans="2:23" s="36" customFormat="1" ht="21" customHeight="1">
      <c r="B18" s="33"/>
      <c r="C18" s="34" t="s">
        <v>54</v>
      </c>
      <c r="D18" s="34"/>
      <c r="E18" s="34"/>
      <c r="F18" s="34"/>
      <c r="G18" s="34"/>
      <c r="H18" s="34"/>
      <c r="I18" s="35">
        <f>SUM(I9:I17)</f>
        <v>38420</v>
      </c>
      <c r="J18" s="35">
        <f>SUM(J9:J17)</f>
        <v>33377.699999999997</v>
      </c>
      <c r="K18" s="35">
        <f>SUM(K10:L17)</f>
        <v>5042.3</v>
      </c>
      <c r="L18" s="35"/>
      <c r="M18" s="147"/>
      <c r="N18" s="34"/>
      <c r="S18" s="54"/>
      <c r="T18" s="54"/>
      <c r="U18" s="54"/>
      <c r="V18" s="54"/>
      <c r="W18" s="54"/>
    </row>
    <row r="19" spans="2:23" s="37" customFormat="1" ht="19.5" customHeight="1">
      <c r="B19" s="21">
        <v>2</v>
      </c>
      <c r="C19" s="22" t="s">
        <v>55</v>
      </c>
      <c r="D19" s="22"/>
      <c r="E19" s="22"/>
      <c r="F19" s="22"/>
      <c r="G19" s="22"/>
      <c r="H19" s="22"/>
      <c r="I19" s="23"/>
      <c r="J19" s="23"/>
      <c r="K19" s="23"/>
      <c r="L19" s="23"/>
      <c r="M19" s="145"/>
      <c r="N19" s="24"/>
      <c r="S19" s="55"/>
      <c r="T19" s="55"/>
      <c r="U19" s="55"/>
      <c r="V19" s="55"/>
      <c r="W19" s="55"/>
    </row>
    <row r="20" spans="2:23" ht="15.75" customHeight="1">
      <c r="B20" s="38"/>
      <c r="C20" s="39" t="s">
        <v>56</v>
      </c>
      <c r="D20" s="39"/>
      <c r="E20" s="39"/>
      <c r="F20" s="39"/>
      <c r="G20" s="39"/>
      <c r="H20" s="39"/>
      <c r="I20" s="28"/>
      <c r="J20" s="28"/>
      <c r="K20" s="28"/>
      <c r="L20" s="28"/>
      <c r="M20" s="148"/>
      <c r="N20" s="31"/>
    </row>
    <row r="21" spans="2:23" s="32" customFormat="1" ht="18" customHeight="1">
      <c r="B21" s="26"/>
      <c r="C21" s="40" t="s">
        <v>21</v>
      </c>
      <c r="D21" s="28" t="s">
        <v>2</v>
      </c>
      <c r="E21" s="28">
        <v>19</v>
      </c>
      <c r="F21" s="28">
        <v>1</v>
      </c>
      <c r="G21" s="28">
        <v>8</v>
      </c>
      <c r="H21" s="28"/>
      <c r="I21" s="29">
        <f t="shared" ref="I21:I22" si="3">+E21+G21</f>
        <v>27</v>
      </c>
      <c r="J21" s="29">
        <f t="shared" ref="J21:J23" si="4">+F21+H21</f>
        <v>1</v>
      </c>
      <c r="K21" s="29">
        <f t="shared" ref="K21:K23" si="5">I21-J21</f>
        <v>26</v>
      </c>
      <c r="L21" s="30"/>
      <c r="M21" s="146">
        <v>1</v>
      </c>
      <c r="N21" s="29">
        <f t="shared" ref="N21:N23" si="6">+J21-M21</f>
        <v>0</v>
      </c>
      <c r="O21" s="41"/>
      <c r="P21" s="139">
        <f t="shared" ref="P21:P23" si="7">+J21-M21</f>
        <v>0</v>
      </c>
      <c r="S21" s="53">
        <v>20</v>
      </c>
      <c r="T21" s="53">
        <v>13</v>
      </c>
      <c r="U21" s="53"/>
      <c r="V21" s="53"/>
      <c r="W21" s="53"/>
    </row>
    <row r="22" spans="2:23" s="32" customFormat="1" ht="18" customHeight="1">
      <c r="B22" s="26"/>
      <c r="C22" s="40" t="s">
        <v>22</v>
      </c>
      <c r="D22" s="28" t="s">
        <v>2</v>
      </c>
      <c r="E22" s="28">
        <v>10</v>
      </c>
      <c r="F22" s="28">
        <v>1</v>
      </c>
      <c r="G22" s="28"/>
      <c r="H22" s="28"/>
      <c r="I22" s="29">
        <f t="shared" si="3"/>
        <v>10</v>
      </c>
      <c r="J22" s="29">
        <f t="shared" si="4"/>
        <v>1</v>
      </c>
      <c r="K22" s="29">
        <f t="shared" si="5"/>
        <v>9</v>
      </c>
      <c r="L22" s="30"/>
      <c r="M22" s="146">
        <v>1</v>
      </c>
      <c r="N22" s="29">
        <f t="shared" si="6"/>
        <v>0</v>
      </c>
      <c r="O22" s="41"/>
      <c r="P22" s="139">
        <f t="shared" si="7"/>
        <v>0</v>
      </c>
      <c r="S22" s="53"/>
      <c r="T22" s="53"/>
      <c r="U22" s="53"/>
      <c r="V22" s="53"/>
      <c r="W22" s="53"/>
    </row>
    <row r="23" spans="2:23" s="32" customFormat="1" ht="18" customHeight="1">
      <c r="B23" s="26"/>
      <c r="C23" s="40" t="s">
        <v>23</v>
      </c>
      <c r="D23" s="28" t="s">
        <v>2</v>
      </c>
      <c r="E23" s="28">
        <v>7</v>
      </c>
      <c r="F23" s="28">
        <v>3</v>
      </c>
      <c r="G23" s="28">
        <v>1</v>
      </c>
      <c r="H23" s="28"/>
      <c r="I23" s="29">
        <f>+E23+G23+2</f>
        <v>10</v>
      </c>
      <c r="J23" s="29">
        <f t="shared" si="4"/>
        <v>3</v>
      </c>
      <c r="K23" s="29">
        <f t="shared" si="5"/>
        <v>7</v>
      </c>
      <c r="L23" s="30"/>
      <c r="M23" s="146">
        <v>3</v>
      </c>
      <c r="N23" s="29">
        <f t="shared" si="6"/>
        <v>0</v>
      </c>
      <c r="O23" s="41"/>
      <c r="P23" s="139">
        <f t="shared" si="7"/>
        <v>0</v>
      </c>
      <c r="S23" s="53">
        <v>2</v>
      </c>
      <c r="T23" s="53">
        <v>2</v>
      </c>
      <c r="U23" s="53"/>
      <c r="V23" s="53"/>
      <c r="W23" s="53"/>
    </row>
    <row r="24" spans="2:23" s="32" customFormat="1" ht="18" customHeight="1">
      <c r="B24" s="26"/>
      <c r="C24" s="40">
        <v>140</v>
      </c>
      <c r="D24" s="28"/>
      <c r="E24" s="28"/>
      <c r="F24" s="28"/>
      <c r="G24" s="28"/>
      <c r="H24" s="28"/>
      <c r="I24" s="29">
        <v>2</v>
      </c>
      <c r="J24" s="29"/>
      <c r="K24" s="29"/>
      <c r="L24" s="30"/>
      <c r="M24" s="146"/>
      <c r="N24" s="29"/>
      <c r="O24" s="41"/>
      <c r="P24" s="139"/>
      <c r="S24" s="53"/>
      <c r="T24" s="53"/>
      <c r="U24" s="53"/>
      <c r="V24" s="53"/>
      <c r="W24" s="53"/>
    </row>
    <row r="25" spans="2:23" s="36" customFormat="1" ht="18" customHeight="1">
      <c r="B25" s="33"/>
      <c r="C25" s="34" t="s">
        <v>58</v>
      </c>
      <c r="D25" s="34"/>
      <c r="E25" s="34"/>
      <c r="F25" s="34"/>
      <c r="G25" s="34"/>
      <c r="H25" s="34"/>
      <c r="I25" s="35">
        <f>SUM(I19:I23)</f>
        <v>47</v>
      </c>
      <c r="J25" s="35">
        <f>SUM(J19:J23)</f>
        <v>5</v>
      </c>
      <c r="K25" s="35">
        <f>SUM(K19:K23)</f>
        <v>42</v>
      </c>
      <c r="L25" s="35"/>
      <c r="M25" s="147"/>
      <c r="N25" s="34"/>
      <c r="S25" s="54"/>
      <c r="T25" s="54"/>
      <c r="U25" s="54"/>
      <c r="V25" s="54"/>
      <c r="W25" s="54"/>
    </row>
    <row r="26" spans="2:23" ht="18" customHeight="1">
      <c r="B26" s="38"/>
      <c r="C26" s="39" t="s">
        <v>59</v>
      </c>
      <c r="D26" s="39"/>
      <c r="E26" s="39"/>
      <c r="F26" s="39"/>
      <c r="G26" s="39"/>
      <c r="H26" s="39"/>
      <c r="I26" s="28"/>
      <c r="J26" s="28"/>
      <c r="K26" s="28"/>
      <c r="L26" s="28"/>
      <c r="M26" s="148"/>
      <c r="N26" s="31"/>
    </row>
    <row r="27" spans="2:23" s="32" customFormat="1" ht="18" customHeight="1">
      <c r="B27" s="26"/>
      <c r="C27" s="40" t="s">
        <v>60</v>
      </c>
      <c r="D27" s="28" t="s">
        <v>2</v>
      </c>
      <c r="E27" s="28">
        <v>10</v>
      </c>
      <c r="F27" s="28">
        <v>7</v>
      </c>
      <c r="G27" s="28">
        <v>4</v>
      </c>
      <c r="H27" s="28">
        <v>3</v>
      </c>
      <c r="I27" s="29">
        <f t="shared" ref="I27:I35" si="8">+E27+G27</f>
        <v>14</v>
      </c>
      <c r="J27" s="29">
        <f>+F27+H27+4</f>
        <v>14</v>
      </c>
      <c r="K27" s="29">
        <f t="shared" ref="K27:K29" si="9">I27-J27</f>
        <v>0</v>
      </c>
      <c r="L27" s="30"/>
      <c r="M27" s="146">
        <v>14</v>
      </c>
      <c r="N27" s="29">
        <f t="shared" ref="N27:N36" si="10">+J27-M27</f>
        <v>0</v>
      </c>
      <c r="O27" s="41"/>
      <c r="P27" s="139">
        <f t="shared" ref="P27:P36" si="11">+J27-M27</f>
        <v>0</v>
      </c>
      <c r="S27" s="53">
        <v>2</v>
      </c>
      <c r="T27" s="53">
        <v>1</v>
      </c>
      <c r="U27" s="53"/>
      <c r="V27" s="53"/>
      <c r="W27" s="53"/>
    </row>
    <row r="28" spans="2:23" s="32" customFormat="1" ht="18" customHeight="1">
      <c r="B28" s="26"/>
      <c r="C28" s="40" t="s">
        <v>61</v>
      </c>
      <c r="D28" s="28" t="s">
        <v>2</v>
      </c>
      <c r="E28" s="28">
        <v>18</v>
      </c>
      <c r="F28" s="28">
        <v>3</v>
      </c>
      <c r="G28" s="28"/>
      <c r="H28" s="28"/>
      <c r="I28" s="29">
        <f>+E28+G28+1</f>
        <v>19</v>
      </c>
      <c r="J28" s="29">
        <f t="shared" ref="J28:J35" si="12">+F28+H28</f>
        <v>3</v>
      </c>
      <c r="K28" s="29">
        <f t="shared" si="9"/>
        <v>16</v>
      </c>
      <c r="L28" s="30"/>
      <c r="M28" s="146">
        <v>3</v>
      </c>
      <c r="N28" s="29">
        <f t="shared" si="10"/>
        <v>0</v>
      </c>
      <c r="O28" s="41"/>
      <c r="P28" s="139">
        <f t="shared" si="11"/>
        <v>0</v>
      </c>
      <c r="S28" s="53"/>
      <c r="T28" s="53"/>
      <c r="U28" s="53"/>
      <c r="V28" s="53"/>
      <c r="W28" s="53"/>
    </row>
    <row r="29" spans="2:23" s="32" customFormat="1" ht="18" customHeight="1">
      <c r="B29" s="26"/>
      <c r="C29" s="40" t="s">
        <v>62</v>
      </c>
      <c r="D29" s="28" t="s">
        <v>2</v>
      </c>
      <c r="E29" s="28">
        <v>15</v>
      </c>
      <c r="F29" s="28"/>
      <c r="G29" s="28"/>
      <c r="H29" s="28"/>
      <c r="I29" s="29">
        <f t="shared" si="8"/>
        <v>15</v>
      </c>
      <c r="J29" s="29">
        <f t="shared" si="12"/>
        <v>0</v>
      </c>
      <c r="K29" s="29">
        <f t="shared" si="9"/>
        <v>15</v>
      </c>
      <c r="L29" s="30"/>
      <c r="M29" s="146"/>
      <c r="N29" s="29">
        <f t="shared" si="10"/>
        <v>0</v>
      </c>
      <c r="O29" s="41"/>
      <c r="P29" s="139">
        <f t="shared" si="11"/>
        <v>0</v>
      </c>
      <c r="S29" s="53"/>
      <c r="T29" s="53"/>
      <c r="U29" s="53"/>
      <c r="V29" s="53"/>
      <c r="W29" s="53"/>
    </row>
    <row r="30" spans="2:23" s="32" customFormat="1" ht="18" customHeight="1">
      <c r="B30" s="26"/>
      <c r="C30" s="40" t="s">
        <v>70</v>
      </c>
      <c r="D30" s="28" t="s">
        <v>2</v>
      </c>
      <c r="E30" s="28">
        <v>12</v>
      </c>
      <c r="F30" s="28">
        <v>11</v>
      </c>
      <c r="G30" s="28">
        <v>2</v>
      </c>
      <c r="H30" s="28"/>
      <c r="I30" s="29">
        <v>15</v>
      </c>
      <c r="J30" s="29">
        <f t="shared" si="12"/>
        <v>11</v>
      </c>
      <c r="K30" s="29">
        <f t="shared" ref="K30:K35" si="13">I30-J30</f>
        <v>4</v>
      </c>
      <c r="L30" s="30"/>
      <c r="M30" s="146">
        <v>11</v>
      </c>
      <c r="N30" s="29">
        <f t="shared" si="10"/>
        <v>0</v>
      </c>
      <c r="O30" s="41" t="s">
        <v>74</v>
      </c>
      <c r="P30" s="139">
        <f t="shared" si="11"/>
        <v>0</v>
      </c>
      <c r="S30" s="53">
        <v>1</v>
      </c>
      <c r="T30" s="53">
        <v>1</v>
      </c>
      <c r="U30" s="53"/>
      <c r="V30" s="53"/>
      <c r="W30" s="53"/>
    </row>
    <row r="31" spans="2:23" s="32" customFormat="1" ht="18" customHeight="1">
      <c r="B31" s="26"/>
      <c r="C31" s="40" t="s">
        <v>71</v>
      </c>
      <c r="D31" s="28" t="s">
        <v>2</v>
      </c>
      <c r="E31" s="28">
        <v>2</v>
      </c>
      <c r="F31" s="28">
        <v>1</v>
      </c>
      <c r="G31" s="28">
        <v>8</v>
      </c>
      <c r="H31" s="28">
        <v>3</v>
      </c>
      <c r="I31" s="29">
        <v>12</v>
      </c>
      <c r="J31" s="29">
        <f t="shared" si="12"/>
        <v>4</v>
      </c>
      <c r="K31" s="29">
        <f t="shared" si="13"/>
        <v>8</v>
      </c>
      <c r="L31" s="30"/>
      <c r="M31" s="146">
        <v>4</v>
      </c>
      <c r="N31" s="29">
        <f t="shared" si="10"/>
        <v>0</v>
      </c>
      <c r="O31" s="41"/>
      <c r="P31" s="139">
        <f t="shared" si="11"/>
        <v>0</v>
      </c>
      <c r="S31" s="53">
        <v>1</v>
      </c>
      <c r="T31" s="53">
        <v>1</v>
      </c>
      <c r="U31" s="53"/>
      <c r="V31" s="53"/>
      <c r="W31" s="53"/>
    </row>
    <row r="32" spans="2:23" s="32" customFormat="1" ht="18" customHeight="1">
      <c r="B32" s="26"/>
      <c r="C32" s="40" t="s">
        <v>63</v>
      </c>
      <c r="D32" s="28" t="s">
        <v>2</v>
      </c>
      <c r="E32" s="28">
        <v>6</v>
      </c>
      <c r="F32" s="28">
        <v>4</v>
      </c>
      <c r="G32" s="28"/>
      <c r="H32" s="28"/>
      <c r="I32" s="29">
        <f t="shared" si="8"/>
        <v>6</v>
      </c>
      <c r="J32" s="29">
        <f>+F32+H32+2</f>
        <v>6</v>
      </c>
      <c r="K32" s="29">
        <f t="shared" si="13"/>
        <v>0</v>
      </c>
      <c r="L32" s="30"/>
      <c r="M32" s="146">
        <v>6</v>
      </c>
      <c r="N32" s="29">
        <f t="shared" si="10"/>
        <v>0</v>
      </c>
      <c r="O32" s="41" t="s">
        <v>28</v>
      </c>
      <c r="P32" s="139">
        <f t="shared" si="11"/>
        <v>0</v>
      </c>
      <c r="S32" s="53"/>
      <c r="T32" s="53"/>
      <c r="U32" s="53"/>
      <c r="V32" s="53"/>
      <c r="W32" s="53"/>
    </row>
    <row r="33" spans="2:23" s="32" customFormat="1" ht="18" customHeight="1">
      <c r="B33" s="26"/>
      <c r="C33" s="40" t="s">
        <v>64</v>
      </c>
      <c r="D33" s="28" t="s">
        <v>2</v>
      </c>
      <c r="E33" s="28"/>
      <c r="F33" s="28"/>
      <c r="G33" s="28">
        <v>3</v>
      </c>
      <c r="H33" s="28">
        <v>1</v>
      </c>
      <c r="I33" s="29">
        <f t="shared" si="8"/>
        <v>3</v>
      </c>
      <c r="J33" s="29">
        <f t="shared" si="12"/>
        <v>1</v>
      </c>
      <c r="K33" s="29">
        <f t="shared" si="13"/>
        <v>2</v>
      </c>
      <c r="L33" s="30"/>
      <c r="M33" s="146">
        <v>1</v>
      </c>
      <c r="N33" s="29">
        <f t="shared" si="10"/>
        <v>0</v>
      </c>
      <c r="O33" s="32" t="s">
        <v>39</v>
      </c>
      <c r="P33" s="139">
        <f t="shared" si="11"/>
        <v>0</v>
      </c>
      <c r="S33" s="53"/>
      <c r="T33" s="53"/>
      <c r="U33" s="53"/>
      <c r="V33" s="53"/>
      <c r="W33" s="53"/>
    </row>
    <row r="34" spans="2:23" s="32" customFormat="1" ht="18" customHeight="1">
      <c r="B34" s="26"/>
      <c r="C34" s="40" t="s">
        <v>75</v>
      </c>
      <c r="D34" s="28" t="s">
        <v>2</v>
      </c>
      <c r="E34" s="28"/>
      <c r="F34" s="28"/>
      <c r="G34" s="28">
        <v>3</v>
      </c>
      <c r="H34" s="28">
        <v>1</v>
      </c>
      <c r="I34" s="29">
        <f t="shared" si="8"/>
        <v>3</v>
      </c>
      <c r="J34" s="29">
        <f t="shared" si="12"/>
        <v>1</v>
      </c>
      <c r="K34" s="29">
        <f t="shared" si="13"/>
        <v>2</v>
      </c>
      <c r="L34" s="30"/>
      <c r="M34" s="146">
        <v>1</v>
      </c>
      <c r="N34" s="29">
        <f t="shared" si="10"/>
        <v>0</v>
      </c>
      <c r="O34" s="41" t="s">
        <v>38</v>
      </c>
      <c r="P34" s="139">
        <f t="shared" si="11"/>
        <v>0</v>
      </c>
      <c r="S34" s="53"/>
      <c r="T34" s="53"/>
      <c r="U34" s="53"/>
      <c r="V34" s="53"/>
      <c r="W34" s="53"/>
    </row>
    <row r="35" spans="2:23" s="32" customFormat="1" ht="18" customHeight="1">
      <c r="B35" s="26"/>
      <c r="C35" s="40" t="s">
        <v>65</v>
      </c>
      <c r="D35" s="28" t="s">
        <v>2</v>
      </c>
      <c r="E35" s="28"/>
      <c r="F35" s="28"/>
      <c r="G35" s="28">
        <v>2</v>
      </c>
      <c r="H35" s="28">
        <v>1</v>
      </c>
      <c r="I35" s="29">
        <f t="shared" si="8"/>
        <v>2</v>
      </c>
      <c r="J35" s="29">
        <f t="shared" si="12"/>
        <v>1</v>
      </c>
      <c r="K35" s="29">
        <f t="shared" si="13"/>
        <v>1</v>
      </c>
      <c r="L35" s="30"/>
      <c r="M35" s="146"/>
      <c r="N35" s="29">
        <f t="shared" si="10"/>
        <v>1</v>
      </c>
      <c r="O35" s="41"/>
      <c r="P35" s="139">
        <f t="shared" si="11"/>
        <v>1</v>
      </c>
      <c r="S35" s="53"/>
      <c r="T35" s="53"/>
      <c r="U35" s="53"/>
      <c r="V35" s="53"/>
      <c r="W35" s="53"/>
    </row>
    <row r="36" spans="2:23" s="32" customFormat="1" ht="18" customHeight="1">
      <c r="B36" s="26"/>
      <c r="C36" s="40" t="s">
        <v>76</v>
      </c>
      <c r="D36" s="28" t="s">
        <v>2</v>
      </c>
      <c r="E36" s="28"/>
      <c r="F36" s="28"/>
      <c r="G36" s="28">
        <v>2</v>
      </c>
      <c r="H36" s="28"/>
      <c r="I36" s="29">
        <f t="shared" ref="I36" si="14">+E36+G36</f>
        <v>2</v>
      </c>
      <c r="J36" s="29">
        <f t="shared" ref="J36" si="15">+F36+H36</f>
        <v>0</v>
      </c>
      <c r="K36" s="29">
        <f t="shared" ref="K36" si="16">I36-J36</f>
        <v>2</v>
      </c>
      <c r="L36" s="30"/>
      <c r="M36" s="146"/>
      <c r="N36" s="29">
        <f t="shared" si="10"/>
        <v>0</v>
      </c>
      <c r="O36" s="41"/>
      <c r="P36" s="139">
        <f t="shared" si="11"/>
        <v>0</v>
      </c>
      <c r="S36" s="53"/>
      <c r="T36" s="53"/>
      <c r="U36" s="53"/>
      <c r="V36" s="53"/>
      <c r="W36" s="53"/>
    </row>
    <row r="37" spans="2:23" s="36" customFormat="1" ht="18" customHeight="1">
      <c r="B37" s="33"/>
      <c r="C37" s="34" t="s">
        <v>58</v>
      </c>
      <c r="D37" s="34"/>
      <c r="E37" s="34"/>
      <c r="F37" s="34"/>
      <c r="G37" s="34"/>
      <c r="H37" s="34"/>
      <c r="I37" s="35">
        <f>SUM(I26:I35)</f>
        <v>89</v>
      </c>
      <c r="J37" s="35">
        <f>SUM(J26:J35)</f>
        <v>41</v>
      </c>
      <c r="K37" s="35">
        <f>SUM(K26:K35)</f>
        <v>48</v>
      </c>
      <c r="L37" s="35"/>
      <c r="M37" s="147"/>
      <c r="N37" s="34"/>
      <c r="S37" s="54"/>
      <c r="T37" s="54"/>
      <c r="U37" s="54"/>
      <c r="V37" s="54"/>
      <c r="W37" s="54"/>
    </row>
    <row r="38" spans="2:23" ht="18" customHeight="1">
      <c r="B38" s="38"/>
      <c r="C38" s="39" t="s">
        <v>91</v>
      </c>
      <c r="D38" s="39"/>
      <c r="E38" s="39"/>
      <c r="F38" s="39"/>
      <c r="G38" s="39"/>
      <c r="H38" s="39"/>
      <c r="I38" s="28"/>
      <c r="J38" s="28"/>
      <c r="K38" s="28"/>
      <c r="L38" s="28"/>
      <c r="M38" s="148"/>
      <c r="N38" s="31"/>
    </row>
    <row r="39" spans="2:23" s="32" customFormat="1" ht="18" customHeight="1">
      <c r="B39" s="26"/>
      <c r="C39" s="40" t="s">
        <v>21</v>
      </c>
      <c r="D39" s="28" t="s">
        <v>2</v>
      </c>
      <c r="E39" s="28">
        <v>1</v>
      </c>
      <c r="F39" s="28"/>
      <c r="G39" s="28"/>
      <c r="H39" s="28"/>
      <c r="I39" s="29">
        <f t="shared" ref="I39" si="17">+E39+G39</f>
        <v>1</v>
      </c>
      <c r="J39" s="29">
        <f t="shared" ref="J39" si="18">+F39+H39</f>
        <v>0</v>
      </c>
      <c r="K39" s="29">
        <f t="shared" ref="K39" si="19">I39-J39</f>
        <v>1</v>
      </c>
      <c r="L39" s="30"/>
      <c r="M39" s="146"/>
      <c r="N39" s="31"/>
      <c r="O39" s="41"/>
      <c r="S39" s="53">
        <v>20</v>
      </c>
      <c r="T39" s="53">
        <v>13</v>
      </c>
      <c r="U39" s="53"/>
      <c r="V39" s="53"/>
      <c r="W39" s="53"/>
    </row>
    <row r="40" spans="2:23" s="36" customFormat="1" ht="18" customHeight="1">
      <c r="B40" s="33"/>
      <c r="C40" s="34" t="s">
        <v>58</v>
      </c>
      <c r="D40" s="34"/>
      <c r="E40" s="34"/>
      <c r="F40" s="34"/>
      <c r="G40" s="34"/>
      <c r="H40" s="34"/>
      <c r="I40" s="35">
        <f>SUM(I39)</f>
        <v>1</v>
      </c>
      <c r="J40" s="35">
        <f t="shared" ref="J40:K40" si="20">SUM(J39)</f>
        <v>0</v>
      </c>
      <c r="K40" s="35">
        <f t="shared" si="20"/>
        <v>1</v>
      </c>
      <c r="L40" s="35"/>
      <c r="M40" s="147"/>
      <c r="N40" s="34"/>
      <c r="S40" s="54"/>
      <c r="T40" s="54"/>
      <c r="U40" s="54"/>
      <c r="V40" s="54"/>
      <c r="W40" s="54"/>
    </row>
    <row r="41" spans="2:23" ht="18" customHeight="1">
      <c r="B41" s="38"/>
      <c r="C41" s="39" t="s">
        <v>66</v>
      </c>
      <c r="D41" s="39"/>
      <c r="E41" s="39"/>
      <c r="F41" s="39"/>
      <c r="G41" s="39"/>
      <c r="H41" s="39"/>
      <c r="I41" s="28"/>
      <c r="J41" s="28"/>
      <c r="K41" s="28"/>
      <c r="L41" s="28"/>
      <c r="M41" s="148"/>
      <c r="N41" s="31"/>
    </row>
    <row r="42" spans="2:23" s="32" customFormat="1" ht="18" customHeight="1">
      <c r="B42" s="26"/>
      <c r="C42" s="40" t="s">
        <v>67</v>
      </c>
      <c r="D42" s="28" t="s">
        <v>2</v>
      </c>
      <c r="E42" s="28">
        <v>21</v>
      </c>
      <c r="F42" s="28">
        <v>3</v>
      </c>
      <c r="G42" s="28">
        <v>5</v>
      </c>
      <c r="H42" s="28">
        <v>1</v>
      </c>
      <c r="I42" s="29">
        <f t="shared" ref="I42:I54" si="21">+E42+G42</f>
        <v>26</v>
      </c>
      <c r="J42" s="29">
        <f>+F42+H42+6</f>
        <v>10</v>
      </c>
      <c r="K42" s="29">
        <f t="shared" ref="K42:K54" si="22">I42-J42</f>
        <v>16</v>
      </c>
      <c r="L42" s="30"/>
      <c r="M42" s="146">
        <v>10</v>
      </c>
      <c r="N42" s="29">
        <f t="shared" ref="N42:N54" si="23">+J42-M42</f>
        <v>0</v>
      </c>
      <c r="O42" s="41" t="s">
        <v>37</v>
      </c>
      <c r="P42" s="139">
        <f t="shared" ref="P42:P54" si="24">+J42-M42</f>
        <v>0</v>
      </c>
      <c r="S42" s="53">
        <v>3</v>
      </c>
      <c r="T42" s="53">
        <v>3</v>
      </c>
      <c r="U42" s="53"/>
      <c r="V42" s="53"/>
      <c r="W42" s="53"/>
    </row>
    <row r="43" spans="2:23" s="32" customFormat="1" ht="18" customHeight="1">
      <c r="B43" s="26"/>
      <c r="C43" s="40" t="s">
        <v>68</v>
      </c>
      <c r="D43" s="28" t="s">
        <v>2</v>
      </c>
      <c r="E43" s="28">
        <v>4</v>
      </c>
      <c r="F43" s="28">
        <v>2</v>
      </c>
      <c r="G43" s="28">
        <v>2</v>
      </c>
      <c r="H43" s="28"/>
      <c r="I43" s="29">
        <f>16+2</f>
        <v>18</v>
      </c>
      <c r="J43" s="29">
        <f>+F43+H43+1</f>
        <v>3</v>
      </c>
      <c r="K43" s="29">
        <f t="shared" si="22"/>
        <v>15</v>
      </c>
      <c r="L43" s="30"/>
      <c r="M43" s="146">
        <v>3</v>
      </c>
      <c r="N43" s="29">
        <f t="shared" si="23"/>
        <v>0</v>
      </c>
      <c r="O43" s="41" t="s">
        <v>35</v>
      </c>
      <c r="P43" s="139">
        <f t="shared" si="24"/>
        <v>0</v>
      </c>
      <c r="S43" s="53">
        <v>2</v>
      </c>
      <c r="T43" s="53">
        <v>2</v>
      </c>
      <c r="U43" s="53"/>
      <c r="V43" s="53"/>
      <c r="W43" s="53"/>
    </row>
    <row r="44" spans="2:23" s="32" customFormat="1" ht="18" customHeight="1">
      <c r="B44" s="26"/>
      <c r="C44" s="40" t="s">
        <v>69</v>
      </c>
      <c r="D44" s="28" t="s">
        <v>2</v>
      </c>
      <c r="E44" s="28">
        <v>14</v>
      </c>
      <c r="F44" s="28"/>
      <c r="G44" s="28"/>
      <c r="H44" s="28"/>
      <c r="I44" s="29">
        <v>24</v>
      </c>
      <c r="J44" s="29">
        <f t="shared" ref="J44:J54" si="25">+F44+H44</f>
        <v>0</v>
      </c>
      <c r="K44" s="29">
        <f t="shared" si="22"/>
        <v>24</v>
      </c>
      <c r="L44" s="30"/>
      <c r="M44" s="146"/>
      <c r="N44" s="29">
        <f t="shared" si="23"/>
        <v>0</v>
      </c>
      <c r="O44" s="41"/>
      <c r="P44" s="139">
        <f t="shared" si="24"/>
        <v>0</v>
      </c>
      <c r="S44" s="53">
        <v>2</v>
      </c>
      <c r="T44" s="53">
        <v>2</v>
      </c>
      <c r="U44" s="53"/>
      <c r="V44" s="53"/>
      <c r="W44" s="53"/>
    </row>
    <row r="45" spans="2:23" s="32" customFormat="1" ht="18" customHeight="1">
      <c r="B45" s="26"/>
      <c r="C45" s="40" t="s">
        <v>71</v>
      </c>
      <c r="D45" s="28" t="s">
        <v>2</v>
      </c>
      <c r="E45" s="28">
        <v>2</v>
      </c>
      <c r="F45" s="28"/>
      <c r="G45" s="28"/>
      <c r="H45" s="28"/>
      <c r="I45" s="29">
        <f t="shared" si="21"/>
        <v>2</v>
      </c>
      <c r="J45" s="29">
        <f t="shared" si="25"/>
        <v>0</v>
      </c>
      <c r="K45" s="29">
        <f t="shared" si="22"/>
        <v>2</v>
      </c>
      <c r="L45" s="30"/>
      <c r="M45" s="146"/>
      <c r="N45" s="29">
        <f t="shared" si="23"/>
        <v>0</v>
      </c>
      <c r="O45" s="41" t="s">
        <v>78</v>
      </c>
      <c r="P45" s="139">
        <f t="shared" si="24"/>
        <v>0</v>
      </c>
      <c r="S45" s="53">
        <v>1</v>
      </c>
      <c r="T45" s="53"/>
      <c r="U45" s="53"/>
      <c r="V45" s="53"/>
      <c r="W45" s="53"/>
    </row>
    <row r="46" spans="2:23" s="32" customFormat="1" ht="18" customHeight="1">
      <c r="B46" s="26"/>
      <c r="C46" s="40" t="s">
        <v>70</v>
      </c>
      <c r="D46" s="28" t="s">
        <v>2</v>
      </c>
      <c r="E46" s="28"/>
      <c r="F46" s="28"/>
      <c r="G46" s="28"/>
      <c r="H46" s="28"/>
      <c r="I46" s="29">
        <v>5</v>
      </c>
      <c r="J46" s="29">
        <f t="shared" ref="J46" si="26">+F46+H46</f>
        <v>0</v>
      </c>
      <c r="K46" s="29">
        <f t="shared" ref="K46" si="27">I46-J46</f>
        <v>5</v>
      </c>
      <c r="L46" s="30"/>
      <c r="M46" s="146"/>
      <c r="N46" s="29">
        <f t="shared" si="23"/>
        <v>0</v>
      </c>
      <c r="O46" s="41"/>
      <c r="P46" s="139">
        <f t="shared" si="24"/>
        <v>0</v>
      </c>
      <c r="S46" s="53"/>
      <c r="T46" s="53"/>
      <c r="U46" s="53"/>
      <c r="V46" s="53"/>
      <c r="W46" s="53"/>
    </row>
    <row r="47" spans="2:23" s="32" customFormat="1" ht="18" customHeight="1">
      <c r="B47" s="26"/>
      <c r="C47" s="40" t="s">
        <v>72</v>
      </c>
      <c r="D47" s="28" t="s">
        <v>2</v>
      </c>
      <c r="E47" s="28"/>
      <c r="F47" s="28"/>
      <c r="G47" s="28">
        <v>1</v>
      </c>
      <c r="H47" s="28"/>
      <c r="I47" s="29">
        <v>11</v>
      </c>
      <c r="J47" s="29">
        <f t="shared" si="25"/>
        <v>0</v>
      </c>
      <c r="K47" s="29">
        <f t="shared" si="22"/>
        <v>11</v>
      </c>
      <c r="L47" s="30"/>
      <c r="M47" s="146"/>
      <c r="N47" s="29">
        <f t="shared" si="23"/>
        <v>0</v>
      </c>
      <c r="O47" s="41" t="s">
        <v>40</v>
      </c>
      <c r="P47" s="139">
        <f t="shared" si="24"/>
        <v>0</v>
      </c>
      <c r="S47" s="53"/>
      <c r="T47" s="53"/>
      <c r="U47" s="53"/>
      <c r="V47" s="53"/>
      <c r="W47" s="53"/>
    </row>
    <row r="48" spans="2:23" s="32" customFormat="1" ht="18" customHeight="1">
      <c r="B48" s="26"/>
      <c r="C48" s="40" t="s">
        <v>842</v>
      </c>
      <c r="D48" s="28"/>
      <c r="E48" s="28"/>
      <c r="F48" s="28"/>
      <c r="G48" s="28"/>
      <c r="H48" s="28"/>
      <c r="I48" s="29">
        <v>2</v>
      </c>
      <c r="J48" s="29"/>
      <c r="K48" s="29"/>
      <c r="L48" s="30"/>
      <c r="M48" s="146"/>
      <c r="N48" s="29"/>
      <c r="O48" s="41"/>
      <c r="P48" s="139"/>
      <c r="S48" s="53"/>
      <c r="T48" s="53"/>
      <c r="U48" s="53"/>
      <c r="V48" s="53"/>
      <c r="W48" s="53"/>
    </row>
    <row r="49" spans="2:23" s="32" customFormat="1" ht="18" customHeight="1">
      <c r="B49" s="26"/>
      <c r="C49" s="40" t="s">
        <v>75</v>
      </c>
      <c r="D49" s="28" t="s">
        <v>2</v>
      </c>
      <c r="E49" s="28"/>
      <c r="F49" s="28"/>
      <c r="G49" s="28">
        <v>6</v>
      </c>
      <c r="H49" s="28">
        <v>1</v>
      </c>
      <c r="I49" s="29">
        <f t="shared" si="21"/>
        <v>6</v>
      </c>
      <c r="J49" s="29">
        <f t="shared" si="25"/>
        <v>1</v>
      </c>
      <c r="K49" s="29">
        <f t="shared" si="22"/>
        <v>5</v>
      </c>
      <c r="L49" s="30"/>
      <c r="M49" s="146">
        <v>1</v>
      </c>
      <c r="N49" s="29">
        <f t="shared" si="23"/>
        <v>0</v>
      </c>
      <c r="P49" s="139">
        <f t="shared" si="24"/>
        <v>0</v>
      </c>
      <c r="S49" s="53"/>
      <c r="T49" s="53"/>
      <c r="U49" s="53"/>
      <c r="V49" s="53"/>
      <c r="W49" s="53"/>
    </row>
    <row r="50" spans="2:23" s="32" customFormat="1" ht="18" customHeight="1">
      <c r="B50" s="26"/>
      <c r="C50" s="40" t="s">
        <v>839</v>
      </c>
      <c r="D50" s="28" t="s">
        <v>2</v>
      </c>
      <c r="E50" s="28"/>
      <c r="F50" s="28"/>
      <c r="G50" s="28"/>
      <c r="H50" s="28"/>
      <c r="I50" s="29">
        <v>4</v>
      </c>
      <c r="J50" s="29"/>
      <c r="K50" s="29"/>
      <c r="L50" s="30"/>
      <c r="M50" s="146"/>
      <c r="N50" s="29"/>
      <c r="P50" s="139"/>
      <c r="S50" s="53"/>
      <c r="T50" s="53"/>
      <c r="U50" s="53"/>
      <c r="V50" s="53"/>
      <c r="W50" s="53"/>
    </row>
    <row r="51" spans="2:23" s="32" customFormat="1" ht="18" customHeight="1">
      <c r="B51" s="26"/>
      <c r="C51" s="40" t="s">
        <v>840</v>
      </c>
      <c r="D51" s="28"/>
      <c r="E51" s="28"/>
      <c r="F51" s="28"/>
      <c r="G51" s="28"/>
      <c r="H51" s="28"/>
      <c r="I51" s="29">
        <v>1</v>
      </c>
      <c r="J51" s="29"/>
      <c r="K51" s="29"/>
      <c r="L51" s="30"/>
      <c r="M51" s="146"/>
      <c r="N51" s="29"/>
      <c r="P51" s="139"/>
      <c r="S51" s="53"/>
      <c r="T51" s="53"/>
      <c r="U51" s="53"/>
      <c r="V51" s="53"/>
      <c r="W51" s="53"/>
    </row>
    <row r="52" spans="2:23" s="32" customFormat="1" ht="18" customHeight="1">
      <c r="B52" s="26"/>
      <c r="C52" s="40" t="s">
        <v>841</v>
      </c>
      <c r="D52" s="28"/>
      <c r="E52" s="28"/>
      <c r="F52" s="28"/>
      <c r="G52" s="28"/>
      <c r="H52" s="28"/>
      <c r="I52" s="29">
        <v>1</v>
      </c>
      <c r="J52" s="29"/>
      <c r="K52" s="29"/>
      <c r="L52" s="30"/>
      <c r="M52" s="146"/>
      <c r="N52" s="29"/>
      <c r="P52" s="139"/>
      <c r="S52" s="53"/>
      <c r="T52" s="53"/>
      <c r="U52" s="53"/>
      <c r="V52" s="53"/>
      <c r="W52" s="53"/>
    </row>
    <row r="53" spans="2:23" s="32" customFormat="1" ht="18" customHeight="1">
      <c r="B53" s="26"/>
      <c r="C53" s="40" t="s">
        <v>77</v>
      </c>
      <c r="D53" s="28" t="s">
        <v>2</v>
      </c>
      <c r="E53" s="28"/>
      <c r="F53" s="28"/>
      <c r="G53" s="28"/>
      <c r="H53" s="28"/>
      <c r="I53" s="29">
        <f t="shared" si="21"/>
        <v>0</v>
      </c>
      <c r="J53" s="29">
        <f t="shared" si="25"/>
        <v>0</v>
      </c>
      <c r="K53" s="29">
        <f t="shared" si="22"/>
        <v>0</v>
      </c>
      <c r="L53" s="30"/>
      <c r="M53" s="146"/>
      <c r="N53" s="29">
        <f t="shared" si="23"/>
        <v>0</v>
      </c>
      <c r="P53" s="139">
        <f t="shared" si="24"/>
        <v>0</v>
      </c>
      <c r="S53" s="53"/>
      <c r="T53" s="53"/>
      <c r="U53" s="53"/>
      <c r="V53" s="53"/>
      <c r="W53" s="53"/>
    </row>
    <row r="54" spans="2:23" s="32" customFormat="1" ht="18" customHeight="1">
      <c r="B54" s="26"/>
      <c r="C54" s="40" t="s">
        <v>79</v>
      </c>
      <c r="D54" s="28" t="s">
        <v>2</v>
      </c>
      <c r="E54" s="28"/>
      <c r="F54" s="28"/>
      <c r="G54" s="28"/>
      <c r="H54" s="28"/>
      <c r="I54" s="29">
        <f t="shared" si="21"/>
        <v>0</v>
      </c>
      <c r="J54" s="29">
        <f t="shared" si="25"/>
        <v>0</v>
      </c>
      <c r="K54" s="29">
        <f t="shared" si="22"/>
        <v>0</v>
      </c>
      <c r="L54" s="30"/>
      <c r="M54" s="146"/>
      <c r="N54" s="29">
        <f t="shared" si="23"/>
        <v>0</v>
      </c>
      <c r="P54" s="139">
        <f t="shared" si="24"/>
        <v>0</v>
      </c>
      <c r="S54" s="53"/>
      <c r="T54" s="53"/>
      <c r="U54" s="53"/>
      <c r="V54" s="53"/>
      <c r="W54" s="53"/>
    </row>
    <row r="55" spans="2:23" s="36" customFormat="1" ht="18" customHeight="1">
      <c r="B55" s="33"/>
      <c r="C55" s="34" t="s">
        <v>58</v>
      </c>
      <c r="D55" s="34"/>
      <c r="E55" s="34"/>
      <c r="F55" s="34"/>
      <c r="G55" s="34"/>
      <c r="H55" s="34"/>
      <c r="I55" s="35">
        <f>SUM(I42:I54)</f>
        <v>100</v>
      </c>
      <c r="J55" s="35">
        <f t="shared" ref="J55:K55" si="28">SUM(J42:J54)</f>
        <v>14</v>
      </c>
      <c r="K55" s="35">
        <f t="shared" si="28"/>
        <v>78</v>
      </c>
      <c r="L55" s="35"/>
      <c r="M55" s="147"/>
      <c r="N55" s="34"/>
      <c r="S55" s="54"/>
      <c r="T55" s="54"/>
      <c r="U55" s="54"/>
      <c r="V55" s="54"/>
      <c r="W55" s="54"/>
    </row>
    <row r="56" spans="2:23" ht="18" customHeight="1">
      <c r="B56" s="38"/>
      <c r="C56" s="39" t="s">
        <v>80</v>
      </c>
      <c r="D56" s="39"/>
      <c r="E56" s="39"/>
      <c r="F56" s="39"/>
      <c r="G56" s="39"/>
      <c r="H56" s="39"/>
      <c r="I56" s="29">
        <f t="shared" ref="I56:I58" si="29">+E56+G56</f>
        <v>0</v>
      </c>
      <c r="J56" s="29">
        <f t="shared" ref="J56:J58" si="30">+F56+H56</f>
        <v>0</v>
      </c>
      <c r="K56" s="30"/>
      <c r="L56" s="28"/>
      <c r="M56" s="148"/>
      <c r="N56" s="31"/>
    </row>
    <row r="57" spans="2:23" ht="18" customHeight="1">
      <c r="B57" s="38"/>
      <c r="C57" s="45" t="s">
        <v>81</v>
      </c>
      <c r="D57" s="39"/>
      <c r="E57" s="39"/>
      <c r="F57" s="39"/>
      <c r="G57" s="39"/>
      <c r="H57" s="39"/>
      <c r="I57" s="29">
        <f t="shared" si="29"/>
        <v>0</v>
      </c>
      <c r="J57" s="29">
        <f t="shared" si="30"/>
        <v>0</v>
      </c>
      <c r="K57" s="29">
        <f t="shared" ref="K57:K58" si="31">I57-J57</f>
        <v>0</v>
      </c>
      <c r="L57" s="28"/>
      <c r="M57" s="148"/>
      <c r="N57" s="29">
        <f t="shared" ref="N57:N58" si="32">+J57-M57</f>
        <v>0</v>
      </c>
      <c r="P57" s="139">
        <f t="shared" ref="P57:P58" si="33">+J57-M57</f>
        <v>0</v>
      </c>
    </row>
    <row r="58" spans="2:23" ht="18" customHeight="1">
      <c r="B58" s="38"/>
      <c r="C58" s="45" t="s">
        <v>82</v>
      </c>
      <c r="D58" s="39"/>
      <c r="E58" s="39"/>
      <c r="F58" s="39"/>
      <c r="G58" s="39"/>
      <c r="H58" s="39"/>
      <c r="I58" s="29">
        <f t="shared" si="29"/>
        <v>0</v>
      </c>
      <c r="J58" s="29">
        <f t="shared" si="30"/>
        <v>0</v>
      </c>
      <c r="K58" s="29">
        <f t="shared" si="31"/>
        <v>0</v>
      </c>
      <c r="L58" s="28"/>
      <c r="M58" s="148"/>
      <c r="N58" s="29">
        <f t="shared" si="32"/>
        <v>0</v>
      </c>
      <c r="P58" s="139">
        <f t="shared" si="33"/>
        <v>0</v>
      </c>
    </row>
    <row r="59" spans="2:23" s="36" customFormat="1" ht="18" customHeight="1">
      <c r="B59" s="33"/>
      <c r="C59" s="34" t="s">
        <v>58</v>
      </c>
      <c r="D59" s="34"/>
      <c r="E59" s="34"/>
      <c r="F59" s="34"/>
      <c r="G59" s="34"/>
      <c r="H59" s="34"/>
      <c r="I59" s="35">
        <f>SUM(I56:I58)</f>
        <v>0</v>
      </c>
      <c r="J59" s="35">
        <f>SUM(J56:J58)</f>
        <v>0</v>
      </c>
      <c r="K59" s="35">
        <f>SUM(K56:K58)</f>
        <v>0</v>
      </c>
      <c r="L59" s="35"/>
      <c r="M59" s="147"/>
      <c r="N59" s="34"/>
      <c r="S59" s="54"/>
      <c r="T59" s="54"/>
      <c r="U59" s="54"/>
      <c r="V59" s="54"/>
      <c r="W59" s="54"/>
    </row>
    <row r="60" spans="2:23" ht="18" customHeight="1">
      <c r="B60" s="38"/>
      <c r="C60" s="39" t="s">
        <v>73</v>
      </c>
      <c r="D60" s="39"/>
      <c r="E60" s="39"/>
      <c r="F60" s="39"/>
      <c r="G60" s="39"/>
      <c r="H60" s="39"/>
      <c r="I60" s="28"/>
      <c r="J60" s="28"/>
      <c r="K60" s="28"/>
      <c r="L60" s="28"/>
      <c r="M60" s="148"/>
      <c r="N60" s="29">
        <f t="shared" ref="N60:N61" si="34">+J60-M60</f>
        <v>0</v>
      </c>
      <c r="P60" s="139">
        <f t="shared" ref="P60:P61" si="35">+J60-M60</f>
        <v>0</v>
      </c>
    </row>
    <row r="61" spans="2:23" s="32" customFormat="1" ht="18" customHeight="1">
      <c r="B61" s="26"/>
      <c r="C61" s="40" t="s">
        <v>21</v>
      </c>
      <c r="D61" s="28" t="s">
        <v>2</v>
      </c>
      <c r="E61" s="28">
        <v>27</v>
      </c>
      <c r="F61" s="28"/>
      <c r="G61" s="28"/>
      <c r="H61" s="28"/>
      <c r="I61" s="29">
        <v>47</v>
      </c>
      <c r="J61" s="29">
        <f t="shared" ref="J61" si="36">+F61+H61</f>
        <v>0</v>
      </c>
      <c r="K61" s="29">
        <f t="shared" ref="K61" si="37">I61-J61</f>
        <v>47</v>
      </c>
      <c r="L61" s="30"/>
      <c r="M61" s="146"/>
      <c r="N61" s="29">
        <f t="shared" si="34"/>
        <v>0</v>
      </c>
      <c r="O61" s="41"/>
      <c r="P61" s="139">
        <f t="shared" si="35"/>
        <v>0</v>
      </c>
      <c r="S61" s="53">
        <v>10</v>
      </c>
      <c r="T61" s="53">
        <v>1</v>
      </c>
      <c r="U61" s="53"/>
      <c r="V61" s="53"/>
      <c r="W61" s="53"/>
    </row>
    <row r="62" spans="2:23" s="36" customFormat="1" ht="18" customHeight="1">
      <c r="B62" s="33"/>
      <c r="C62" s="34" t="s">
        <v>58</v>
      </c>
      <c r="D62" s="34"/>
      <c r="E62" s="34"/>
      <c r="F62" s="34"/>
      <c r="G62" s="34"/>
      <c r="H62" s="34"/>
      <c r="I62" s="35">
        <f>SUM(I60:I61)</f>
        <v>47</v>
      </c>
      <c r="J62" s="35">
        <f>SUM(J60:J61)</f>
        <v>0</v>
      </c>
      <c r="K62" s="35">
        <f>SUM(K60:K61)</f>
        <v>47</v>
      </c>
      <c r="L62" s="35"/>
      <c r="M62" s="147"/>
      <c r="N62" s="34"/>
      <c r="S62" s="54"/>
      <c r="T62" s="54"/>
      <c r="U62" s="54"/>
      <c r="V62" s="54"/>
      <c r="W62" s="54"/>
    </row>
    <row r="63" spans="2:23" s="36" customFormat="1" ht="18" customHeight="1">
      <c r="B63" s="193"/>
      <c r="C63" s="194"/>
      <c r="D63" s="194"/>
      <c r="E63" s="194"/>
      <c r="F63" s="194"/>
      <c r="G63" s="194"/>
      <c r="H63" s="194"/>
      <c r="I63" s="195"/>
      <c r="J63" s="195"/>
      <c r="K63" s="195"/>
      <c r="L63" s="195"/>
      <c r="M63" s="196"/>
      <c r="N63" s="194"/>
      <c r="S63" s="54"/>
      <c r="T63" s="54"/>
      <c r="U63" s="54"/>
      <c r="V63" s="54"/>
      <c r="W63" s="54"/>
    </row>
    <row r="64" spans="2:23" s="25" customFormat="1" ht="18.75" customHeight="1">
      <c r="B64" s="21">
        <v>2</v>
      </c>
      <c r="C64" s="22" t="s">
        <v>648</v>
      </c>
      <c r="D64" s="22"/>
      <c r="E64" s="22"/>
      <c r="F64" s="22"/>
      <c r="G64" s="22"/>
      <c r="H64" s="22"/>
      <c r="I64" s="23"/>
      <c r="J64" s="23"/>
      <c r="K64" s="23"/>
      <c r="L64" s="23"/>
      <c r="M64" s="145"/>
      <c r="N64" s="24"/>
      <c r="P64" s="201"/>
      <c r="S64" s="52"/>
      <c r="T64" s="52"/>
      <c r="U64" s="52"/>
      <c r="V64" s="52"/>
      <c r="W64" s="52"/>
    </row>
    <row r="65" spans="2:23" s="201" customFormat="1" ht="18" customHeight="1">
      <c r="B65" s="203">
        <v>1</v>
      </c>
      <c r="C65" s="204" t="s">
        <v>628</v>
      </c>
      <c r="D65" s="204" t="s">
        <v>649</v>
      </c>
      <c r="E65" s="204"/>
      <c r="F65" s="204"/>
      <c r="G65" s="204"/>
      <c r="H65" s="204"/>
      <c r="I65" s="207">
        <v>145</v>
      </c>
      <c r="J65" s="207">
        <v>52</v>
      </c>
      <c r="K65" s="207">
        <f>+I65-J65</f>
        <v>93</v>
      </c>
      <c r="L65" s="205"/>
      <c r="M65" s="206"/>
      <c r="N65" s="204"/>
      <c r="S65" s="202"/>
      <c r="T65" s="202"/>
      <c r="U65" s="202"/>
      <c r="V65" s="202"/>
      <c r="W65" s="202"/>
    </row>
    <row r="66" spans="2:23" s="201" customFormat="1" ht="18" customHeight="1">
      <c r="B66" s="203">
        <v>2</v>
      </c>
      <c r="C66" s="204" t="s">
        <v>629</v>
      </c>
      <c r="D66" s="204" t="s">
        <v>649</v>
      </c>
      <c r="E66" s="204"/>
      <c r="F66" s="204"/>
      <c r="G66" s="204"/>
      <c r="H66" s="204"/>
      <c r="I66" s="207">
        <v>500</v>
      </c>
      <c r="J66" s="207">
        <v>325</v>
      </c>
      <c r="K66" s="207">
        <f t="shared" ref="K66:K85" si="38">+I66-J66</f>
        <v>175</v>
      </c>
      <c r="L66" s="205"/>
      <c r="M66" s="206"/>
      <c r="N66" s="204"/>
      <c r="S66" s="202"/>
      <c r="T66" s="202"/>
      <c r="U66" s="202"/>
      <c r="V66" s="202"/>
      <c r="W66" s="202"/>
    </row>
    <row r="67" spans="2:23" s="201" customFormat="1" ht="18" customHeight="1">
      <c r="B67" s="203">
        <v>3</v>
      </c>
      <c r="C67" s="204" t="s">
        <v>630</v>
      </c>
      <c r="D67" s="204" t="s">
        <v>650</v>
      </c>
      <c r="E67" s="204"/>
      <c r="F67" s="204"/>
      <c r="G67" s="204"/>
      <c r="H67" s="204"/>
      <c r="I67" s="207">
        <v>110</v>
      </c>
      <c r="J67" s="207">
        <v>26</v>
      </c>
      <c r="K67" s="207">
        <f t="shared" si="38"/>
        <v>84</v>
      </c>
      <c r="L67" s="205"/>
      <c r="M67" s="206"/>
      <c r="N67" s="204"/>
      <c r="S67" s="202"/>
      <c r="T67" s="202"/>
      <c r="U67" s="202"/>
      <c r="V67" s="202"/>
      <c r="W67" s="202"/>
    </row>
    <row r="68" spans="2:23" s="201" customFormat="1" ht="18" customHeight="1">
      <c r="B68" s="203">
        <v>4</v>
      </c>
      <c r="C68" s="204" t="s">
        <v>631</v>
      </c>
      <c r="D68" s="204" t="s">
        <v>650</v>
      </c>
      <c r="E68" s="204"/>
      <c r="F68" s="204"/>
      <c r="G68" s="204"/>
      <c r="H68" s="204"/>
      <c r="I68" s="207">
        <v>10</v>
      </c>
      <c r="J68" s="207">
        <v>10</v>
      </c>
      <c r="K68" s="207">
        <f t="shared" si="38"/>
        <v>0</v>
      </c>
      <c r="L68" s="205"/>
      <c r="M68" s="206"/>
      <c r="N68" s="204"/>
      <c r="S68" s="202"/>
      <c r="T68" s="202"/>
      <c r="U68" s="202"/>
      <c r="V68" s="202"/>
      <c r="W68" s="202"/>
    </row>
    <row r="69" spans="2:23" s="201" customFormat="1" ht="18" customHeight="1">
      <c r="B69" s="203">
        <v>5</v>
      </c>
      <c r="C69" s="204" t="s">
        <v>632</v>
      </c>
      <c r="D69" s="204" t="s">
        <v>650</v>
      </c>
      <c r="E69" s="204"/>
      <c r="F69" s="204"/>
      <c r="G69" s="204"/>
      <c r="H69" s="204"/>
      <c r="I69" s="207">
        <v>10</v>
      </c>
      <c r="J69" s="207">
        <v>6</v>
      </c>
      <c r="K69" s="207">
        <f t="shared" si="38"/>
        <v>4</v>
      </c>
      <c r="L69" s="205"/>
      <c r="M69" s="206"/>
      <c r="N69" s="204"/>
      <c r="S69" s="202"/>
      <c r="T69" s="202"/>
      <c r="U69" s="202"/>
      <c r="V69" s="202"/>
      <c r="W69" s="202"/>
    </row>
    <row r="70" spans="2:23" s="201" customFormat="1" ht="18" customHeight="1">
      <c r="B70" s="203">
        <v>6</v>
      </c>
      <c r="C70" s="204" t="s">
        <v>633</v>
      </c>
      <c r="D70" s="204" t="s">
        <v>650</v>
      </c>
      <c r="E70" s="204"/>
      <c r="F70" s="204"/>
      <c r="G70" s="204"/>
      <c r="H70" s="204"/>
      <c r="I70" s="207">
        <v>10</v>
      </c>
      <c r="J70" s="207">
        <v>10</v>
      </c>
      <c r="K70" s="207">
        <f t="shared" si="38"/>
        <v>0</v>
      </c>
      <c r="L70" s="205"/>
      <c r="M70" s="206"/>
      <c r="N70" s="204"/>
      <c r="S70" s="202"/>
      <c r="T70" s="202"/>
      <c r="U70" s="202"/>
      <c r="V70" s="202"/>
      <c r="W70" s="202"/>
    </row>
    <row r="71" spans="2:23" s="201" customFormat="1" ht="18" customHeight="1">
      <c r="B71" s="203">
        <v>7</v>
      </c>
      <c r="C71" s="204" t="s">
        <v>634</v>
      </c>
      <c r="D71" s="204" t="s">
        <v>650</v>
      </c>
      <c r="E71" s="204"/>
      <c r="F71" s="204"/>
      <c r="G71" s="204"/>
      <c r="H71" s="204"/>
      <c r="I71" s="207">
        <v>0</v>
      </c>
      <c r="J71" s="207"/>
      <c r="K71" s="207">
        <f t="shared" si="38"/>
        <v>0</v>
      </c>
      <c r="L71" s="205"/>
      <c r="M71" s="206"/>
      <c r="N71" s="204"/>
      <c r="S71" s="202"/>
      <c r="T71" s="202"/>
      <c r="U71" s="202"/>
      <c r="V71" s="202"/>
      <c r="W71" s="202"/>
    </row>
    <row r="72" spans="2:23" s="201" customFormat="1" ht="18" customHeight="1">
      <c r="B72" s="203">
        <v>8</v>
      </c>
      <c r="C72" s="204" t="s">
        <v>635</v>
      </c>
      <c r="D72" s="204" t="s">
        <v>650</v>
      </c>
      <c r="E72" s="204"/>
      <c r="F72" s="204"/>
      <c r="G72" s="204"/>
      <c r="H72" s="204"/>
      <c r="I72" s="207">
        <v>0</v>
      </c>
      <c r="J72" s="207"/>
      <c r="K72" s="207">
        <f t="shared" si="38"/>
        <v>0</v>
      </c>
      <c r="L72" s="205"/>
      <c r="M72" s="206"/>
      <c r="N72" s="204"/>
      <c r="S72" s="202"/>
      <c r="T72" s="202"/>
      <c r="U72" s="202"/>
      <c r="V72" s="202"/>
      <c r="W72" s="202"/>
    </row>
    <row r="73" spans="2:23" s="201" customFormat="1" ht="18" customHeight="1">
      <c r="B73" s="203">
        <v>9</v>
      </c>
      <c r="C73" s="204" t="s">
        <v>636</v>
      </c>
      <c r="D73" s="204" t="s">
        <v>650</v>
      </c>
      <c r="E73" s="204"/>
      <c r="F73" s="204"/>
      <c r="G73" s="204"/>
      <c r="H73" s="204"/>
      <c r="I73" s="207">
        <v>0</v>
      </c>
      <c r="J73" s="207"/>
      <c r="K73" s="207">
        <f t="shared" si="38"/>
        <v>0</v>
      </c>
      <c r="L73" s="205"/>
      <c r="M73" s="206"/>
      <c r="N73" s="204"/>
      <c r="S73" s="202"/>
      <c r="T73" s="202"/>
      <c r="U73" s="202"/>
      <c r="V73" s="202"/>
      <c r="W73" s="202"/>
    </row>
    <row r="74" spans="2:23" s="201" customFormat="1" ht="18" customHeight="1">
      <c r="B74" s="203">
        <v>10</v>
      </c>
      <c r="C74" s="204" t="s">
        <v>637</v>
      </c>
      <c r="D74" s="204" t="s">
        <v>650</v>
      </c>
      <c r="E74" s="204"/>
      <c r="F74" s="204"/>
      <c r="G74" s="204"/>
      <c r="H74" s="204"/>
      <c r="I74" s="207">
        <v>0</v>
      </c>
      <c r="J74" s="207"/>
      <c r="K74" s="207">
        <f t="shared" si="38"/>
        <v>0</v>
      </c>
      <c r="L74" s="205"/>
      <c r="M74" s="206"/>
      <c r="N74" s="204"/>
      <c r="S74" s="202"/>
      <c r="T74" s="202"/>
      <c r="U74" s="202"/>
      <c r="V74" s="202"/>
      <c r="W74" s="202"/>
    </row>
    <row r="75" spans="2:23" s="201" customFormat="1" ht="18" customHeight="1">
      <c r="B75" s="203">
        <v>11</v>
      </c>
      <c r="C75" s="204" t="s">
        <v>638</v>
      </c>
      <c r="D75" s="204" t="s">
        <v>650</v>
      </c>
      <c r="E75" s="204"/>
      <c r="F75" s="204"/>
      <c r="G75" s="204"/>
      <c r="H75" s="204"/>
      <c r="I75" s="207">
        <v>95</v>
      </c>
      <c r="J75" s="207">
        <v>52</v>
      </c>
      <c r="K75" s="207">
        <f t="shared" si="38"/>
        <v>43</v>
      </c>
      <c r="L75" s="205"/>
      <c r="M75" s="206"/>
      <c r="N75" s="204"/>
      <c r="S75" s="202"/>
      <c r="T75" s="202"/>
      <c r="U75" s="202"/>
      <c r="V75" s="202"/>
      <c r="W75" s="202"/>
    </row>
    <row r="76" spans="2:23" s="201" customFormat="1" ht="18" customHeight="1">
      <c r="B76" s="203">
        <v>12</v>
      </c>
      <c r="C76" s="204" t="s">
        <v>639</v>
      </c>
      <c r="D76" s="204" t="s">
        <v>650</v>
      </c>
      <c r="E76" s="204"/>
      <c r="F76" s="204"/>
      <c r="G76" s="204"/>
      <c r="H76" s="204"/>
      <c r="I76" s="207">
        <v>52</v>
      </c>
      <c r="J76" s="207">
        <v>52</v>
      </c>
      <c r="K76" s="207">
        <f t="shared" si="38"/>
        <v>0</v>
      </c>
      <c r="L76" s="205"/>
      <c r="M76" s="206"/>
      <c r="N76" s="204"/>
      <c r="S76" s="202"/>
      <c r="T76" s="202"/>
      <c r="U76" s="202"/>
      <c r="V76" s="202"/>
      <c r="W76" s="202"/>
    </row>
    <row r="77" spans="2:23" s="201" customFormat="1" ht="18" customHeight="1">
      <c r="B77" s="203">
        <v>13</v>
      </c>
      <c r="C77" s="204" t="s">
        <v>640</v>
      </c>
      <c r="D77" s="204" t="s">
        <v>650</v>
      </c>
      <c r="E77" s="204"/>
      <c r="F77" s="204"/>
      <c r="G77" s="204"/>
      <c r="H77" s="204"/>
      <c r="I77" s="207">
        <v>80</v>
      </c>
      <c r="J77" s="207">
        <v>52</v>
      </c>
      <c r="K77" s="207">
        <f t="shared" si="38"/>
        <v>28</v>
      </c>
      <c r="L77" s="205"/>
      <c r="M77" s="206"/>
      <c r="N77" s="204"/>
      <c r="S77" s="202"/>
      <c r="T77" s="202"/>
      <c r="U77" s="202"/>
      <c r="V77" s="202"/>
      <c r="W77" s="202"/>
    </row>
    <row r="78" spans="2:23" s="201" customFormat="1" ht="18" customHeight="1">
      <c r="B78" s="203">
        <v>14</v>
      </c>
      <c r="C78" s="204" t="s">
        <v>641</v>
      </c>
      <c r="D78" s="204" t="s">
        <v>650</v>
      </c>
      <c r="E78" s="204"/>
      <c r="F78" s="204"/>
      <c r="G78" s="204"/>
      <c r="H78" s="204"/>
      <c r="I78" s="207">
        <v>340</v>
      </c>
      <c r="J78" s="207">
        <v>104</v>
      </c>
      <c r="K78" s="207">
        <f t="shared" si="38"/>
        <v>236</v>
      </c>
      <c r="L78" s="205"/>
      <c r="M78" s="206"/>
      <c r="N78" s="204"/>
      <c r="S78" s="202"/>
      <c r="T78" s="202"/>
      <c r="U78" s="202"/>
      <c r="V78" s="202"/>
      <c r="W78" s="202"/>
    </row>
    <row r="79" spans="2:23" s="201" customFormat="1" ht="18" customHeight="1">
      <c r="B79" s="203">
        <v>15</v>
      </c>
      <c r="C79" s="204" t="s">
        <v>642</v>
      </c>
      <c r="D79" s="204" t="s">
        <v>650</v>
      </c>
      <c r="E79" s="204"/>
      <c r="F79" s="204"/>
      <c r="G79" s="204"/>
      <c r="H79" s="204"/>
      <c r="I79" s="207">
        <v>195</v>
      </c>
      <c r="J79" s="207">
        <v>52</v>
      </c>
      <c r="K79" s="207">
        <f t="shared" si="38"/>
        <v>143</v>
      </c>
      <c r="L79" s="205"/>
      <c r="M79" s="206"/>
      <c r="N79" s="204"/>
      <c r="S79" s="202"/>
      <c r="T79" s="202"/>
      <c r="U79" s="202"/>
      <c r="V79" s="202"/>
      <c r="W79" s="202"/>
    </row>
    <row r="80" spans="2:23" s="201" customFormat="1" ht="18" customHeight="1">
      <c r="B80" s="203">
        <v>16</v>
      </c>
      <c r="C80" s="204" t="s">
        <v>643</v>
      </c>
      <c r="D80" s="204" t="s">
        <v>650</v>
      </c>
      <c r="E80" s="204"/>
      <c r="F80" s="204"/>
      <c r="G80" s="204"/>
      <c r="H80" s="204"/>
      <c r="I80" s="207">
        <v>130</v>
      </c>
      <c r="J80" s="207"/>
      <c r="K80" s="207">
        <f t="shared" si="38"/>
        <v>130</v>
      </c>
      <c r="L80" s="205"/>
      <c r="M80" s="206"/>
      <c r="N80" s="204"/>
      <c r="S80" s="202"/>
      <c r="T80" s="202"/>
      <c r="U80" s="202"/>
      <c r="V80" s="202"/>
      <c r="W80" s="202"/>
    </row>
    <row r="81" spans="2:23" s="201" customFormat="1" ht="18" customHeight="1">
      <c r="B81" s="203">
        <v>17</v>
      </c>
      <c r="C81" s="204" t="s">
        <v>644</v>
      </c>
      <c r="D81" s="204" t="s">
        <v>650</v>
      </c>
      <c r="E81" s="204"/>
      <c r="F81" s="204"/>
      <c r="G81" s="204"/>
      <c r="H81" s="204"/>
      <c r="I81" s="207">
        <v>195</v>
      </c>
      <c r="J81" s="207">
        <v>52</v>
      </c>
      <c r="K81" s="207">
        <f t="shared" si="38"/>
        <v>143</v>
      </c>
      <c r="L81" s="205"/>
      <c r="M81" s="206"/>
      <c r="N81" s="204"/>
      <c r="S81" s="202"/>
      <c r="T81" s="202"/>
      <c r="U81" s="202"/>
      <c r="V81" s="202"/>
      <c r="W81" s="202"/>
    </row>
    <row r="82" spans="2:23" s="201" customFormat="1" ht="18" customHeight="1">
      <c r="B82" s="203">
        <v>18</v>
      </c>
      <c r="C82" s="204" t="s">
        <v>645</v>
      </c>
      <c r="D82" s="204" t="s">
        <v>650</v>
      </c>
      <c r="E82" s="204"/>
      <c r="F82" s="204"/>
      <c r="G82" s="204"/>
      <c r="H82" s="204"/>
      <c r="I82" s="207">
        <v>195</v>
      </c>
      <c r="J82" s="207">
        <v>52</v>
      </c>
      <c r="K82" s="207">
        <f t="shared" si="38"/>
        <v>143</v>
      </c>
      <c r="L82" s="205"/>
      <c r="M82" s="206"/>
      <c r="N82" s="204"/>
      <c r="S82" s="202"/>
      <c r="T82" s="202"/>
      <c r="U82" s="202"/>
      <c r="V82" s="202"/>
      <c r="W82" s="202"/>
    </row>
    <row r="83" spans="2:23" s="201" customFormat="1" ht="18" customHeight="1">
      <c r="B83" s="203">
        <v>19</v>
      </c>
      <c r="C83" s="204" t="s">
        <v>646</v>
      </c>
      <c r="D83" s="204" t="s">
        <v>650</v>
      </c>
      <c r="E83" s="204"/>
      <c r="F83" s="204"/>
      <c r="G83" s="204"/>
      <c r="H83" s="204"/>
      <c r="I83" s="207">
        <v>165</v>
      </c>
      <c r="J83" s="207">
        <v>52</v>
      </c>
      <c r="K83" s="207">
        <f t="shared" si="38"/>
        <v>113</v>
      </c>
      <c r="L83" s="205"/>
      <c r="M83" s="206"/>
      <c r="N83" s="204"/>
      <c r="S83" s="202"/>
      <c r="T83" s="202"/>
      <c r="U83" s="202"/>
      <c r="V83" s="202"/>
      <c r="W83" s="202"/>
    </row>
    <row r="84" spans="2:23" s="201" customFormat="1" ht="18" customHeight="1">
      <c r="B84" s="203">
        <v>20</v>
      </c>
      <c r="C84" s="204" t="s">
        <v>647</v>
      </c>
      <c r="D84" s="204" t="s">
        <v>650</v>
      </c>
      <c r="E84" s="204"/>
      <c r="F84" s="204"/>
      <c r="G84" s="204"/>
      <c r="H84" s="204"/>
      <c r="I84" s="207">
        <v>20</v>
      </c>
      <c r="J84" s="207"/>
      <c r="K84" s="207">
        <f t="shared" si="38"/>
        <v>20</v>
      </c>
      <c r="L84" s="205"/>
      <c r="M84" s="206"/>
      <c r="N84" s="204"/>
      <c r="S84" s="202"/>
      <c r="T84" s="202"/>
      <c r="U84" s="202"/>
      <c r="V84" s="202"/>
      <c r="W84" s="202"/>
    </row>
    <row r="85" spans="2:23" s="201" customFormat="1" ht="18" customHeight="1">
      <c r="B85" s="203">
        <v>21</v>
      </c>
      <c r="C85" s="204" t="s">
        <v>651</v>
      </c>
      <c r="D85" s="204" t="s">
        <v>650</v>
      </c>
      <c r="E85" s="204"/>
      <c r="F85" s="204"/>
      <c r="G85" s="204"/>
      <c r="H85" s="204"/>
      <c r="I85" s="207">
        <v>220</v>
      </c>
      <c r="J85" s="207"/>
      <c r="K85" s="207">
        <f t="shared" si="38"/>
        <v>220</v>
      </c>
      <c r="L85" s="205"/>
      <c r="M85" s="206"/>
      <c r="N85" s="204"/>
      <c r="S85" s="202"/>
      <c r="T85" s="202"/>
      <c r="U85" s="202"/>
      <c r="V85" s="202"/>
      <c r="W85" s="202"/>
    </row>
    <row r="86" spans="2:23" s="201" customFormat="1" ht="18" customHeight="1">
      <c r="B86" s="197"/>
      <c r="C86" s="198"/>
      <c r="D86" s="198"/>
      <c r="E86" s="198"/>
      <c r="F86" s="198"/>
      <c r="G86" s="198"/>
      <c r="H86" s="198"/>
      <c r="I86" s="199"/>
      <c r="J86" s="199"/>
      <c r="K86" s="199"/>
      <c r="L86" s="199"/>
      <c r="M86" s="200"/>
      <c r="N86" s="198"/>
      <c r="S86" s="202"/>
      <c r="T86" s="202"/>
      <c r="U86" s="202"/>
      <c r="V86" s="202"/>
      <c r="W86" s="202"/>
    </row>
    <row r="87" spans="2:23">
      <c r="B87" s="42"/>
      <c r="C87" s="43"/>
      <c r="D87" s="43"/>
      <c r="E87" s="43"/>
      <c r="F87" s="43"/>
      <c r="G87" s="43"/>
      <c r="H87" s="43"/>
      <c r="I87" s="42"/>
      <c r="J87" s="42"/>
      <c r="K87" s="42"/>
      <c r="L87" s="42"/>
      <c r="M87" s="149"/>
      <c r="N87" s="43"/>
    </row>
    <row r="88" spans="2:23">
      <c r="B88" s="42"/>
      <c r="C88" s="43"/>
      <c r="D88" s="43"/>
      <c r="E88" s="43"/>
      <c r="F88" s="43"/>
      <c r="G88" s="43"/>
      <c r="H88" s="43"/>
      <c r="I88" s="42"/>
      <c r="J88" s="42"/>
      <c r="K88" s="42"/>
      <c r="L88" s="42"/>
      <c r="M88" s="149"/>
      <c r="N88" s="43"/>
    </row>
    <row r="89" spans="2:23">
      <c r="B89" s="42"/>
      <c r="C89" s="43"/>
      <c r="D89" s="43"/>
      <c r="E89" s="43"/>
      <c r="F89" s="43"/>
      <c r="G89" s="43"/>
      <c r="H89" s="43"/>
      <c r="I89" s="42"/>
      <c r="J89" s="42"/>
      <c r="K89" s="42"/>
      <c r="L89" s="42"/>
      <c r="M89" s="149"/>
      <c r="N89" s="43"/>
    </row>
    <row r="90" spans="2:23" s="44" customFormat="1" ht="17.25" customHeight="1">
      <c r="B90" s="325" t="s">
        <v>658</v>
      </c>
      <c r="C90" s="325"/>
      <c r="D90" s="325"/>
      <c r="E90" s="325"/>
      <c r="F90" s="325"/>
      <c r="G90" s="325"/>
      <c r="H90" s="325"/>
      <c r="I90" s="325"/>
      <c r="J90" s="325"/>
      <c r="K90" s="325"/>
      <c r="L90" s="325"/>
      <c r="M90" s="325"/>
      <c r="N90" s="325"/>
      <c r="S90" s="56"/>
      <c r="T90" s="56"/>
      <c r="U90" s="56"/>
      <c r="V90" s="56"/>
      <c r="W90" s="56"/>
    </row>
  </sheetData>
  <mergeCells count="15">
    <mergeCell ref="P8:P9"/>
    <mergeCell ref="N7:N8"/>
    <mergeCell ref="B90:N90"/>
    <mergeCell ref="B3:N3"/>
    <mergeCell ref="B4:N4"/>
    <mergeCell ref="B5:N5"/>
    <mergeCell ref="B6:K6"/>
    <mergeCell ref="B7:B8"/>
    <mergeCell ref="C7:C8"/>
    <mergeCell ref="D7:D8"/>
    <mergeCell ref="I7:J7"/>
    <mergeCell ref="K7:K8"/>
    <mergeCell ref="L7:L8"/>
    <mergeCell ref="E7:F7"/>
    <mergeCell ref="G7:H7"/>
  </mergeCells>
  <conditionalFormatting sqref="K1:K54">
    <cfRule type="cellIs" dxfId="2" priority="4" operator="lessThan">
      <formula>0</formula>
    </cfRule>
  </conditionalFormatting>
  <conditionalFormatting sqref="K56:K1048576">
    <cfRule type="cellIs" dxfId="1" priority="2" operator="lessThan">
      <formula>0</formula>
    </cfRule>
  </conditionalFormatting>
  <conditionalFormatting sqref="P1:P1048576">
    <cfRule type="cellIs" dxfId="0" priority="1" operator="lessThan">
      <formula>0</formula>
    </cfRule>
  </conditionalFormatting>
  <printOptions horizontalCentered="1"/>
  <pageMargins left="0.15748031496063" right="0.12" top="0.23" bottom="0.47" header="0.12" footer="0.12"/>
  <pageSetup paperSize="9" scale="88" fitToHeight="0" orientation="portrait" horizontalDpi="300" verticalDpi="300" r:id="rId1"/>
  <rowBreaks count="1" manualBreakCount="1">
    <brk id="53" min="1"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Q210"/>
  <sheetViews>
    <sheetView topLeftCell="A13" workbookViewId="0">
      <selection activeCell="D14" sqref="D14:D15"/>
    </sheetView>
  </sheetViews>
  <sheetFormatPr defaultRowHeight="15"/>
  <cols>
    <col min="3" max="3" width="10.42578125" bestFit="1" customWidth="1"/>
    <col min="11" max="11" width="13.140625" customWidth="1"/>
    <col min="12" max="12" width="16.85546875" bestFit="1" customWidth="1"/>
    <col min="13" max="13" width="9.42578125" customWidth="1"/>
    <col min="14" max="14" width="10.5703125" customWidth="1"/>
  </cols>
  <sheetData>
    <row r="3" spans="2:17" ht="45">
      <c r="B3" s="348" t="s">
        <v>4</v>
      </c>
      <c r="C3" s="348"/>
      <c r="D3" s="254" t="s">
        <v>659</v>
      </c>
      <c r="E3" s="253"/>
      <c r="F3" s="253"/>
      <c r="G3" s="252"/>
      <c r="J3" s="182" t="s">
        <v>838</v>
      </c>
      <c r="K3" s="233" t="s">
        <v>837</v>
      </c>
      <c r="L3" s="233" t="s">
        <v>784</v>
      </c>
      <c r="M3" s="234" t="s">
        <v>783</v>
      </c>
      <c r="N3" s="234" t="s">
        <v>782</v>
      </c>
      <c r="O3" s="233" t="s">
        <v>836</v>
      </c>
    </row>
    <row r="4" spans="2:17" ht="15.75">
      <c r="B4" s="348" t="s">
        <v>6</v>
      </c>
      <c r="C4" s="348"/>
      <c r="D4" s="251" t="s">
        <v>835</v>
      </c>
      <c r="E4" s="250"/>
      <c r="F4" s="250"/>
      <c r="G4" s="249"/>
      <c r="J4" s="159">
        <v>63</v>
      </c>
      <c r="K4" s="159">
        <f>+[153]SARSIDIH!$G$114</f>
        <v>12324</v>
      </c>
      <c r="L4" s="159">
        <f>+D18</f>
        <v>5850</v>
      </c>
      <c r="M4" s="159">
        <f>+[153]SARSIDIH!$G$113</f>
        <v>5588</v>
      </c>
      <c r="N4" s="159"/>
      <c r="O4" s="169"/>
      <c r="P4">
        <f>+M4-L4</f>
        <v>-262</v>
      </c>
    </row>
    <row r="5" spans="2:17" ht="15.75">
      <c r="B5" s="349" t="s">
        <v>834</v>
      </c>
      <c r="C5" s="349"/>
      <c r="D5" s="350" t="s">
        <v>833</v>
      </c>
      <c r="E5" s="350"/>
      <c r="F5" s="350"/>
      <c r="G5" s="350"/>
      <c r="J5" s="159">
        <v>90</v>
      </c>
      <c r="K5" s="159">
        <f>+[153]SARSIDIH!$H$114</f>
        <v>1649</v>
      </c>
      <c r="L5" s="159">
        <f>+D45</f>
        <v>1200</v>
      </c>
      <c r="M5" s="159">
        <f>+[153]SARSIDIH!$H$113</f>
        <v>954</v>
      </c>
      <c r="N5" s="159"/>
      <c r="O5" s="169"/>
    </row>
    <row r="6" spans="2:17" ht="18.75">
      <c r="B6" s="342" t="s">
        <v>832</v>
      </c>
      <c r="C6" s="343"/>
      <c r="D6" s="343"/>
      <c r="E6" s="343"/>
      <c r="F6" s="343"/>
      <c r="G6" s="344"/>
      <c r="J6" s="159">
        <v>110</v>
      </c>
      <c r="K6" s="159">
        <f>+[153]SARSIDIH!$I$114</f>
        <v>1167</v>
      </c>
      <c r="L6" s="159">
        <f>+D57</f>
        <v>1100</v>
      </c>
      <c r="M6" s="159">
        <f>+[154]SARSIDIH!$I$54</f>
        <v>1202</v>
      </c>
      <c r="N6" s="159"/>
      <c r="O6" s="169"/>
    </row>
    <row r="7" spans="2:17" ht="60">
      <c r="B7" s="233" t="s">
        <v>10</v>
      </c>
      <c r="C7" s="233" t="s">
        <v>11</v>
      </c>
      <c r="D7" s="233" t="s">
        <v>784</v>
      </c>
      <c r="E7" s="234" t="s">
        <v>783</v>
      </c>
      <c r="F7" s="234" t="s">
        <v>782</v>
      </c>
      <c r="G7" s="233" t="s">
        <v>831</v>
      </c>
      <c r="J7" s="159">
        <v>125</v>
      </c>
      <c r="K7" s="159"/>
      <c r="L7" s="159"/>
      <c r="M7" s="159"/>
      <c r="N7" s="159"/>
      <c r="O7" s="169"/>
    </row>
    <row r="8" spans="2:17">
      <c r="B8" s="231">
        <v>1</v>
      </c>
      <c r="C8" s="241">
        <v>45085</v>
      </c>
      <c r="D8" s="159">
        <v>650</v>
      </c>
      <c r="E8" s="169"/>
      <c r="F8" s="169"/>
      <c r="G8" s="159">
        <v>20652</v>
      </c>
      <c r="J8" s="159">
        <v>160</v>
      </c>
      <c r="K8" s="159"/>
      <c r="L8" s="159"/>
      <c r="M8" s="159"/>
      <c r="N8" s="159"/>
      <c r="O8" s="169"/>
    </row>
    <row r="9" spans="2:17">
      <c r="B9" s="243">
        <f>+B8+1</f>
        <v>2</v>
      </c>
      <c r="C9" s="245">
        <v>45096</v>
      </c>
      <c r="D9" s="243">
        <v>650</v>
      </c>
      <c r="E9" s="243"/>
      <c r="F9" s="243"/>
      <c r="G9" s="231">
        <v>20657</v>
      </c>
      <c r="J9" s="169"/>
      <c r="K9" s="159"/>
      <c r="L9" s="159"/>
      <c r="M9" s="159"/>
      <c r="N9" s="159"/>
      <c r="O9" s="169"/>
    </row>
    <row r="10" spans="2:17">
      <c r="B10" s="231">
        <f t="shared" ref="B10:B15" si="0">1+B9</f>
        <v>3</v>
      </c>
      <c r="C10" s="241">
        <v>45098</v>
      </c>
      <c r="D10" s="159">
        <v>350</v>
      </c>
      <c r="E10" s="169"/>
      <c r="F10" s="169"/>
      <c r="G10" s="159">
        <v>20658</v>
      </c>
      <c r="J10" s="169"/>
      <c r="K10" s="159"/>
      <c r="L10" s="159"/>
      <c r="M10" s="159"/>
      <c r="N10" s="159"/>
      <c r="O10" s="169"/>
    </row>
    <row r="11" spans="2:17">
      <c r="B11" s="231">
        <f t="shared" si="0"/>
        <v>4</v>
      </c>
      <c r="C11" s="232">
        <v>45192</v>
      </c>
      <c r="D11" s="231">
        <v>1300</v>
      </c>
      <c r="E11" s="231"/>
      <c r="F11" s="231"/>
      <c r="G11" s="231">
        <v>20672</v>
      </c>
    </row>
    <row r="12" spans="2:17">
      <c r="B12" s="231">
        <f t="shared" si="0"/>
        <v>5</v>
      </c>
      <c r="C12" s="241">
        <v>45195</v>
      </c>
      <c r="D12" s="179">
        <v>1300</v>
      </c>
      <c r="E12" s="169"/>
      <c r="F12" s="169"/>
      <c r="G12" s="179">
        <v>20673</v>
      </c>
    </row>
    <row r="13" spans="2:17">
      <c r="B13" s="231">
        <f t="shared" si="0"/>
        <v>6</v>
      </c>
      <c r="C13" s="232">
        <v>45197</v>
      </c>
      <c r="D13" s="231">
        <v>650</v>
      </c>
      <c r="E13" s="231"/>
      <c r="F13" s="231"/>
      <c r="G13" s="231">
        <v>20671</v>
      </c>
    </row>
    <row r="14" spans="2:17">
      <c r="B14" s="231">
        <f t="shared" si="0"/>
        <v>7</v>
      </c>
      <c r="C14" s="232">
        <v>45205</v>
      </c>
      <c r="D14" s="231">
        <v>650</v>
      </c>
      <c r="E14" s="231"/>
      <c r="F14" s="231"/>
      <c r="G14" s="235">
        <v>20674</v>
      </c>
      <c r="J14" s="345"/>
      <c r="K14" s="346"/>
      <c r="L14" s="181"/>
      <c r="M14" s="181"/>
      <c r="N14" s="181"/>
      <c r="O14" s="181"/>
      <c r="P14" s="181"/>
      <c r="Q14" s="181"/>
    </row>
    <row r="15" spans="2:17" ht="45">
      <c r="B15" s="231">
        <f t="shared" si="0"/>
        <v>8</v>
      </c>
      <c r="C15" s="232">
        <v>45208</v>
      </c>
      <c r="D15" s="231">
        <v>300</v>
      </c>
      <c r="E15" s="231"/>
      <c r="F15" s="231"/>
      <c r="G15" s="235">
        <v>20675</v>
      </c>
      <c r="J15" s="347" t="s">
        <v>830</v>
      </c>
      <c r="K15" s="347"/>
      <c r="L15" s="248" t="s">
        <v>829</v>
      </c>
      <c r="M15" s="247" t="s">
        <v>828</v>
      </c>
      <c r="N15" s="247" t="s">
        <v>827</v>
      </c>
      <c r="O15" s="247" t="s">
        <v>826</v>
      </c>
      <c r="P15" s="247" t="s">
        <v>20</v>
      </c>
      <c r="Q15" s="247" t="s">
        <v>825</v>
      </c>
    </row>
    <row r="16" spans="2:17">
      <c r="B16" s="231"/>
      <c r="C16" s="232"/>
      <c r="D16" s="231"/>
      <c r="E16" s="231"/>
      <c r="F16" s="231"/>
      <c r="G16" s="235"/>
      <c r="J16" s="336" t="s">
        <v>824</v>
      </c>
      <c r="K16" s="336"/>
      <c r="L16" s="182" t="s">
        <v>21</v>
      </c>
      <c r="M16" s="183">
        <f>5+5</f>
        <v>10</v>
      </c>
      <c r="N16" s="181"/>
      <c r="O16" s="181"/>
      <c r="P16" s="181"/>
      <c r="Q16" s="183">
        <v>20671</v>
      </c>
    </row>
    <row r="17" spans="2:17">
      <c r="B17" s="231"/>
      <c r="C17" s="232"/>
      <c r="D17" s="231"/>
      <c r="E17" s="231"/>
      <c r="F17" s="231"/>
      <c r="G17" s="235"/>
      <c r="J17" s="336"/>
      <c r="K17" s="336"/>
      <c r="L17" s="182" t="s">
        <v>22</v>
      </c>
      <c r="M17" s="183"/>
      <c r="N17" s="181"/>
      <c r="O17" s="181"/>
      <c r="P17" s="181"/>
      <c r="Q17" s="183"/>
    </row>
    <row r="18" spans="2:17">
      <c r="B18" s="231"/>
      <c r="C18" s="232" t="s">
        <v>777</v>
      </c>
      <c r="D18" s="231">
        <f>SUM(D8:D17)</f>
        <v>5850</v>
      </c>
      <c r="E18" s="231"/>
      <c r="F18" s="231"/>
      <c r="G18" s="235"/>
      <c r="J18" s="336"/>
      <c r="K18" s="336"/>
      <c r="L18" s="182" t="s">
        <v>23</v>
      </c>
      <c r="M18" s="183">
        <v>2</v>
      </c>
      <c r="N18" s="181"/>
      <c r="O18" s="181"/>
      <c r="P18" s="181"/>
      <c r="Q18" s="183">
        <v>20672</v>
      </c>
    </row>
    <row r="19" spans="2:17" ht="18.75">
      <c r="B19" s="342" t="s">
        <v>823</v>
      </c>
      <c r="C19" s="343"/>
      <c r="D19" s="343"/>
      <c r="E19" s="343"/>
      <c r="F19" s="343"/>
      <c r="G19" s="344"/>
      <c r="J19" s="336"/>
      <c r="K19" s="336"/>
      <c r="L19" s="182" t="s">
        <v>750</v>
      </c>
      <c r="M19" s="183">
        <v>3</v>
      </c>
      <c r="N19" s="181"/>
      <c r="O19" s="181"/>
      <c r="P19" s="181"/>
      <c r="Q19" s="183">
        <v>20671</v>
      </c>
    </row>
    <row r="20" spans="2:17" ht="60">
      <c r="B20" s="233" t="s">
        <v>10</v>
      </c>
      <c r="C20" s="233" t="s">
        <v>11</v>
      </c>
      <c r="D20" s="233" t="s">
        <v>784</v>
      </c>
      <c r="E20" s="234" t="s">
        <v>783</v>
      </c>
      <c r="F20" s="234" t="s">
        <v>782</v>
      </c>
      <c r="G20" s="233" t="s">
        <v>20</v>
      </c>
      <c r="J20" s="336"/>
      <c r="K20" s="336"/>
      <c r="L20" s="182" t="s">
        <v>749</v>
      </c>
      <c r="M20" s="181"/>
      <c r="N20" s="181"/>
      <c r="O20" s="181"/>
      <c r="P20" s="181"/>
      <c r="Q20" s="181"/>
    </row>
    <row r="21" spans="2:17">
      <c r="B21" s="231">
        <v>1</v>
      </c>
      <c r="C21" s="246"/>
      <c r="D21" s="159"/>
      <c r="E21" s="159"/>
      <c r="F21" s="159"/>
      <c r="G21" s="179"/>
      <c r="J21" s="336"/>
      <c r="K21" s="336"/>
      <c r="L21" s="182" t="s">
        <v>41</v>
      </c>
      <c r="M21" s="181"/>
      <c r="N21" s="181"/>
      <c r="O21" s="181"/>
      <c r="P21" s="181"/>
      <c r="Q21" s="181"/>
    </row>
    <row r="22" spans="2:17">
      <c r="B22" s="243">
        <f>+B21+1</f>
        <v>2</v>
      </c>
      <c r="C22" s="245"/>
      <c r="D22" s="243"/>
      <c r="E22" s="243"/>
      <c r="F22" s="243"/>
      <c r="G22" s="231"/>
      <c r="J22" s="336"/>
      <c r="K22" s="336"/>
      <c r="L22" s="182" t="s">
        <v>25</v>
      </c>
      <c r="M22" s="181"/>
      <c r="N22" s="181"/>
      <c r="O22" s="181"/>
      <c r="P22" s="181"/>
      <c r="Q22" s="181"/>
    </row>
    <row r="23" spans="2:17">
      <c r="B23" s="231">
        <v>3</v>
      </c>
      <c r="C23" s="232"/>
      <c r="D23" s="231"/>
      <c r="E23" s="231"/>
      <c r="F23" s="231"/>
      <c r="G23" s="231"/>
      <c r="J23" s="336"/>
      <c r="K23" s="336"/>
      <c r="L23" s="182" t="s">
        <v>57</v>
      </c>
      <c r="M23" s="181"/>
      <c r="N23" s="181"/>
      <c r="O23" s="181"/>
      <c r="P23" s="181"/>
      <c r="Q23" s="181"/>
    </row>
    <row r="24" spans="2:17">
      <c r="B24" s="231">
        <v>3</v>
      </c>
      <c r="C24" s="232"/>
      <c r="D24" s="231"/>
      <c r="E24" s="231"/>
      <c r="F24" s="231"/>
      <c r="G24" s="231"/>
      <c r="J24" s="336"/>
      <c r="K24" s="336"/>
      <c r="L24" s="182" t="s">
        <v>725</v>
      </c>
      <c r="M24" s="181"/>
      <c r="N24" s="181"/>
      <c r="O24" s="181"/>
      <c r="P24" s="181"/>
      <c r="Q24" s="181"/>
    </row>
    <row r="25" spans="2:17">
      <c r="B25" s="231"/>
      <c r="C25" s="232"/>
      <c r="D25" s="231"/>
      <c r="E25" s="231"/>
      <c r="F25" s="231"/>
      <c r="G25" s="231"/>
      <c r="J25" s="336" t="s">
        <v>59</v>
      </c>
      <c r="K25" s="336"/>
      <c r="L25" s="228" t="s">
        <v>822</v>
      </c>
      <c r="M25" s="181"/>
      <c r="N25" s="181"/>
      <c r="O25" s="181"/>
      <c r="P25" s="181"/>
      <c r="Q25" s="181"/>
    </row>
    <row r="26" spans="2:17">
      <c r="B26" s="231"/>
      <c r="C26" s="232"/>
      <c r="D26" s="231"/>
      <c r="E26" s="231"/>
      <c r="F26" s="231"/>
      <c r="G26" s="231"/>
      <c r="J26" s="336"/>
      <c r="K26" s="336"/>
      <c r="L26" s="228" t="s">
        <v>821</v>
      </c>
      <c r="M26" s="181"/>
      <c r="N26" s="181"/>
      <c r="O26" s="181"/>
      <c r="P26" s="181"/>
      <c r="Q26" s="181"/>
    </row>
    <row r="27" spans="2:17">
      <c r="B27" s="231"/>
      <c r="C27" s="232"/>
      <c r="D27" s="231"/>
      <c r="E27" s="231"/>
      <c r="F27" s="231"/>
      <c r="G27" s="231"/>
      <c r="J27" s="336"/>
      <c r="K27" s="336"/>
      <c r="L27" s="228" t="s">
        <v>820</v>
      </c>
      <c r="M27" s="181"/>
      <c r="N27" s="181"/>
      <c r="O27" s="181"/>
      <c r="P27" s="181"/>
      <c r="Q27" s="181"/>
    </row>
    <row r="28" spans="2:17">
      <c r="B28" s="231"/>
      <c r="C28" s="232"/>
      <c r="D28" s="231"/>
      <c r="E28" s="231"/>
      <c r="F28" s="231"/>
      <c r="G28" s="231"/>
      <c r="J28" s="336"/>
      <c r="K28" s="336"/>
      <c r="L28" s="228" t="s">
        <v>819</v>
      </c>
      <c r="M28" s="181"/>
      <c r="N28" s="181"/>
      <c r="O28" s="181"/>
      <c r="P28" s="181"/>
      <c r="Q28" s="181"/>
    </row>
    <row r="29" spans="2:17">
      <c r="B29" s="231"/>
      <c r="C29" s="232"/>
      <c r="D29" s="231"/>
      <c r="E29" s="231"/>
      <c r="F29" s="231"/>
      <c r="G29" s="231"/>
      <c r="J29" s="336"/>
      <c r="K29" s="336"/>
      <c r="L29" s="228" t="s">
        <v>818</v>
      </c>
      <c r="M29" s="181"/>
      <c r="N29" s="181"/>
      <c r="O29" s="181"/>
      <c r="P29" s="181"/>
      <c r="Q29" s="181"/>
    </row>
    <row r="30" spans="2:17">
      <c r="B30" s="231"/>
      <c r="C30" s="232"/>
      <c r="D30" s="231"/>
      <c r="E30" s="231"/>
      <c r="F30" s="231"/>
      <c r="G30" s="231"/>
      <c r="J30" s="336"/>
      <c r="K30" s="336"/>
      <c r="L30" s="228" t="s">
        <v>817</v>
      </c>
      <c r="M30" s="181"/>
      <c r="N30" s="181"/>
      <c r="O30" s="181"/>
      <c r="P30" s="181"/>
      <c r="Q30" s="181"/>
    </row>
    <row r="31" spans="2:17">
      <c r="B31" s="231"/>
      <c r="C31" s="232"/>
      <c r="D31" s="231"/>
      <c r="E31" s="231"/>
      <c r="F31" s="231"/>
      <c r="G31" s="235"/>
      <c r="J31" s="336"/>
      <c r="K31" s="336"/>
      <c r="L31" s="228" t="s">
        <v>816</v>
      </c>
      <c r="M31" s="181"/>
      <c r="N31" s="181"/>
      <c r="O31" s="181"/>
      <c r="P31" s="181"/>
      <c r="Q31" s="181"/>
    </row>
    <row r="32" spans="2:17">
      <c r="B32" s="231"/>
      <c r="C32" s="232" t="s">
        <v>777</v>
      </c>
      <c r="D32" s="231">
        <f>SUM(D21:D31)</f>
        <v>0</v>
      </c>
      <c r="E32" s="231"/>
      <c r="F32" s="231"/>
      <c r="G32" s="235"/>
      <c r="J32" s="336"/>
      <c r="K32" s="336"/>
      <c r="L32" s="228" t="s">
        <v>60</v>
      </c>
      <c r="M32" s="182"/>
      <c r="N32" s="182"/>
      <c r="O32" s="182"/>
      <c r="P32" s="182"/>
      <c r="Q32" s="181"/>
    </row>
    <row r="33" spans="2:17" ht="18.75">
      <c r="B33" s="342" t="s">
        <v>815</v>
      </c>
      <c r="C33" s="343"/>
      <c r="D33" s="343"/>
      <c r="E33" s="343"/>
      <c r="F33" s="343"/>
      <c r="G33" s="344"/>
      <c r="J33" s="336"/>
      <c r="K33" s="336"/>
      <c r="L33" s="228" t="s">
        <v>61</v>
      </c>
      <c r="M33" s="181">
        <v>5</v>
      </c>
      <c r="N33" s="181"/>
      <c r="O33" s="181"/>
      <c r="P33" s="181"/>
      <c r="Q33" s="181">
        <v>20672</v>
      </c>
    </row>
    <row r="34" spans="2:17" ht="60">
      <c r="B34" s="233" t="s">
        <v>10</v>
      </c>
      <c r="C34" s="233" t="s">
        <v>11</v>
      </c>
      <c r="D34" s="233" t="s">
        <v>784</v>
      </c>
      <c r="E34" s="234" t="s">
        <v>783</v>
      </c>
      <c r="F34" s="234" t="s">
        <v>782</v>
      </c>
      <c r="G34" s="233" t="s">
        <v>20</v>
      </c>
      <c r="J34" s="336"/>
      <c r="K34" s="336"/>
      <c r="L34" s="228" t="s">
        <v>62</v>
      </c>
      <c r="M34" s="181"/>
      <c r="N34" s="181"/>
      <c r="O34" s="181"/>
      <c r="P34" s="181"/>
      <c r="Q34" s="181"/>
    </row>
    <row r="35" spans="2:17">
      <c r="B35" s="243">
        <v>1</v>
      </c>
      <c r="C35" s="246">
        <v>45098</v>
      </c>
      <c r="D35" s="159">
        <v>200</v>
      </c>
      <c r="E35" s="159"/>
      <c r="F35" s="159"/>
      <c r="G35" s="179">
        <v>20658</v>
      </c>
      <c r="J35" s="336"/>
      <c r="K35" s="336"/>
      <c r="L35" s="228" t="s">
        <v>814</v>
      </c>
      <c r="M35" s="181"/>
      <c r="N35" s="183"/>
      <c r="O35" s="181"/>
      <c r="P35" s="181"/>
      <c r="Q35" s="181"/>
    </row>
    <row r="36" spans="2:17">
      <c r="B36" s="243">
        <f>+B35+1</f>
        <v>2</v>
      </c>
      <c r="C36" s="245">
        <v>45100</v>
      </c>
      <c r="D36" s="243">
        <v>400</v>
      </c>
      <c r="E36" s="243"/>
      <c r="F36" s="243"/>
      <c r="G36" s="231"/>
      <c r="J36" s="336"/>
      <c r="K36" s="336"/>
      <c r="L36" s="228" t="s">
        <v>813</v>
      </c>
      <c r="M36" s="183"/>
      <c r="N36" s="183"/>
      <c r="O36" s="181"/>
      <c r="P36" s="181"/>
      <c r="Q36" s="181"/>
    </row>
    <row r="37" spans="2:17">
      <c r="B37" s="243">
        <f>+B36+1</f>
        <v>3</v>
      </c>
      <c r="C37" s="245">
        <v>45197</v>
      </c>
      <c r="D37" s="231">
        <v>300</v>
      </c>
      <c r="E37" s="231"/>
      <c r="F37" s="231"/>
      <c r="G37" s="231">
        <v>20671</v>
      </c>
      <c r="J37" s="336"/>
      <c r="K37" s="336"/>
      <c r="L37" s="228" t="s">
        <v>63</v>
      </c>
      <c r="M37" s="181"/>
      <c r="N37" s="183"/>
      <c r="O37" s="181"/>
      <c r="P37" s="181"/>
      <c r="Q37" s="181"/>
    </row>
    <row r="38" spans="2:17">
      <c r="B38" s="243">
        <f>+B37+1</f>
        <v>4</v>
      </c>
      <c r="C38" s="232">
        <v>45205</v>
      </c>
      <c r="D38" s="231">
        <v>300</v>
      </c>
      <c r="E38" s="231"/>
      <c r="F38" s="231"/>
      <c r="G38" s="231">
        <v>20674</v>
      </c>
      <c r="J38" s="336"/>
      <c r="K38" s="336"/>
      <c r="L38" s="228" t="s">
        <v>812</v>
      </c>
      <c r="M38" s="181"/>
      <c r="N38" s="183"/>
      <c r="O38" s="181"/>
      <c r="P38" s="181"/>
      <c r="Q38" s="181"/>
    </row>
    <row r="39" spans="2:17">
      <c r="B39" s="231"/>
      <c r="C39" s="232"/>
      <c r="D39" s="231"/>
      <c r="E39" s="231"/>
      <c r="F39" s="231"/>
      <c r="G39" s="231"/>
      <c r="J39" s="336"/>
      <c r="K39" s="336"/>
      <c r="L39" s="228" t="s">
        <v>811</v>
      </c>
      <c r="M39" s="181"/>
      <c r="N39" s="183"/>
      <c r="O39" s="181"/>
      <c r="P39" s="181"/>
      <c r="Q39" s="181"/>
    </row>
    <row r="40" spans="2:17">
      <c r="B40" s="243"/>
      <c r="C40" s="245"/>
      <c r="D40" s="243"/>
      <c r="E40" s="243"/>
      <c r="F40" s="243"/>
      <c r="G40" s="231"/>
      <c r="J40" s="336"/>
      <c r="K40" s="336"/>
      <c r="L40" s="228" t="s">
        <v>810</v>
      </c>
      <c r="M40" s="181"/>
      <c r="N40" s="183"/>
      <c r="O40" s="181"/>
      <c r="P40" s="181"/>
      <c r="Q40" s="181"/>
    </row>
    <row r="41" spans="2:17">
      <c r="B41" s="243"/>
      <c r="C41" s="245"/>
      <c r="D41" s="244"/>
      <c r="E41" s="243"/>
      <c r="F41" s="243"/>
      <c r="G41" s="231"/>
      <c r="J41" s="336"/>
      <c r="K41" s="336"/>
      <c r="L41" s="228" t="s">
        <v>809</v>
      </c>
      <c r="M41" s="181"/>
      <c r="N41" s="183"/>
      <c r="O41" s="181"/>
      <c r="P41" s="181"/>
      <c r="Q41" s="181"/>
    </row>
    <row r="42" spans="2:17">
      <c r="B42" s="243"/>
      <c r="C42" s="245"/>
      <c r="D42" s="244"/>
      <c r="E42" s="243"/>
      <c r="F42" s="243"/>
      <c r="G42" s="231"/>
      <c r="J42" s="336"/>
      <c r="K42" s="336"/>
      <c r="L42" s="228" t="s">
        <v>64</v>
      </c>
      <c r="M42" s="181"/>
      <c r="N42" s="183"/>
      <c r="O42" s="181"/>
      <c r="P42" s="181"/>
      <c r="Q42" s="181"/>
    </row>
    <row r="43" spans="2:17">
      <c r="B43" s="243"/>
      <c r="C43" s="245"/>
      <c r="D43" s="244"/>
      <c r="E43" s="243"/>
      <c r="F43" s="243"/>
      <c r="G43" s="235"/>
      <c r="J43" s="336"/>
      <c r="K43" s="336"/>
      <c r="L43" s="228" t="s">
        <v>75</v>
      </c>
      <c r="M43" s="181"/>
      <c r="N43" s="183"/>
      <c r="O43" s="181"/>
      <c r="P43" s="181"/>
      <c r="Q43" s="181"/>
    </row>
    <row r="44" spans="2:17">
      <c r="B44" s="243"/>
      <c r="C44" s="245"/>
      <c r="D44" s="244"/>
      <c r="E44" s="243"/>
      <c r="F44" s="243"/>
      <c r="G44" s="235"/>
      <c r="J44" s="336"/>
      <c r="K44" s="336"/>
      <c r="L44" s="228" t="s">
        <v>65</v>
      </c>
      <c r="M44" s="183"/>
      <c r="N44" s="183"/>
      <c r="O44" s="181"/>
      <c r="P44" s="181"/>
      <c r="Q44" s="181"/>
    </row>
    <row r="45" spans="2:17">
      <c r="B45" s="243"/>
      <c r="C45" s="232" t="s">
        <v>777</v>
      </c>
      <c r="D45" s="231">
        <f>SUM(D35:D44)</f>
        <v>1200</v>
      </c>
      <c r="E45" s="243"/>
      <c r="F45" s="243"/>
      <c r="G45" s="235"/>
      <c r="J45" s="336"/>
      <c r="K45" s="336"/>
      <c r="L45" s="228" t="s">
        <v>776</v>
      </c>
      <c r="M45" s="181"/>
      <c r="N45" s="183"/>
      <c r="O45" s="181"/>
      <c r="P45" s="181"/>
      <c r="Q45" s="181"/>
    </row>
    <row r="46" spans="2:17" ht="18.75">
      <c r="B46" s="342" t="s">
        <v>808</v>
      </c>
      <c r="C46" s="343"/>
      <c r="D46" s="343"/>
      <c r="E46" s="343"/>
      <c r="F46" s="343"/>
      <c r="G46" s="344"/>
      <c r="J46" s="336"/>
      <c r="K46" s="336"/>
      <c r="L46" s="228" t="s">
        <v>807</v>
      </c>
      <c r="M46" s="181"/>
      <c r="N46" s="183"/>
      <c r="O46" s="181"/>
      <c r="P46" s="181"/>
      <c r="Q46" s="181"/>
    </row>
    <row r="47" spans="2:17" ht="60">
      <c r="B47" s="233" t="s">
        <v>10</v>
      </c>
      <c r="C47" s="233" t="s">
        <v>11</v>
      </c>
      <c r="D47" s="233" t="s">
        <v>784</v>
      </c>
      <c r="E47" s="234" t="s">
        <v>783</v>
      </c>
      <c r="F47" s="234" t="s">
        <v>782</v>
      </c>
      <c r="G47" s="233" t="s">
        <v>20</v>
      </c>
      <c r="J47" s="336"/>
      <c r="K47" s="336"/>
      <c r="L47" s="228" t="s">
        <v>76</v>
      </c>
      <c r="M47" s="181"/>
      <c r="N47" s="183"/>
      <c r="O47" s="181"/>
      <c r="P47" s="181"/>
      <c r="Q47" s="181"/>
    </row>
    <row r="48" spans="2:17">
      <c r="B48" s="231">
        <v>1</v>
      </c>
      <c r="C48" s="242"/>
      <c r="D48" s="179"/>
      <c r="E48" s="179"/>
      <c r="F48" s="179"/>
      <c r="G48" s="179"/>
      <c r="J48" s="336"/>
      <c r="K48" s="336"/>
      <c r="L48" s="228" t="s">
        <v>774</v>
      </c>
      <c r="M48" s="181"/>
      <c r="N48" s="183"/>
      <c r="O48" s="181"/>
      <c r="P48" s="181"/>
      <c r="Q48" s="181"/>
    </row>
    <row r="49" spans="2:17">
      <c r="B49" s="231">
        <v>2</v>
      </c>
      <c r="C49" s="242">
        <v>45089</v>
      </c>
      <c r="D49" s="159">
        <v>300</v>
      </c>
      <c r="E49" s="179"/>
      <c r="F49" s="179"/>
      <c r="G49" s="159">
        <v>20653</v>
      </c>
      <c r="J49" s="336"/>
      <c r="K49" s="336"/>
      <c r="L49" s="228" t="s">
        <v>77</v>
      </c>
      <c r="M49" s="181"/>
      <c r="N49" s="183"/>
      <c r="O49" s="181"/>
      <c r="P49" s="181"/>
      <c r="Q49" s="181"/>
    </row>
    <row r="50" spans="2:17">
      <c r="B50" s="231">
        <v>3</v>
      </c>
      <c r="C50" s="241">
        <v>45090</v>
      </c>
      <c r="D50" s="159">
        <v>300</v>
      </c>
      <c r="E50" s="169"/>
      <c r="F50" s="169"/>
      <c r="G50" s="159">
        <v>20654</v>
      </c>
      <c r="J50" s="336"/>
      <c r="K50" s="336"/>
      <c r="L50" s="228" t="s">
        <v>806</v>
      </c>
      <c r="M50" s="181"/>
      <c r="N50" s="183"/>
      <c r="O50" s="181"/>
      <c r="P50" s="181"/>
      <c r="Q50" s="181"/>
    </row>
    <row r="51" spans="2:17">
      <c r="B51" s="231">
        <v>4</v>
      </c>
      <c r="C51" s="240">
        <v>45094</v>
      </c>
      <c r="D51" s="231">
        <v>200</v>
      </c>
      <c r="E51" s="239"/>
      <c r="F51" s="239"/>
      <c r="G51" s="231">
        <v>20655</v>
      </c>
      <c r="J51" s="336"/>
      <c r="K51" s="336"/>
      <c r="L51" s="228" t="s">
        <v>805</v>
      </c>
      <c r="M51" s="181"/>
      <c r="N51" s="183"/>
      <c r="O51" s="181"/>
      <c r="P51" s="181"/>
      <c r="Q51" s="181"/>
    </row>
    <row r="52" spans="2:17">
      <c r="B52" s="231">
        <v>5</v>
      </c>
      <c r="C52" s="232">
        <v>45095</v>
      </c>
      <c r="D52" s="231">
        <v>200</v>
      </c>
      <c r="E52" s="231"/>
      <c r="F52" s="231"/>
      <c r="G52" s="231">
        <v>20656</v>
      </c>
      <c r="J52" s="336"/>
      <c r="K52" s="336"/>
      <c r="L52" s="228" t="s">
        <v>804</v>
      </c>
      <c r="M52" s="181"/>
      <c r="N52" s="183"/>
      <c r="O52" s="181"/>
      <c r="P52" s="181"/>
      <c r="Q52" s="181"/>
    </row>
    <row r="53" spans="2:17">
      <c r="B53" s="231">
        <v>6</v>
      </c>
      <c r="C53" s="232">
        <v>45096</v>
      </c>
      <c r="D53" s="231">
        <v>100</v>
      </c>
      <c r="E53" s="231"/>
      <c r="F53" s="231"/>
      <c r="G53" s="231">
        <v>20657</v>
      </c>
      <c r="J53" s="336"/>
      <c r="K53" s="336"/>
      <c r="L53" s="228" t="s">
        <v>803</v>
      </c>
      <c r="M53" s="181"/>
      <c r="N53" s="181"/>
      <c r="O53" s="181"/>
      <c r="P53" s="181"/>
      <c r="Q53" s="181"/>
    </row>
    <row r="54" spans="2:17">
      <c r="B54" s="231">
        <v>7</v>
      </c>
      <c r="C54" s="232"/>
      <c r="D54" s="231"/>
      <c r="E54" s="231"/>
      <c r="F54" s="231"/>
      <c r="G54" s="231"/>
      <c r="J54" s="336"/>
      <c r="K54" s="336"/>
      <c r="L54" s="228" t="s">
        <v>802</v>
      </c>
      <c r="M54" s="181"/>
      <c r="N54" s="181"/>
      <c r="O54" s="181"/>
      <c r="P54" s="181"/>
      <c r="Q54" s="181"/>
    </row>
    <row r="55" spans="2:17">
      <c r="B55" s="231">
        <f>+B54+1</f>
        <v>8</v>
      </c>
      <c r="C55" s="232"/>
      <c r="D55" s="231"/>
      <c r="E55" s="231"/>
      <c r="F55" s="231"/>
      <c r="G55" s="235"/>
      <c r="J55" s="336"/>
      <c r="K55" s="336"/>
      <c r="L55" s="228" t="s">
        <v>801</v>
      </c>
      <c r="M55" s="181"/>
      <c r="N55" s="181"/>
      <c r="O55" s="181"/>
      <c r="P55" s="181"/>
      <c r="Q55" s="181"/>
    </row>
    <row r="56" spans="2:17">
      <c r="B56" s="231"/>
      <c r="C56" s="232"/>
      <c r="D56" s="231"/>
      <c r="E56" s="231"/>
      <c r="F56" s="231"/>
      <c r="G56" s="235"/>
      <c r="J56" s="336"/>
      <c r="K56" s="336"/>
      <c r="L56" s="228" t="s">
        <v>800</v>
      </c>
      <c r="M56" s="181"/>
      <c r="N56" s="181"/>
      <c r="O56" s="181"/>
      <c r="P56" s="181"/>
      <c r="Q56" s="181"/>
    </row>
    <row r="57" spans="2:17">
      <c r="B57" s="231"/>
      <c r="C57" s="232" t="s">
        <v>777</v>
      </c>
      <c r="D57" s="231">
        <f>SUM(D47:D56)</f>
        <v>1100</v>
      </c>
      <c r="E57" s="231"/>
      <c r="F57" s="231"/>
      <c r="G57" s="235"/>
      <c r="J57" s="336"/>
      <c r="K57" s="336"/>
      <c r="L57" s="228" t="s">
        <v>799</v>
      </c>
      <c r="M57" s="181"/>
      <c r="N57" s="181"/>
      <c r="O57" s="181"/>
      <c r="P57" s="181"/>
      <c r="Q57" s="181"/>
    </row>
    <row r="58" spans="2:17">
      <c r="B58" s="238"/>
      <c r="C58" s="237"/>
      <c r="D58" s="236"/>
      <c r="E58" s="236"/>
      <c r="F58" s="236"/>
      <c r="G58" s="235"/>
      <c r="J58" s="336"/>
      <c r="K58" s="336"/>
      <c r="L58" s="228" t="s">
        <v>798</v>
      </c>
      <c r="M58" s="181"/>
      <c r="N58" s="181"/>
      <c r="O58" s="181"/>
      <c r="P58" s="181"/>
      <c r="Q58" s="181"/>
    </row>
    <row r="59" spans="2:17" ht="18.75">
      <c r="B59" s="342" t="s">
        <v>797</v>
      </c>
      <c r="C59" s="343"/>
      <c r="D59" s="343"/>
      <c r="E59" s="343"/>
      <c r="F59" s="343"/>
      <c r="G59" s="344"/>
      <c r="J59" s="336"/>
      <c r="K59" s="336"/>
      <c r="L59" s="228" t="s">
        <v>796</v>
      </c>
      <c r="M59" s="181"/>
      <c r="N59" s="181"/>
      <c r="O59" s="181"/>
      <c r="P59" s="181"/>
      <c r="Q59" s="181"/>
    </row>
    <row r="60" spans="2:17" ht="60">
      <c r="B60" s="233" t="s">
        <v>10</v>
      </c>
      <c r="C60" s="233" t="s">
        <v>11</v>
      </c>
      <c r="D60" s="233" t="s">
        <v>784</v>
      </c>
      <c r="E60" s="234" t="s">
        <v>783</v>
      </c>
      <c r="F60" s="234" t="s">
        <v>782</v>
      </c>
      <c r="G60" s="233" t="s">
        <v>20</v>
      </c>
      <c r="J60" s="336"/>
      <c r="K60" s="336"/>
      <c r="L60" s="228" t="s">
        <v>795</v>
      </c>
      <c r="M60" s="181"/>
      <c r="N60" s="181"/>
      <c r="O60" s="181"/>
      <c r="P60" s="181"/>
      <c r="Q60" s="181"/>
    </row>
    <row r="61" spans="2:17">
      <c r="B61" s="231">
        <v>1</v>
      </c>
      <c r="C61" s="232">
        <v>45211</v>
      </c>
      <c r="D61" s="231">
        <v>588</v>
      </c>
      <c r="E61" s="231"/>
      <c r="F61" s="231"/>
      <c r="G61" s="231">
        <v>20676</v>
      </c>
      <c r="J61" s="336"/>
      <c r="K61" s="336"/>
      <c r="L61" s="228" t="s">
        <v>794</v>
      </c>
      <c r="M61" s="181"/>
      <c r="N61" s="181"/>
      <c r="O61" s="181"/>
      <c r="P61" s="181"/>
      <c r="Q61" s="181"/>
    </row>
    <row r="62" spans="2:17">
      <c r="B62" s="231"/>
      <c r="C62" s="232"/>
      <c r="D62" s="231"/>
      <c r="E62" s="231"/>
      <c r="F62" s="231"/>
      <c r="G62" s="231"/>
      <c r="J62" s="336"/>
      <c r="K62" s="336"/>
      <c r="L62" s="228" t="s">
        <v>793</v>
      </c>
      <c r="M62" s="181"/>
      <c r="N62" s="181"/>
      <c r="O62" s="181"/>
      <c r="P62" s="181"/>
      <c r="Q62" s="181"/>
    </row>
    <row r="63" spans="2:17">
      <c r="B63" s="231"/>
      <c r="C63" s="232"/>
      <c r="D63" s="231"/>
      <c r="E63" s="231"/>
      <c r="F63" s="231"/>
      <c r="G63" s="231"/>
      <c r="J63" s="336"/>
      <c r="K63" s="336"/>
      <c r="L63" s="228" t="s">
        <v>792</v>
      </c>
      <c r="M63" s="181"/>
      <c r="N63" s="181"/>
      <c r="O63" s="181"/>
      <c r="P63" s="181"/>
      <c r="Q63" s="181"/>
    </row>
    <row r="64" spans="2:17">
      <c r="B64" s="231"/>
      <c r="C64" s="232"/>
      <c r="D64" s="231"/>
      <c r="E64" s="231"/>
      <c r="F64" s="231"/>
      <c r="G64" s="231"/>
      <c r="J64" s="336"/>
      <c r="K64" s="336"/>
      <c r="L64" s="228" t="s">
        <v>791</v>
      </c>
      <c r="M64" s="181"/>
      <c r="N64" s="181"/>
      <c r="O64" s="181"/>
      <c r="P64" s="181"/>
      <c r="Q64" s="181"/>
    </row>
    <row r="65" spans="2:17">
      <c r="B65" s="231"/>
      <c r="C65" s="232"/>
      <c r="D65" s="231"/>
      <c r="E65" s="231"/>
      <c r="F65" s="231"/>
      <c r="G65" s="231"/>
      <c r="J65" s="336"/>
      <c r="K65" s="336"/>
      <c r="L65" s="228" t="s">
        <v>790</v>
      </c>
      <c r="M65" s="181"/>
      <c r="N65" s="181"/>
      <c r="O65" s="181"/>
      <c r="P65" s="181"/>
      <c r="Q65" s="181"/>
    </row>
    <row r="66" spans="2:17">
      <c r="B66" s="231"/>
      <c r="C66" s="232"/>
      <c r="D66" s="231"/>
      <c r="E66" s="231"/>
      <c r="F66" s="231"/>
      <c r="G66" s="231"/>
      <c r="J66" s="336" t="s">
        <v>789</v>
      </c>
      <c r="K66" s="336"/>
      <c r="L66" s="228" t="s">
        <v>21</v>
      </c>
      <c r="M66" s="181"/>
      <c r="N66" s="181"/>
      <c r="O66" s="181"/>
      <c r="P66" s="181"/>
      <c r="Q66" s="181"/>
    </row>
    <row r="67" spans="2:17">
      <c r="B67" s="231"/>
      <c r="C67" s="232"/>
      <c r="D67" s="231"/>
      <c r="E67" s="231"/>
      <c r="F67" s="231"/>
      <c r="G67" s="231"/>
      <c r="J67" s="336"/>
      <c r="K67" s="336"/>
      <c r="L67" s="228" t="s">
        <v>22</v>
      </c>
      <c r="M67" s="181"/>
      <c r="N67" s="181"/>
      <c r="O67" s="181"/>
      <c r="P67" s="181"/>
      <c r="Q67" s="181"/>
    </row>
    <row r="68" spans="2:17">
      <c r="B68" s="231"/>
      <c r="C68" s="232" t="s">
        <v>777</v>
      </c>
      <c r="D68" s="231">
        <f>+SUM(D61:D67)</f>
        <v>588</v>
      </c>
      <c r="E68" s="231"/>
      <c r="F68" s="231"/>
      <c r="G68" s="231"/>
      <c r="J68" s="336"/>
      <c r="K68" s="336"/>
      <c r="L68" s="228" t="s">
        <v>23</v>
      </c>
      <c r="M68" s="181"/>
      <c r="N68" s="181"/>
      <c r="O68" s="181"/>
      <c r="P68" s="181"/>
      <c r="Q68" s="181"/>
    </row>
    <row r="69" spans="2:17" ht="18.75">
      <c r="B69" s="342" t="s">
        <v>788</v>
      </c>
      <c r="C69" s="343"/>
      <c r="D69" s="343"/>
      <c r="E69" s="343"/>
      <c r="F69" s="343"/>
      <c r="G69" s="344"/>
      <c r="J69" s="336"/>
      <c r="K69" s="336"/>
      <c r="L69" s="228" t="s">
        <v>750</v>
      </c>
      <c r="M69" s="181"/>
      <c r="N69" s="181"/>
      <c r="O69" s="181"/>
      <c r="P69" s="181"/>
      <c r="Q69" s="181"/>
    </row>
    <row r="70" spans="2:17" ht="60">
      <c r="B70" s="233" t="s">
        <v>10</v>
      </c>
      <c r="C70" s="233" t="s">
        <v>11</v>
      </c>
      <c r="D70" s="233" t="s">
        <v>784</v>
      </c>
      <c r="E70" s="234" t="s">
        <v>783</v>
      </c>
      <c r="F70" s="234" t="s">
        <v>782</v>
      </c>
      <c r="G70" s="233" t="s">
        <v>20</v>
      </c>
      <c r="J70" s="336"/>
      <c r="K70" s="336"/>
      <c r="L70" s="228" t="s">
        <v>749</v>
      </c>
      <c r="M70" s="181"/>
      <c r="N70" s="181"/>
      <c r="O70" s="181"/>
      <c r="P70" s="181"/>
      <c r="Q70" s="181"/>
    </row>
    <row r="71" spans="2:17">
      <c r="B71" s="231">
        <v>1</v>
      </c>
      <c r="C71" s="232">
        <v>45211</v>
      </c>
      <c r="D71" s="231">
        <v>456</v>
      </c>
      <c r="E71" s="231"/>
      <c r="F71" s="231"/>
      <c r="G71" s="231">
        <v>20676</v>
      </c>
      <c r="J71" s="336"/>
      <c r="K71" s="336"/>
      <c r="L71" s="228" t="s">
        <v>41</v>
      </c>
      <c r="M71" s="183"/>
      <c r="N71" s="181"/>
      <c r="O71" s="181"/>
      <c r="P71" s="181"/>
      <c r="Q71" s="181"/>
    </row>
    <row r="72" spans="2:17">
      <c r="B72" s="231"/>
      <c r="C72" s="232"/>
      <c r="D72" s="231"/>
      <c r="E72" s="231"/>
      <c r="F72" s="231"/>
      <c r="G72" s="231"/>
      <c r="J72" s="336"/>
      <c r="K72" s="336"/>
      <c r="L72" s="228" t="s">
        <v>25</v>
      </c>
      <c r="M72" s="183"/>
      <c r="N72" s="181"/>
      <c r="O72" s="181"/>
      <c r="P72" s="181"/>
      <c r="Q72" s="181"/>
    </row>
    <row r="73" spans="2:17">
      <c r="B73" s="231"/>
      <c r="C73" s="232"/>
      <c r="D73" s="231"/>
      <c r="E73" s="231"/>
      <c r="F73" s="231"/>
      <c r="G73" s="231"/>
      <c r="J73" s="336"/>
      <c r="K73" s="336"/>
      <c r="L73" s="228" t="s">
        <v>57</v>
      </c>
      <c r="M73" s="181"/>
      <c r="N73" s="181"/>
      <c r="O73" s="181"/>
      <c r="P73" s="181"/>
      <c r="Q73" s="181"/>
    </row>
    <row r="74" spans="2:17">
      <c r="B74" s="231"/>
      <c r="C74" s="232"/>
      <c r="D74" s="231"/>
      <c r="E74" s="231"/>
      <c r="F74" s="231"/>
      <c r="G74" s="231"/>
      <c r="J74" s="336"/>
      <c r="K74" s="336"/>
      <c r="L74" s="228" t="s">
        <v>725</v>
      </c>
      <c r="M74" s="181"/>
      <c r="N74" s="181"/>
      <c r="O74" s="181"/>
      <c r="P74" s="181"/>
      <c r="Q74" s="181"/>
    </row>
    <row r="75" spans="2:17">
      <c r="B75" s="231"/>
      <c r="C75" s="232"/>
      <c r="D75" s="231"/>
      <c r="E75" s="231"/>
      <c r="F75" s="231"/>
      <c r="G75" s="231"/>
      <c r="J75" s="336" t="s">
        <v>787</v>
      </c>
      <c r="K75" s="336"/>
      <c r="L75" s="228" t="s">
        <v>67</v>
      </c>
      <c r="M75" s="182"/>
      <c r="N75" s="183"/>
      <c r="O75" s="181"/>
      <c r="P75" s="181"/>
      <c r="Q75" s="181"/>
    </row>
    <row r="76" spans="2:17">
      <c r="B76" s="231"/>
      <c r="C76" s="232"/>
      <c r="D76" s="231"/>
      <c r="E76" s="231"/>
      <c r="F76" s="231"/>
      <c r="G76" s="231"/>
      <c r="J76" s="336"/>
      <c r="K76" s="336"/>
      <c r="L76" s="228" t="s">
        <v>68</v>
      </c>
      <c r="M76" s="183">
        <f>1+3</f>
        <v>4</v>
      </c>
      <c r="N76" s="183"/>
      <c r="O76" s="181"/>
      <c r="P76" s="181"/>
      <c r="Q76" s="181" t="s">
        <v>786</v>
      </c>
    </row>
    <row r="77" spans="2:17">
      <c r="B77" s="231"/>
      <c r="C77" s="232"/>
      <c r="D77" s="231"/>
      <c r="E77" s="231"/>
      <c r="F77" s="231"/>
      <c r="G77" s="231"/>
      <c r="J77" s="336"/>
      <c r="K77" s="336"/>
      <c r="L77" s="228" t="s">
        <v>69</v>
      </c>
      <c r="M77" s="183"/>
      <c r="N77" s="183"/>
      <c r="O77" s="181"/>
      <c r="P77" s="181"/>
      <c r="Q77" s="181"/>
    </row>
    <row r="78" spans="2:17">
      <c r="B78" s="231"/>
      <c r="C78" s="232" t="s">
        <v>777</v>
      </c>
      <c r="D78" s="231">
        <f>+SUM(D71:D77)</f>
        <v>456</v>
      </c>
      <c r="E78" s="231"/>
      <c r="F78" s="231"/>
      <c r="G78" s="231"/>
      <c r="J78" s="336"/>
      <c r="K78" s="336"/>
      <c r="L78" s="228" t="s">
        <v>70</v>
      </c>
      <c r="M78" s="183"/>
      <c r="N78" s="183"/>
      <c r="O78" s="181"/>
      <c r="P78" s="181"/>
      <c r="Q78" s="181"/>
    </row>
    <row r="79" spans="2:17" ht="18.75">
      <c r="B79" s="342" t="s">
        <v>785</v>
      </c>
      <c r="C79" s="343"/>
      <c r="D79" s="343"/>
      <c r="E79" s="343"/>
      <c r="F79" s="343"/>
      <c r="G79" s="344"/>
      <c r="J79" s="336"/>
      <c r="K79" s="336"/>
      <c r="L79" s="228" t="s">
        <v>71</v>
      </c>
      <c r="M79" s="183"/>
      <c r="N79" s="183"/>
      <c r="O79" s="181"/>
      <c r="P79" s="181"/>
      <c r="Q79" s="181"/>
    </row>
    <row r="80" spans="2:17" ht="60">
      <c r="B80" s="233" t="s">
        <v>10</v>
      </c>
      <c r="C80" s="233" t="s">
        <v>11</v>
      </c>
      <c r="D80" s="233" t="s">
        <v>784</v>
      </c>
      <c r="E80" s="234" t="s">
        <v>783</v>
      </c>
      <c r="F80" s="234" t="s">
        <v>782</v>
      </c>
      <c r="G80" s="233" t="s">
        <v>20</v>
      </c>
      <c r="J80" s="336"/>
      <c r="K80" s="336"/>
      <c r="L80" s="228" t="s">
        <v>72</v>
      </c>
      <c r="M80" s="183">
        <v>2</v>
      </c>
      <c r="N80" s="183"/>
      <c r="O80" s="181"/>
      <c r="P80" s="181"/>
      <c r="Q80" s="181">
        <v>20671</v>
      </c>
    </row>
    <row r="81" spans="2:17">
      <c r="B81" s="231">
        <v>1</v>
      </c>
      <c r="C81" s="232"/>
      <c r="D81" s="231"/>
      <c r="E81" s="231"/>
      <c r="F81" s="231"/>
      <c r="G81" s="231"/>
      <c r="J81" s="336"/>
      <c r="K81" s="336"/>
      <c r="L81" s="228" t="s">
        <v>781</v>
      </c>
      <c r="M81" s="181"/>
      <c r="N81" s="183"/>
      <c r="O81" s="181"/>
      <c r="P81" s="181"/>
      <c r="Q81" s="181"/>
    </row>
    <row r="82" spans="2:17">
      <c r="B82" s="231"/>
      <c r="C82" s="232"/>
      <c r="D82" s="231"/>
      <c r="E82" s="231"/>
      <c r="F82" s="231"/>
      <c r="G82" s="231"/>
      <c r="J82" s="336"/>
      <c r="K82" s="336"/>
      <c r="L82" s="228" t="s">
        <v>780</v>
      </c>
      <c r="M82" s="181"/>
      <c r="N82" s="183"/>
      <c r="O82" s="181"/>
      <c r="P82" s="181"/>
      <c r="Q82" s="181"/>
    </row>
    <row r="83" spans="2:17">
      <c r="B83" s="231"/>
      <c r="C83" s="232"/>
      <c r="D83" s="231"/>
      <c r="E83" s="231"/>
      <c r="F83" s="231"/>
      <c r="G83" s="231"/>
      <c r="J83" s="336"/>
      <c r="K83" s="336"/>
      <c r="L83" s="228" t="s">
        <v>779</v>
      </c>
      <c r="M83" s="181"/>
      <c r="N83" s="183"/>
      <c r="O83" s="181"/>
      <c r="P83" s="181"/>
      <c r="Q83" s="181"/>
    </row>
    <row r="84" spans="2:17">
      <c r="B84" s="231"/>
      <c r="C84" s="232"/>
      <c r="D84" s="231"/>
      <c r="E84" s="231"/>
      <c r="F84" s="231"/>
      <c r="G84" s="231"/>
      <c r="J84" s="336"/>
      <c r="K84" s="336"/>
      <c r="L84" s="228" t="s">
        <v>778</v>
      </c>
      <c r="M84" s="181"/>
      <c r="N84" s="183"/>
      <c r="O84" s="181"/>
      <c r="P84" s="181"/>
      <c r="Q84" s="181"/>
    </row>
    <row r="85" spans="2:17">
      <c r="B85" s="231"/>
      <c r="C85" s="232"/>
      <c r="D85" s="231"/>
      <c r="E85" s="231"/>
      <c r="F85" s="231"/>
      <c r="G85" s="231"/>
      <c r="J85" s="336"/>
      <c r="K85" s="336"/>
      <c r="L85" s="228" t="s">
        <v>64</v>
      </c>
      <c r="M85" s="181"/>
      <c r="N85" s="183"/>
      <c r="O85" s="181"/>
      <c r="P85" s="181"/>
      <c r="Q85" s="181"/>
    </row>
    <row r="86" spans="2:17">
      <c r="B86" s="231"/>
      <c r="C86" s="232"/>
      <c r="D86" s="231"/>
      <c r="E86" s="231"/>
      <c r="F86" s="231"/>
      <c r="G86" s="231"/>
      <c r="J86" s="336"/>
      <c r="K86" s="336"/>
      <c r="L86" s="228" t="s">
        <v>75</v>
      </c>
      <c r="M86" s="181"/>
      <c r="N86" s="183"/>
      <c r="O86" s="181"/>
      <c r="P86" s="181"/>
      <c r="Q86" s="181"/>
    </row>
    <row r="87" spans="2:17">
      <c r="B87" s="231"/>
      <c r="C87" s="232"/>
      <c r="D87" s="231"/>
      <c r="E87" s="231"/>
      <c r="F87" s="231"/>
      <c r="G87" s="231"/>
      <c r="J87" s="336"/>
      <c r="K87" s="336"/>
      <c r="L87" s="228" t="s">
        <v>65</v>
      </c>
      <c r="M87" s="181"/>
      <c r="N87" s="181"/>
      <c r="O87" s="181"/>
      <c r="P87" s="181"/>
      <c r="Q87" s="181"/>
    </row>
    <row r="88" spans="2:17">
      <c r="B88" s="231"/>
      <c r="C88" s="232" t="s">
        <v>777</v>
      </c>
      <c r="D88" s="231">
        <f>+SUM(D81:D87)</f>
        <v>0</v>
      </c>
      <c r="E88" s="231"/>
      <c r="F88" s="231"/>
      <c r="G88" s="231"/>
      <c r="J88" s="336"/>
      <c r="K88" s="336"/>
      <c r="L88" s="228" t="s">
        <v>776</v>
      </c>
      <c r="M88" s="181"/>
      <c r="N88" s="181"/>
      <c r="O88" s="181"/>
      <c r="P88" s="181"/>
      <c r="Q88" s="181"/>
    </row>
    <row r="89" spans="2:17">
      <c r="J89" s="336"/>
      <c r="K89" s="336"/>
      <c r="L89" s="228" t="s">
        <v>775</v>
      </c>
      <c r="M89" s="181"/>
      <c r="N89" s="181"/>
      <c r="O89" s="181"/>
      <c r="P89" s="181"/>
      <c r="Q89" s="181"/>
    </row>
    <row r="90" spans="2:17">
      <c r="J90" s="336"/>
      <c r="K90" s="336"/>
      <c r="L90" s="228" t="s">
        <v>76</v>
      </c>
      <c r="M90" s="181"/>
      <c r="N90" s="181"/>
      <c r="O90" s="181"/>
      <c r="P90" s="181"/>
      <c r="Q90" s="181"/>
    </row>
    <row r="91" spans="2:17">
      <c r="J91" s="336"/>
      <c r="K91" s="336"/>
      <c r="L91" s="228" t="s">
        <v>774</v>
      </c>
      <c r="M91" s="181"/>
      <c r="N91" s="181"/>
      <c r="O91" s="181"/>
      <c r="P91" s="181"/>
      <c r="Q91" s="181"/>
    </row>
    <row r="92" spans="2:17">
      <c r="J92" s="336"/>
      <c r="K92" s="336"/>
      <c r="L92" s="228" t="s">
        <v>77</v>
      </c>
      <c r="M92" s="181"/>
      <c r="N92" s="181"/>
      <c r="O92" s="181"/>
      <c r="P92" s="181"/>
      <c r="Q92" s="181"/>
    </row>
    <row r="93" spans="2:17">
      <c r="J93" s="336"/>
      <c r="K93" s="336"/>
      <c r="L93" s="228" t="s">
        <v>773</v>
      </c>
      <c r="M93" s="181"/>
      <c r="N93" s="183"/>
      <c r="O93" s="181"/>
      <c r="P93" s="181"/>
      <c r="Q93" s="183"/>
    </row>
    <row r="94" spans="2:17">
      <c r="J94" s="336"/>
      <c r="K94" s="336"/>
      <c r="L94" s="228" t="s">
        <v>772</v>
      </c>
      <c r="M94" s="181"/>
      <c r="N94" s="183"/>
      <c r="O94" s="181"/>
      <c r="P94" s="181"/>
      <c r="Q94" s="183"/>
    </row>
    <row r="95" spans="2:17">
      <c r="J95" s="336"/>
      <c r="K95" s="336"/>
      <c r="L95" s="228" t="s">
        <v>79</v>
      </c>
      <c r="M95" s="181"/>
      <c r="N95" s="183"/>
      <c r="O95" s="181"/>
      <c r="P95" s="181"/>
      <c r="Q95" s="183"/>
    </row>
    <row r="96" spans="2:17">
      <c r="J96" s="336"/>
      <c r="K96" s="336"/>
      <c r="L96" s="228" t="s">
        <v>771</v>
      </c>
      <c r="M96" s="181"/>
      <c r="N96" s="181"/>
      <c r="O96" s="181"/>
      <c r="P96" s="181"/>
      <c r="Q96" s="181"/>
    </row>
    <row r="97" spans="10:17">
      <c r="J97" s="336"/>
      <c r="K97" s="336"/>
      <c r="L97" s="228" t="s">
        <v>770</v>
      </c>
      <c r="M97" s="181"/>
      <c r="N97" s="181"/>
      <c r="O97" s="181"/>
      <c r="P97" s="181"/>
      <c r="Q97" s="181"/>
    </row>
    <row r="98" spans="10:17">
      <c r="J98" s="336"/>
      <c r="K98" s="336"/>
      <c r="L98" s="228" t="s">
        <v>769</v>
      </c>
      <c r="M98" s="181"/>
      <c r="N98" s="181"/>
      <c r="O98" s="181"/>
      <c r="P98" s="181"/>
      <c r="Q98" s="181"/>
    </row>
    <row r="99" spans="10:17">
      <c r="J99" s="336"/>
      <c r="K99" s="336"/>
      <c r="L99" s="228" t="s">
        <v>768</v>
      </c>
      <c r="M99" s="181"/>
      <c r="N99" s="181"/>
      <c r="O99" s="181"/>
      <c r="P99" s="181"/>
      <c r="Q99" s="181"/>
    </row>
    <row r="100" spans="10:17">
      <c r="J100" s="336"/>
      <c r="K100" s="336"/>
      <c r="L100" s="228" t="s">
        <v>767</v>
      </c>
      <c r="M100" s="181"/>
      <c r="N100" s="181"/>
      <c r="O100" s="181"/>
      <c r="P100" s="181"/>
      <c r="Q100" s="181"/>
    </row>
    <row r="101" spans="10:17">
      <c r="J101" s="336"/>
      <c r="K101" s="336"/>
      <c r="L101" s="228" t="s">
        <v>766</v>
      </c>
      <c r="M101" s="181"/>
      <c r="N101" s="181"/>
      <c r="O101" s="181"/>
      <c r="P101" s="181"/>
      <c r="Q101" s="181"/>
    </row>
    <row r="102" spans="10:17">
      <c r="J102" s="336"/>
      <c r="K102" s="336"/>
      <c r="L102" s="228" t="s">
        <v>765</v>
      </c>
      <c r="M102" s="181"/>
      <c r="N102" s="181"/>
      <c r="O102" s="181"/>
      <c r="P102" s="181"/>
      <c r="Q102" s="181"/>
    </row>
    <row r="103" spans="10:17">
      <c r="J103" s="336"/>
      <c r="K103" s="336"/>
      <c r="L103" s="228" t="s">
        <v>764</v>
      </c>
      <c r="M103" s="181"/>
      <c r="N103" s="181"/>
      <c r="O103" s="181"/>
      <c r="P103" s="181"/>
      <c r="Q103" s="181"/>
    </row>
    <row r="104" spans="10:17">
      <c r="J104" s="336"/>
      <c r="K104" s="336"/>
      <c r="L104" s="228" t="s">
        <v>763</v>
      </c>
      <c r="M104" s="181"/>
      <c r="N104" s="181"/>
      <c r="O104" s="181"/>
      <c r="P104" s="181"/>
      <c r="Q104" s="181"/>
    </row>
    <row r="105" spans="10:17">
      <c r="J105" s="336"/>
      <c r="K105" s="336"/>
      <c r="L105" s="228" t="s">
        <v>762</v>
      </c>
      <c r="M105" s="181"/>
      <c r="N105" s="181"/>
      <c r="O105" s="181"/>
      <c r="P105" s="181"/>
      <c r="Q105" s="181"/>
    </row>
    <row r="106" spans="10:17">
      <c r="J106" s="336"/>
      <c r="K106" s="336"/>
      <c r="L106" s="228" t="s">
        <v>761</v>
      </c>
      <c r="M106" s="181"/>
      <c r="N106" s="181"/>
      <c r="O106" s="181"/>
      <c r="P106" s="181"/>
      <c r="Q106" s="181"/>
    </row>
    <row r="107" spans="10:17">
      <c r="J107" s="336"/>
      <c r="K107" s="336"/>
      <c r="L107" s="228" t="s">
        <v>760</v>
      </c>
      <c r="M107" s="181"/>
      <c r="N107" s="181"/>
      <c r="O107" s="181"/>
      <c r="P107" s="181"/>
      <c r="Q107" s="181"/>
    </row>
    <row r="108" spans="10:17">
      <c r="J108" s="336"/>
      <c r="K108" s="336"/>
      <c r="L108" s="228" t="s">
        <v>759</v>
      </c>
      <c r="M108" s="181"/>
      <c r="N108" s="181"/>
      <c r="O108" s="181"/>
      <c r="P108" s="181"/>
      <c r="Q108" s="181"/>
    </row>
    <row r="109" spans="10:17">
      <c r="J109" s="336" t="s">
        <v>758</v>
      </c>
      <c r="K109" s="336"/>
      <c r="L109" s="228" t="s">
        <v>21</v>
      </c>
      <c r="M109" s="181"/>
      <c r="N109" s="181"/>
      <c r="O109" s="181"/>
      <c r="P109" s="181"/>
      <c r="Q109" s="181"/>
    </row>
    <row r="110" spans="10:17">
      <c r="J110" s="336"/>
      <c r="K110" s="336"/>
      <c r="L110" s="228" t="s">
        <v>22</v>
      </c>
      <c r="M110" s="181"/>
      <c r="N110" s="181"/>
      <c r="O110" s="181"/>
      <c r="P110" s="181"/>
      <c r="Q110" s="181"/>
    </row>
    <row r="111" spans="10:17">
      <c r="J111" s="336"/>
      <c r="K111" s="336"/>
      <c r="L111" s="228" t="s">
        <v>23</v>
      </c>
      <c r="M111" s="181"/>
      <c r="N111" s="181"/>
      <c r="O111" s="181"/>
      <c r="P111" s="181"/>
      <c r="Q111" s="181"/>
    </row>
    <row r="112" spans="10:17">
      <c r="J112" s="336"/>
      <c r="K112" s="336"/>
      <c r="L112" s="228" t="s">
        <v>750</v>
      </c>
      <c r="M112" s="181"/>
      <c r="N112" s="181"/>
      <c r="O112" s="181"/>
      <c r="P112" s="181"/>
      <c r="Q112" s="181"/>
    </row>
    <row r="113" spans="10:17">
      <c r="J113" s="336"/>
      <c r="K113" s="336"/>
      <c r="L113" s="228" t="s">
        <v>749</v>
      </c>
      <c r="M113" s="181"/>
      <c r="N113" s="181"/>
      <c r="O113" s="181"/>
      <c r="P113" s="181"/>
      <c r="Q113" s="181"/>
    </row>
    <row r="114" spans="10:17">
      <c r="J114" s="336"/>
      <c r="K114" s="336"/>
      <c r="L114" s="228" t="s">
        <v>41</v>
      </c>
      <c r="M114" s="181"/>
      <c r="N114" s="181"/>
      <c r="O114" s="181"/>
      <c r="P114" s="181"/>
      <c r="Q114" s="181"/>
    </row>
    <row r="115" spans="10:17">
      <c r="J115" s="336"/>
      <c r="K115" s="336"/>
      <c r="L115" s="228" t="s">
        <v>25</v>
      </c>
      <c r="M115" s="181"/>
      <c r="N115" s="181"/>
      <c r="O115" s="181"/>
      <c r="P115" s="181"/>
      <c r="Q115" s="181"/>
    </row>
    <row r="116" spans="10:17">
      <c r="J116" s="336" t="s">
        <v>757</v>
      </c>
      <c r="K116" s="336" t="s">
        <v>21</v>
      </c>
      <c r="L116" s="228" t="s">
        <v>746</v>
      </c>
      <c r="M116" s="181"/>
      <c r="N116" s="181"/>
      <c r="O116" s="181"/>
      <c r="P116" s="181"/>
      <c r="Q116" s="181"/>
    </row>
    <row r="117" spans="10:17">
      <c r="J117" s="336"/>
      <c r="K117" s="336"/>
      <c r="L117" s="228" t="s">
        <v>745</v>
      </c>
      <c r="M117" s="181"/>
      <c r="N117" s="181"/>
      <c r="O117" s="181"/>
      <c r="P117" s="181"/>
      <c r="Q117" s="181"/>
    </row>
    <row r="118" spans="10:17">
      <c r="J118" s="336"/>
      <c r="K118" s="336" t="s">
        <v>22</v>
      </c>
      <c r="L118" s="228" t="s">
        <v>746</v>
      </c>
      <c r="M118" s="181"/>
      <c r="N118" s="181"/>
      <c r="O118" s="181"/>
      <c r="P118" s="181"/>
      <c r="Q118" s="181"/>
    </row>
    <row r="119" spans="10:17">
      <c r="J119" s="336"/>
      <c r="K119" s="336"/>
      <c r="L119" s="228" t="s">
        <v>745</v>
      </c>
      <c r="M119" s="181"/>
      <c r="N119" s="181"/>
      <c r="O119" s="181"/>
      <c r="P119" s="181"/>
      <c r="Q119" s="181"/>
    </row>
    <row r="120" spans="10:17">
      <c r="J120" s="336"/>
      <c r="K120" s="336" t="s">
        <v>23</v>
      </c>
      <c r="L120" s="228" t="s">
        <v>746</v>
      </c>
      <c r="M120" s="181"/>
      <c r="N120" s="181"/>
      <c r="O120" s="181"/>
      <c r="P120" s="181"/>
      <c r="Q120" s="181"/>
    </row>
    <row r="121" spans="10:17">
      <c r="J121" s="336"/>
      <c r="K121" s="336"/>
      <c r="L121" s="228" t="s">
        <v>745</v>
      </c>
      <c r="M121" s="181"/>
      <c r="N121" s="181"/>
      <c r="O121" s="181"/>
      <c r="P121" s="181"/>
      <c r="Q121" s="181"/>
    </row>
    <row r="122" spans="10:17">
      <c r="J122" s="336"/>
      <c r="K122" s="336" t="s">
        <v>750</v>
      </c>
      <c r="L122" s="228" t="s">
        <v>746</v>
      </c>
      <c r="M122" s="181"/>
      <c r="N122" s="181"/>
      <c r="O122" s="181"/>
      <c r="P122" s="181"/>
      <c r="Q122" s="181"/>
    </row>
    <row r="123" spans="10:17">
      <c r="J123" s="336"/>
      <c r="K123" s="336"/>
      <c r="L123" s="228" t="s">
        <v>745</v>
      </c>
      <c r="M123" s="181"/>
      <c r="N123" s="181"/>
      <c r="O123" s="181"/>
      <c r="P123" s="181"/>
      <c r="Q123" s="181"/>
    </row>
    <row r="124" spans="10:17">
      <c r="J124" s="336"/>
      <c r="K124" s="336" t="s">
        <v>749</v>
      </c>
      <c r="L124" s="228" t="s">
        <v>746</v>
      </c>
      <c r="M124" s="181"/>
      <c r="N124" s="181"/>
      <c r="O124" s="181"/>
      <c r="P124" s="181"/>
      <c r="Q124" s="181"/>
    </row>
    <row r="125" spans="10:17">
      <c r="J125" s="336"/>
      <c r="K125" s="336"/>
      <c r="L125" s="228" t="s">
        <v>745</v>
      </c>
      <c r="M125" s="181"/>
      <c r="N125" s="181"/>
      <c r="O125" s="181"/>
      <c r="P125" s="181"/>
      <c r="Q125" s="181"/>
    </row>
    <row r="126" spans="10:17">
      <c r="J126" s="336"/>
      <c r="K126" s="336" t="s">
        <v>41</v>
      </c>
      <c r="L126" s="228" t="s">
        <v>746</v>
      </c>
      <c r="M126" s="181"/>
      <c r="N126" s="181"/>
      <c r="O126" s="181"/>
      <c r="P126" s="181"/>
      <c r="Q126" s="181"/>
    </row>
    <row r="127" spans="10:17">
      <c r="J127" s="336"/>
      <c r="K127" s="336"/>
      <c r="L127" s="228" t="s">
        <v>745</v>
      </c>
      <c r="M127" s="181"/>
      <c r="N127" s="181"/>
      <c r="O127" s="181"/>
      <c r="P127" s="181"/>
      <c r="Q127" s="181"/>
    </row>
    <row r="128" spans="10:17">
      <c r="J128" s="336"/>
      <c r="K128" s="336" t="s">
        <v>25</v>
      </c>
      <c r="L128" s="228" t="s">
        <v>746</v>
      </c>
      <c r="M128" s="181"/>
      <c r="N128" s="181"/>
      <c r="O128" s="181"/>
      <c r="P128" s="181"/>
      <c r="Q128" s="181"/>
    </row>
    <row r="129" spans="10:17">
      <c r="J129" s="336"/>
      <c r="K129" s="336"/>
      <c r="L129" s="228" t="s">
        <v>745</v>
      </c>
      <c r="M129" s="181"/>
      <c r="N129" s="181"/>
      <c r="O129" s="181"/>
      <c r="P129" s="181"/>
      <c r="Q129" s="181"/>
    </row>
    <row r="130" spans="10:17">
      <c r="J130" s="336"/>
      <c r="K130" s="336" t="s">
        <v>57</v>
      </c>
      <c r="L130" s="228" t="s">
        <v>746</v>
      </c>
      <c r="M130" s="181"/>
      <c r="N130" s="181"/>
      <c r="O130" s="181"/>
      <c r="P130" s="181"/>
      <c r="Q130" s="181"/>
    </row>
    <row r="131" spans="10:17">
      <c r="J131" s="336"/>
      <c r="K131" s="336"/>
      <c r="L131" s="228" t="s">
        <v>745</v>
      </c>
      <c r="M131" s="181"/>
      <c r="N131" s="181"/>
      <c r="O131" s="181"/>
      <c r="P131" s="181"/>
      <c r="Q131" s="181"/>
    </row>
    <row r="132" spans="10:17">
      <c r="J132" s="336"/>
      <c r="K132" s="336" t="s">
        <v>725</v>
      </c>
      <c r="L132" s="228" t="s">
        <v>746</v>
      </c>
      <c r="M132" s="181"/>
      <c r="N132" s="181"/>
      <c r="O132" s="181"/>
      <c r="P132" s="181"/>
      <c r="Q132" s="181"/>
    </row>
    <row r="133" spans="10:17">
      <c r="J133" s="336"/>
      <c r="K133" s="336"/>
      <c r="L133" s="228" t="s">
        <v>745</v>
      </c>
      <c r="M133" s="181"/>
      <c r="N133" s="181"/>
      <c r="O133" s="181"/>
      <c r="P133" s="181"/>
      <c r="Q133" s="181"/>
    </row>
    <row r="134" spans="10:17">
      <c r="J134" s="336" t="s">
        <v>756</v>
      </c>
      <c r="K134" s="336"/>
      <c r="L134" s="228" t="s">
        <v>754</v>
      </c>
      <c r="M134" s="181"/>
      <c r="N134" s="181"/>
      <c r="O134" s="181"/>
      <c r="P134" s="181"/>
      <c r="Q134" s="181"/>
    </row>
    <row r="135" spans="10:17">
      <c r="J135" s="336"/>
      <c r="K135" s="336"/>
      <c r="L135" s="228" t="s">
        <v>21</v>
      </c>
      <c r="M135" s="181"/>
      <c r="N135" s="181"/>
      <c r="O135" s="181"/>
      <c r="P135" s="181"/>
      <c r="Q135" s="181"/>
    </row>
    <row r="136" spans="10:17">
      <c r="J136" s="336"/>
      <c r="K136" s="336"/>
      <c r="L136" s="228" t="s">
        <v>22</v>
      </c>
      <c r="M136" s="181"/>
      <c r="N136" s="181"/>
      <c r="O136" s="181"/>
      <c r="P136" s="181"/>
      <c r="Q136" s="181"/>
    </row>
    <row r="137" spans="10:17">
      <c r="J137" s="336"/>
      <c r="K137" s="336"/>
      <c r="L137" s="228" t="s">
        <v>23</v>
      </c>
      <c r="M137" s="181"/>
      <c r="N137" s="181"/>
      <c r="O137" s="181"/>
      <c r="P137" s="181"/>
      <c r="Q137" s="181"/>
    </row>
    <row r="138" spans="10:17">
      <c r="J138" s="336"/>
      <c r="K138" s="336"/>
      <c r="L138" s="228" t="s">
        <v>750</v>
      </c>
      <c r="M138" s="181"/>
      <c r="N138" s="181"/>
      <c r="O138" s="181"/>
      <c r="P138" s="181"/>
      <c r="Q138" s="181"/>
    </row>
    <row r="139" spans="10:17">
      <c r="J139" s="336"/>
      <c r="K139" s="336"/>
      <c r="L139" s="228" t="s">
        <v>749</v>
      </c>
      <c r="M139" s="181"/>
      <c r="N139" s="181"/>
      <c r="O139" s="181"/>
      <c r="P139" s="181"/>
      <c r="Q139" s="181"/>
    </row>
    <row r="140" spans="10:17">
      <c r="J140" s="336"/>
      <c r="K140" s="336"/>
      <c r="L140" s="228" t="s">
        <v>41</v>
      </c>
      <c r="M140" s="181"/>
      <c r="N140" s="181"/>
      <c r="O140" s="181"/>
      <c r="P140" s="181"/>
      <c r="Q140" s="181"/>
    </row>
    <row r="141" spans="10:17">
      <c r="J141" s="336"/>
      <c r="K141" s="336"/>
      <c r="L141" s="228" t="s">
        <v>25</v>
      </c>
      <c r="M141" s="181"/>
      <c r="N141" s="181"/>
      <c r="O141" s="181"/>
      <c r="P141" s="181"/>
      <c r="Q141" s="181"/>
    </row>
    <row r="142" spans="10:17">
      <c r="J142" s="336"/>
      <c r="K142" s="336"/>
      <c r="L142" s="228" t="s">
        <v>57</v>
      </c>
      <c r="M142" s="181"/>
      <c r="N142" s="181"/>
      <c r="O142" s="181"/>
      <c r="P142" s="181"/>
      <c r="Q142" s="181"/>
    </row>
    <row r="143" spans="10:17">
      <c r="J143" s="336" t="s">
        <v>755</v>
      </c>
      <c r="K143" s="336"/>
      <c r="L143" s="228" t="s">
        <v>754</v>
      </c>
      <c r="M143" s="181"/>
      <c r="N143" s="181"/>
      <c r="O143" s="181"/>
      <c r="P143" s="181"/>
      <c r="Q143" s="181"/>
    </row>
    <row r="144" spans="10:17">
      <c r="J144" s="336"/>
      <c r="K144" s="336"/>
      <c r="L144" s="228" t="s">
        <v>21</v>
      </c>
      <c r="M144" s="181"/>
      <c r="N144" s="181"/>
      <c r="O144" s="181"/>
      <c r="P144" s="181"/>
      <c r="Q144" s="181"/>
    </row>
    <row r="145" spans="10:17">
      <c r="J145" s="336"/>
      <c r="K145" s="336"/>
      <c r="L145" s="228" t="s">
        <v>22</v>
      </c>
      <c r="M145" s="181"/>
      <c r="N145" s="181"/>
      <c r="O145" s="181"/>
      <c r="P145" s="181"/>
      <c r="Q145" s="181"/>
    </row>
    <row r="146" spans="10:17">
      <c r="J146" s="336"/>
      <c r="K146" s="336"/>
      <c r="L146" s="228" t="s">
        <v>23</v>
      </c>
      <c r="M146" s="181"/>
      <c r="N146" s="181"/>
      <c r="O146" s="181"/>
      <c r="P146" s="181"/>
      <c r="Q146" s="181"/>
    </row>
    <row r="147" spans="10:17">
      <c r="J147" s="336"/>
      <c r="K147" s="336"/>
      <c r="L147" s="228" t="s">
        <v>750</v>
      </c>
      <c r="M147" s="181"/>
      <c r="N147" s="181"/>
      <c r="O147" s="181"/>
      <c r="P147" s="181"/>
      <c r="Q147" s="181"/>
    </row>
    <row r="148" spans="10:17">
      <c r="J148" s="336"/>
      <c r="K148" s="336"/>
      <c r="L148" s="228" t="s">
        <v>749</v>
      </c>
      <c r="M148" s="181"/>
      <c r="N148" s="181"/>
      <c r="O148" s="181"/>
      <c r="P148" s="181"/>
      <c r="Q148" s="181"/>
    </row>
    <row r="149" spans="10:17">
      <c r="J149" s="336"/>
      <c r="K149" s="336"/>
      <c r="L149" s="228" t="s">
        <v>41</v>
      </c>
      <c r="M149" s="181"/>
      <c r="N149" s="181"/>
      <c r="O149" s="181"/>
      <c r="P149" s="181"/>
      <c r="Q149" s="181"/>
    </row>
    <row r="150" spans="10:17">
      <c r="J150" s="336"/>
      <c r="K150" s="336"/>
      <c r="L150" s="228" t="s">
        <v>25</v>
      </c>
      <c r="M150" s="181"/>
      <c r="N150" s="181"/>
      <c r="O150" s="181"/>
      <c r="P150" s="181"/>
      <c r="Q150" s="181"/>
    </row>
    <row r="151" spans="10:17">
      <c r="J151" s="336"/>
      <c r="K151" s="336"/>
      <c r="L151" s="228" t="s">
        <v>57</v>
      </c>
      <c r="M151" s="181"/>
      <c r="N151" s="181"/>
      <c r="O151" s="181"/>
      <c r="P151" s="181"/>
      <c r="Q151" s="181"/>
    </row>
    <row r="152" spans="10:17">
      <c r="J152" s="338" t="s">
        <v>753</v>
      </c>
      <c r="K152" s="338"/>
      <c r="L152" s="230" t="s">
        <v>21</v>
      </c>
      <c r="M152" s="181"/>
      <c r="N152" s="181"/>
      <c r="O152" s="181"/>
      <c r="P152" s="181"/>
      <c r="Q152" s="181"/>
    </row>
    <row r="153" spans="10:17">
      <c r="J153" s="338"/>
      <c r="K153" s="338"/>
      <c r="L153" s="230" t="s">
        <v>22</v>
      </c>
      <c r="M153" s="181"/>
      <c r="N153" s="181"/>
      <c r="O153" s="181"/>
      <c r="P153" s="181"/>
      <c r="Q153" s="181"/>
    </row>
    <row r="154" spans="10:17">
      <c r="J154" s="338"/>
      <c r="K154" s="338"/>
      <c r="L154" s="230" t="s">
        <v>23</v>
      </c>
      <c r="M154" s="181"/>
      <c r="N154" s="181"/>
      <c r="O154" s="181"/>
      <c r="P154" s="181"/>
      <c r="Q154" s="181"/>
    </row>
    <row r="155" spans="10:17">
      <c r="J155" s="338"/>
      <c r="K155" s="338"/>
      <c r="L155" s="230" t="s">
        <v>750</v>
      </c>
      <c r="M155" s="181"/>
      <c r="N155" s="181"/>
      <c r="O155" s="181"/>
      <c r="P155" s="181"/>
      <c r="Q155" s="181"/>
    </row>
    <row r="156" spans="10:17">
      <c r="J156" s="338"/>
      <c r="K156" s="338"/>
      <c r="L156" s="230" t="s">
        <v>749</v>
      </c>
      <c r="M156" s="181"/>
      <c r="N156" s="181"/>
      <c r="O156" s="181"/>
      <c r="P156" s="181"/>
      <c r="Q156" s="181"/>
    </row>
    <row r="157" spans="10:17">
      <c r="J157" s="338"/>
      <c r="K157" s="338"/>
      <c r="L157" s="230" t="s">
        <v>41</v>
      </c>
      <c r="M157" s="181"/>
      <c r="N157" s="181"/>
      <c r="O157" s="181"/>
      <c r="P157" s="181"/>
      <c r="Q157" s="181"/>
    </row>
    <row r="158" spans="10:17">
      <c r="J158" s="338"/>
      <c r="K158" s="338"/>
      <c r="L158" s="230" t="s">
        <v>25</v>
      </c>
      <c r="M158" s="181"/>
      <c r="N158" s="181"/>
      <c r="O158" s="181"/>
      <c r="P158" s="181"/>
      <c r="Q158" s="181"/>
    </row>
    <row r="159" spans="10:17">
      <c r="J159" s="338"/>
      <c r="K159" s="338"/>
      <c r="L159" s="230" t="s">
        <v>57</v>
      </c>
      <c r="M159" s="181"/>
      <c r="N159" s="181"/>
      <c r="O159" s="181"/>
      <c r="P159" s="181"/>
      <c r="Q159" s="181"/>
    </row>
    <row r="160" spans="10:17">
      <c r="J160" s="338"/>
      <c r="K160" s="338"/>
      <c r="L160" s="230" t="s">
        <v>725</v>
      </c>
      <c r="M160" s="181"/>
      <c r="N160" s="181"/>
      <c r="O160" s="181"/>
      <c r="P160" s="181"/>
      <c r="Q160" s="181"/>
    </row>
    <row r="161" spans="10:17">
      <c r="J161" s="338" t="s">
        <v>752</v>
      </c>
      <c r="K161" s="338"/>
      <c r="L161" s="230" t="s">
        <v>21</v>
      </c>
      <c r="M161" s="181"/>
      <c r="N161" s="181"/>
      <c r="O161" s="181"/>
      <c r="P161" s="181"/>
      <c r="Q161" s="181"/>
    </row>
    <row r="162" spans="10:17">
      <c r="J162" s="338"/>
      <c r="K162" s="338"/>
      <c r="L162" s="230" t="s">
        <v>22</v>
      </c>
      <c r="M162" s="181"/>
      <c r="N162" s="181"/>
      <c r="O162" s="181"/>
      <c r="P162" s="181"/>
      <c r="Q162" s="181"/>
    </row>
    <row r="163" spans="10:17">
      <c r="J163" s="338"/>
      <c r="K163" s="338"/>
      <c r="L163" s="230" t="s">
        <v>23</v>
      </c>
      <c r="M163" s="181"/>
      <c r="N163" s="181"/>
      <c r="O163" s="181"/>
      <c r="P163" s="181"/>
      <c r="Q163" s="181"/>
    </row>
    <row r="164" spans="10:17">
      <c r="J164" s="338"/>
      <c r="K164" s="338"/>
      <c r="L164" s="230" t="s">
        <v>750</v>
      </c>
      <c r="M164" s="181"/>
      <c r="N164" s="181"/>
      <c r="O164" s="181"/>
      <c r="P164" s="181"/>
      <c r="Q164" s="181"/>
    </row>
    <row r="165" spans="10:17">
      <c r="J165" s="338"/>
      <c r="K165" s="338"/>
      <c r="L165" s="230" t="s">
        <v>749</v>
      </c>
      <c r="M165" s="181"/>
      <c r="N165" s="181"/>
      <c r="O165" s="181"/>
      <c r="P165" s="181"/>
      <c r="Q165" s="181"/>
    </row>
    <row r="166" spans="10:17">
      <c r="J166" s="338"/>
      <c r="K166" s="338"/>
      <c r="L166" s="230" t="s">
        <v>41</v>
      </c>
      <c r="M166" s="181"/>
      <c r="N166" s="181"/>
      <c r="O166" s="181"/>
      <c r="P166" s="181"/>
      <c r="Q166" s="181"/>
    </row>
    <row r="167" spans="10:17">
      <c r="J167" s="338"/>
      <c r="K167" s="338"/>
      <c r="L167" s="230" t="s">
        <v>25</v>
      </c>
      <c r="M167" s="181"/>
      <c r="N167" s="181"/>
      <c r="O167" s="181"/>
      <c r="P167" s="181"/>
      <c r="Q167" s="181"/>
    </row>
    <row r="168" spans="10:17">
      <c r="J168" s="338"/>
      <c r="K168" s="338"/>
      <c r="L168" s="230" t="s">
        <v>57</v>
      </c>
      <c r="M168" s="181"/>
      <c r="N168" s="181"/>
      <c r="O168" s="181"/>
      <c r="P168" s="181"/>
      <c r="Q168" s="181"/>
    </row>
    <row r="169" spans="10:17">
      <c r="J169" s="338"/>
      <c r="K169" s="338"/>
      <c r="L169" s="230" t="s">
        <v>725</v>
      </c>
      <c r="M169" s="181"/>
      <c r="N169" s="181"/>
      <c r="O169" s="181"/>
      <c r="P169" s="181"/>
      <c r="Q169" s="181"/>
    </row>
    <row r="170" spans="10:17">
      <c r="J170" s="338" t="s">
        <v>751</v>
      </c>
      <c r="K170" s="338"/>
      <c r="L170" s="230" t="s">
        <v>21</v>
      </c>
      <c r="M170" s="181"/>
      <c r="N170" s="181"/>
      <c r="O170" s="181"/>
      <c r="P170" s="181"/>
      <c r="Q170" s="181"/>
    </row>
    <row r="171" spans="10:17">
      <c r="J171" s="338"/>
      <c r="K171" s="338"/>
      <c r="L171" s="230" t="s">
        <v>22</v>
      </c>
      <c r="M171" s="181"/>
      <c r="N171" s="181"/>
      <c r="O171" s="181"/>
      <c r="P171" s="181"/>
      <c r="Q171" s="181"/>
    </row>
    <row r="172" spans="10:17">
      <c r="J172" s="338"/>
      <c r="K172" s="338"/>
      <c r="L172" s="230" t="s">
        <v>23</v>
      </c>
      <c r="M172" s="181"/>
      <c r="N172" s="181"/>
      <c r="O172" s="181"/>
      <c r="P172" s="181"/>
      <c r="Q172" s="181"/>
    </row>
    <row r="173" spans="10:17">
      <c r="J173" s="338"/>
      <c r="K173" s="338"/>
      <c r="L173" s="230" t="s">
        <v>750</v>
      </c>
      <c r="M173" s="181"/>
      <c r="N173" s="181"/>
      <c r="O173" s="181"/>
      <c r="P173" s="181"/>
      <c r="Q173" s="181"/>
    </row>
    <row r="174" spans="10:17">
      <c r="J174" s="338"/>
      <c r="K174" s="338"/>
      <c r="L174" s="230" t="s">
        <v>749</v>
      </c>
      <c r="M174" s="181"/>
      <c r="N174" s="181"/>
      <c r="O174" s="181"/>
      <c r="P174" s="181"/>
      <c r="Q174" s="181"/>
    </row>
    <row r="175" spans="10:17">
      <c r="J175" s="338"/>
      <c r="K175" s="338"/>
      <c r="L175" s="230" t="s">
        <v>41</v>
      </c>
      <c r="M175" s="181"/>
      <c r="N175" s="181"/>
      <c r="O175" s="181"/>
      <c r="P175" s="181"/>
      <c r="Q175" s="181"/>
    </row>
    <row r="176" spans="10:17">
      <c r="J176" s="338"/>
      <c r="K176" s="338"/>
      <c r="L176" s="230" t="s">
        <v>25</v>
      </c>
      <c r="M176" s="181"/>
      <c r="N176" s="181"/>
      <c r="O176" s="181"/>
      <c r="P176" s="181"/>
      <c r="Q176" s="181"/>
    </row>
    <row r="177" spans="10:17">
      <c r="J177" s="338"/>
      <c r="K177" s="338"/>
      <c r="L177" s="230" t="s">
        <v>57</v>
      </c>
      <c r="M177" s="181"/>
      <c r="N177" s="181"/>
      <c r="O177" s="181"/>
      <c r="P177" s="181"/>
      <c r="Q177" s="181"/>
    </row>
    <row r="178" spans="10:17" ht="18.75">
      <c r="J178" s="339" t="s">
        <v>748</v>
      </c>
      <c r="K178" s="340"/>
      <c r="L178" s="229"/>
      <c r="M178" s="181"/>
      <c r="N178" s="181"/>
      <c r="O178" s="181"/>
      <c r="P178" s="181"/>
      <c r="Q178" s="181"/>
    </row>
    <row r="179" spans="10:17">
      <c r="J179" s="336" t="s">
        <v>747</v>
      </c>
      <c r="K179" s="336" t="s">
        <v>57</v>
      </c>
      <c r="L179" s="228" t="s">
        <v>746</v>
      </c>
      <c r="M179" s="181"/>
      <c r="N179" s="181"/>
      <c r="O179" s="181"/>
      <c r="P179" s="181"/>
      <c r="Q179" s="181"/>
    </row>
    <row r="180" spans="10:17">
      <c r="J180" s="336"/>
      <c r="K180" s="336"/>
      <c r="L180" s="228" t="s">
        <v>745</v>
      </c>
      <c r="M180" s="181"/>
      <c r="N180" s="181"/>
      <c r="O180" s="181"/>
      <c r="P180" s="181"/>
      <c r="Q180" s="181"/>
    </row>
    <row r="181" spans="10:17">
      <c r="J181" s="336"/>
      <c r="K181" s="336"/>
      <c r="L181" s="228" t="s">
        <v>744</v>
      </c>
      <c r="M181" s="181"/>
      <c r="N181" s="181"/>
      <c r="O181" s="181"/>
      <c r="P181" s="181"/>
      <c r="Q181" s="181"/>
    </row>
    <row r="182" spans="10:17">
      <c r="J182" s="336"/>
      <c r="K182" s="336" t="s">
        <v>725</v>
      </c>
      <c r="L182" s="228" t="s">
        <v>746</v>
      </c>
      <c r="M182" s="181"/>
      <c r="N182" s="181"/>
      <c r="O182" s="181"/>
      <c r="P182" s="181"/>
      <c r="Q182" s="181"/>
    </row>
    <row r="183" spans="10:17">
      <c r="J183" s="336"/>
      <c r="K183" s="336"/>
      <c r="L183" s="228" t="s">
        <v>745</v>
      </c>
      <c r="M183" s="181"/>
      <c r="N183" s="181"/>
      <c r="O183" s="181"/>
      <c r="P183" s="181"/>
      <c r="Q183" s="181"/>
    </row>
    <row r="184" spans="10:17">
      <c r="J184" s="336"/>
      <c r="K184" s="336"/>
      <c r="L184" s="228" t="s">
        <v>744</v>
      </c>
      <c r="M184" s="181"/>
      <c r="N184" s="181"/>
      <c r="O184" s="181"/>
      <c r="P184" s="181"/>
      <c r="Q184" s="181"/>
    </row>
    <row r="185" spans="10:17">
      <c r="J185" s="341" t="s">
        <v>743</v>
      </c>
      <c r="K185" s="341"/>
      <c r="L185" s="225" t="s">
        <v>740</v>
      </c>
      <c r="M185" s="181"/>
      <c r="N185" s="181"/>
      <c r="O185" s="181"/>
      <c r="P185" s="181"/>
      <c r="Q185" s="181"/>
    </row>
    <row r="186" spans="10:17">
      <c r="J186" s="341"/>
      <c r="K186" s="341"/>
      <c r="L186" s="225" t="s">
        <v>737</v>
      </c>
      <c r="M186" s="181"/>
      <c r="N186" s="181"/>
      <c r="O186" s="181"/>
      <c r="P186" s="181"/>
      <c r="Q186" s="181"/>
    </row>
    <row r="187" spans="10:17">
      <c r="J187" s="341"/>
      <c r="K187" s="341"/>
      <c r="L187" s="225" t="s">
        <v>736</v>
      </c>
      <c r="M187" s="181"/>
      <c r="N187" s="181"/>
      <c r="O187" s="181"/>
      <c r="P187" s="181"/>
      <c r="Q187" s="181"/>
    </row>
    <row r="188" spans="10:17">
      <c r="J188" s="341"/>
      <c r="K188" s="341"/>
      <c r="L188" s="225" t="s">
        <v>742</v>
      </c>
      <c r="M188" s="181"/>
      <c r="N188" s="181"/>
      <c r="O188" s="181"/>
      <c r="P188" s="181"/>
      <c r="Q188" s="181"/>
    </row>
    <row r="189" spans="10:17">
      <c r="J189" s="341"/>
      <c r="K189" s="341"/>
      <c r="L189" s="225" t="s">
        <v>735</v>
      </c>
      <c r="M189" s="181"/>
      <c r="N189" s="181"/>
      <c r="O189" s="181"/>
      <c r="P189" s="181"/>
      <c r="Q189" s="181"/>
    </row>
    <row r="190" spans="10:17">
      <c r="J190" s="341"/>
      <c r="K190" s="341"/>
      <c r="L190" s="225" t="s">
        <v>734</v>
      </c>
      <c r="M190" s="181"/>
      <c r="N190" s="181"/>
      <c r="O190" s="181"/>
      <c r="P190" s="181"/>
      <c r="Q190" s="181"/>
    </row>
    <row r="191" spans="10:17">
      <c r="J191" s="337" t="s">
        <v>741</v>
      </c>
      <c r="K191" s="337"/>
      <c r="L191" s="227" t="s">
        <v>740</v>
      </c>
      <c r="M191" s="181"/>
      <c r="N191" s="181"/>
      <c r="O191" s="181"/>
      <c r="P191" s="181"/>
      <c r="Q191" s="181"/>
    </row>
    <row r="192" spans="10:17">
      <c r="J192" s="337"/>
      <c r="K192" s="337"/>
      <c r="L192" s="227" t="s">
        <v>737</v>
      </c>
      <c r="M192" s="181"/>
      <c r="N192" s="181"/>
      <c r="O192" s="181"/>
      <c r="P192" s="181"/>
      <c r="Q192" s="181"/>
    </row>
    <row r="193" spans="10:17">
      <c r="J193" s="337"/>
      <c r="K193" s="337"/>
      <c r="L193" s="227" t="s">
        <v>736</v>
      </c>
      <c r="M193" s="181"/>
      <c r="N193" s="181"/>
      <c r="O193" s="181"/>
      <c r="P193" s="181"/>
      <c r="Q193" s="181"/>
    </row>
    <row r="194" spans="10:17">
      <c r="J194" s="337" t="s">
        <v>739</v>
      </c>
      <c r="K194" s="337"/>
      <c r="L194" s="227" t="s">
        <v>738</v>
      </c>
      <c r="M194" s="181"/>
      <c r="N194" s="181"/>
      <c r="O194" s="181"/>
      <c r="P194" s="181"/>
      <c r="Q194" s="181"/>
    </row>
    <row r="195" spans="10:17">
      <c r="J195" s="337"/>
      <c r="K195" s="337"/>
      <c r="L195" s="227" t="s">
        <v>737</v>
      </c>
      <c r="M195" s="181"/>
      <c r="N195" s="181"/>
      <c r="O195" s="181"/>
      <c r="P195" s="181"/>
      <c r="Q195" s="181"/>
    </row>
    <row r="196" spans="10:17">
      <c r="J196" s="337"/>
      <c r="K196" s="337"/>
      <c r="L196" s="227" t="s">
        <v>736</v>
      </c>
      <c r="M196" s="181"/>
      <c r="N196" s="181"/>
      <c r="O196" s="181"/>
      <c r="P196" s="181"/>
      <c r="Q196" s="181"/>
    </row>
    <row r="197" spans="10:17">
      <c r="J197" s="337"/>
      <c r="K197" s="337"/>
      <c r="L197" s="227" t="s">
        <v>735</v>
      </c>
      <c r="M197" s="181"/>
      <c r="N197" s="181"/>
      <c r="O197" s="181"/>
      <c r="P197" s="181"/>
      <c r="Q197" s="181"/>
    </row>
    <row r="198" spans="10:17">
      <c r="J198" s="337"/>
      <c r="K198" s="337"/>
      <c r="L198" s="227" t="s">
        <v>734</v>
      </c>
      <c r="M198" s="181"/>
      <c r="N198" s="181"/>
      <c r="O198" s="181"/>
      <c r="P198" s="181"/>
      <c r="Q198" s="181"/>
    </row>
    <row r="199" spans="10:17">
      <c r="J199" s="337" t="s">
        <v>733</v>
      </c>
      <c r="K199" s="337"/>
      <c r="L199" s="227" t="s">
        <v>57</v>
      </c>
      <c r="M199" s="181"/>
      <c r="N199" s="181"/>
      <c r="O199" s="181"/>
      <c r="P199" s="181"/>
      <c r="Q199" s="181"/>
    </row>
    <row r="200" spans="10:17">
      <c r="J200" s="337" t="s">
        <v>732</v>
      </c>
      <c r="K200" s="337"/>
      <c r="L200" s="227" t="s">
        <v>731</v>
      </c>
      <c r="M200" s="181"/>
      <c r="N200" s="181"/>
      <c r="O200" s="181"/>
      <c r="P200" s="181"/>
      <c r="Q200" s="181"/>
    </row>
    <row r="201" spans="10:17">
      <c r="J201" s="337"/>
      <c r="K201" s="337"/>
      <c r="L201" s="227" t="s">
        <v>730</v>
      </c>
      <c r="M201" s="181"/>
      <c r="N201" s="181"/>
      <c r="O201" s="181"/>
      <c r="P201" s="181"/>
      <c r="Q201" s="181"/>
    </row>
    <row r="202" spans="10:17">
      <c r="J202" s="337"/>
      <c r="K202" s="337"/>
      <c r="L202" s="227" t="s">
        <v>729</v>
      </c>
      <c r="M202" s="181"/>
      <c r="N202" s="181"/>
      <c r="O202" s="181"/>
      <c r="P202" s="181"/>
      <c r="Q202" s="181"/>
    </row>
    <row r="203" spans="10:17">
      <c r="J203" s="337"/>
      <c r="K203" s="337"/>
      <c r="L203" s="227" t="s">
        <v>57</v>
      </c>
      <c r="M203" s="181"/>
      <c r="N203" s="181"/>
      <c r="O203" s="181"/>
      <c r="P203" s="181"/>
      <c r="Q203" s="181"/>
    </row>
    <row r="204" spans="10:17">
      <c r="J204" s="337"/>
      <c r="K204" s="337"/>
      <c r="L204" s="227" t="s">
        <v>725</v>
      </c>
      <c r="M204" s="181"/>
      <c r="N204" s="181"/>
      <c r="O204" s="181"/>
      <c r="P204" s="181"/>
      <c r="Q204" s="181"/>
    </row>
    <row r="205" spans="10:17">
      <c r="J205" s="337" t="s">
        <v>728</v>
      </c>
      <c r="K205" s="337"/>
      <c r="L205" s="227" t="s">
        <v>726</v>
      </c>
      <c r="M205" s="181"/>
      <c r="N205" s="181"/>
      <c r="O205" s="181"/>
      <c r="P205" s="181"/>
      <c r="Q205" s="181"/>
    </row>
    <row r="206" spans="10:17">
      <c r="J206" s="337"/>
      <c r="K206" s="337"/>
      <c r="L206" s="227" t="s">
        <v>725</v>
      </c>
      <c r="M206" s="181"/>
      <c r="N206" s="181"/>
      <c r="O206" s="181"/>
      <c r="P206" s="181"/>
      <c r="Q206" s="181"/>
    </row>
    <row r="207" spans="10:17">
      <c r="J207" s="336" t="s">
        <v>727</v>
      </c>
      <c r="K207" s="336"/>
      <c r="L207" s="227" t="s">
        <v>726</v>
      </c>
      <c r="M207" s="181"/>
      <c r="N207" s="181"/>
      <c r="O207" s="181"/>
      <c r="P207" s="181"/>
      <c r="Q207" s="181"/>
    </row>
    <row r="208" spans="10:17">
      <c r="J208" s="336"/>
      <c r="K208" s="336"/>
      <c r="L208" s="227" t="s">
        <v>725</v>
      </c>
      <c r="M208" s="181"/>
      <c r="N208" s="181"/>
      <c r="O208" s="181"/>
      <c r="P208" s="181"/>
      <c r="Q208" s="181"/>
    </row>
    <row r="209" spans="10:17" ht="30">
      <c r="J209" s="336" t="s">
        <v>724</v>
      </c>
      <c r="K209" s="336"/>
      <c r="L209" s="226" t="s">
        <v>723</v>
      </c>
      <c r="M209" s="181"/>
      <c r="N209" s="181"/>
      <c r="O209" s="181"/>
      <c r="P209" s="181"/>
      <c r="Q209" s="181"/>
    </row>
    <row r="210" spans="10:17">
      <c r="J210" s="336" t="s">
        <v>722</v>
      </c>
      <c r="K210" s="336"/>
      <c r="L210" s="225" t="s">
        <v>721</v>
      </c>
      <c r="M210" s="181"/>
      <c r="N210" s="181"/>
      <c r="O210" s="181"/>
      <c r="P210" s="181"/>
      <c r="Q210" s="181"/>
    </row>
  </sheetData>
  <mergeCells count="46">
    <mergeCell ref="B19:G19"/>
    <mergeCell ref="B3:C3"/>
    <mergeCell ref="B4:C4"/>
    <mergeCell ref="B5:C5"/>
    <mergeCell ref="D5:G5"/>
    <mergeCell ref="B6:G6"/>
    <mergeCell ref="J14:K14"/>
    <mergeCell ref="J15:K15"/>
    <mergeCell ref="J16:K24"/>
    <mergeCell ref="J25:K65"/>
    <mergeCell ref="J66:K74"/>
    <mergeCell ref="B33:G33"/>
    <mergeCell ref="B46:G46"/>
    <mergeCell ref="B59:G59"/>
    <mergeCell ref="B69:G69"/>
    <mergeCell ref="B79:G79"/>
    <mergeCell ref="J75:K108"/>
    <mergeCell ref="J109:K115"/>
    <mergeCell ref="J116:J133"/>
    <mergeCell ref="K116:K117"/>
    <mergeCell ref="K118:K119"/>
    <mergeCell ref="K120:K121"/>
    <mergeCell ref="K122:K123"/>
    <mergeCell ref="K124:K125"/>
    <mergeCell ref="K126:K127"/>
    <mergeCell ref="K128:K129"/>
    <mergeCell ref="J185:K190"/>
    <mergeCell ref="K130:K131"/>
    <mergeCell ref="K132:K133"/>
    <mergeCell ref="J134:K142"/>
    <mergeCell ref="J143:K151"/>
    <mergeCell ref="J152:K160"/>
    <mergeCell ref="J161:K169"/>
    <mergeCell ref="J170:K177"/>
    <mergeCell ref="J178:K178"/>
    <mergeCell ref="J179:J184"/>
    <mergeCell ref="K179:K181"/>
    <mergeCell ref="K182:K184"/>
    <mergeCell ref="J207:K208"/>
    <mergeCell ref="J209:K209"/>
    <mergeCell ref="J210:K210"/>
    <mergeCell ref="J191:K193"/>
    <mergeCell ref="J194:K198"/>
    <mergeCell ref="J199:K199"/>
    <mergeCell ref="J200:K204"/>
    <mergeCell ref="J205:K20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view="pageBreakPreview" zoomScale="80" zoomScaleNormal="100" zoomScaleSheetLayoutView="80" workbookViewId="0">
      <selection activeCell="A5" sqref="A5:M5"/>
    </sheetView>
  </sheetViews>
  <sheetFormatPr defaultRowHeight="15"/>
  <cols>
    <col min="1" max="1" width="10.140625" customWidth="1"/>
    <col min="2" max="2" width="14.5703125" customWidth="1"/>
    <col min="3" max="3" width="11.28515625" customWidth="1"/>
    <col min="4" max="4" width="12.140625" customWidth="1"/>
    <col min="5" max="5" width="12" customWidth="1"/>
    <col min="6" max="6" width="13.140625" customWidth="1"/>
    <col min="7" max="7" width="12.28515625" customWidth="1"/>
    <col min="8" max="8" width="12.7109375" bestFit="1" customWidth="1"/>
    <col min="9" max="9" width="14.5703125" customWidth="1"/>
    <col min="10" max="10" width="14.28515625" customWidth="1"/>
    <col min="11" max="11" width="12.28515625" customWidth="1"/>
    <col min="12" max="12" width="13.42578125" customWidth="1"/>
    <col min="13" max="13" width="13.140625" customWidth="1"/>
  </cols>
  <sheetData>
    <row r="1" spans="1:13" s="1" customFormat="1" ht="27" customHeight="1">
      <c r="A1" s="295"/>
      <c r="B1" s="295"/>
      <c r="C1" s="295"/>
      <c r="D1" s="296" t="s">
        <v>0</v>
      </c>
      <c r="E1" s="296"/>
      <c r="F1" s="296"/>
      <c r="G1" s="296"/>
      <c r="H1" s="296"/>
      <c r="I1" s="296"/>
      <c r="J1" s="296"/>
      <c r="K1" s="296"/>
      <c r="L1" s="296"/>
      <c r="M1" s="296"/>
    </row>
    <row r="2" spans="1:13" s="1" customFormat="1" ht="27" customHeight="1">
      <c r="A2" s="295"/>
      <c r="B2" s="295"/>
      <c r="C2" s="295"/>
      <c r="D2" s="296" t="s">
        <v>1</v>
      </c>
      <c r="E2" s="296"/>
      <c r="F2" s="296"/>
      <c r="G2" s="296"/>
      <c r="H2" s="296"/>
      <c r="I2" s="296"/>
      <c r="J2" s="296"/>
      <c r="K2" s="296"/>
      <c r="L2" s="296"/>
      <c r="M2" s="296"/>
    </row>
    <row r="3" spans="1:13" s="1" customFormat="1" ht="27" customHeight="1">
      <c r="A3" s="295"/>
      <c r="B3" s="295"/>
      <c r="C3" s="295"/>
      <c r="D3" s="296" t="s">
        <v>272</v>
      </c>
      <c r="E3" s="296"/>
      <c r="F3" s="296"/>
      <c r="G3" s="296"/>
      <c r="H3" s="296"/>
      <c r="I3" s="296"/>
      <c r="J3" s="296"/>
      <c r="K3" s="296"/>
      <c r="L3" s="296"/>
      <c r="M3" s="296"/>
    </row>
    <row r="4" spans="1:13" s="1" customFormat="1" ht="18.75">
      <c r="A4" s="300" t="e">
        <f>+#REF!</f>
        <v>#REF!</v>
      </c>
      <c r="B4" s="300"/>
      <c r="C4" s="300"/>
      <c r="D4" s="300"/>
      <c r="E4" s="300"/>
      <c r="F4" s="300"/>
      <c r="G4" s="300"/>
      <c r="H4" s="300"/>
      <c r="I4" s="300"/>
      <c r="J4" s="300"/>
      <c r="K4" s="300"/>
      <c r="L4" s="300"/>
      <c r="M4" s="300"/>
    </row>
    <row r="5" spans="1:13" ht="69">
      <c r="A5" s="131" t="s">
        <v>206</v>
      </c>
      <c r="B5" s="131" t="s">
        <v>207</v>
      </c>
      <c r="C5" s="132" t="s">
        <v>208</v>
      </c>
      <c r="D5" s="133" t="s">
        <v>209</v>
      </c>
      <c r="E5" s="131" t="s">
        <v>210</v>
      </c>
      <c r="F5" s="133" t="s">
        <v>12</v>
      </c>
      <c r="G5" s="133" t="s">
        <v>13</v>
      </c>
      <c r="H5" s="133" t="s">
        <v>211</v>
      </c>
      <c r="I5" s="134" t="s">
        <v>212</v>
      </c>
      <c r="J5" s="135" t="s">
        <v>213</v>
      </c>
      <c r="K5" s="136" t="s">
        <v>214</v>
      </c>
      <c r="L5" s="137" t="s">
        <v>215</v>
      </c>
      <c r="M5" s="138" t="s">
        <v>20</v>
      </c>
    </row>
    <row r="6" spans="1:13" ht="29.25" customHeight="1">
      <c r="A6" s="106">
        <v>1</v>
      </c>
      <c r="B6" s="124">
        <v>45066</v>
      </c>
      <c r="C6" s="107" t="s">
        <v>26</v>
      </c>
      <c r="D6" s="107">
        <v>81.099999999999994</v>
      </c>
      <c r="E6" s="107">
        <v>90</v>
      </c>
      <c r="F6" s="108" t="s">
        <v>273</v>
      </c>
      <c r="G6" s="108" t="s">
        <v>274</v>
      </c>
      <c r="H6" s="108">
        <v>71.099999999999994</v>
      </c>
      <c r="I6" s="109" t="s">
        <v>275</v>
      </c>
      <c r="J6" s="119">
        <v>3</v>
      </c>
      <c r="K6" s="119">
        <v>1</v>
      </c>
      <c r="L6" s="120">
        <v>4</v>
      </c>
      <c r="M6" s="112"/>
    </row>
    <row r="7" spans="1:13" ht="29.25" customHeight="1">
      <c r="A7" s="106">
        <f>+A6+1</f>
        <v>2</v>
      </c>
      <c r="B7" s="124">
        <v>45066</v>
      </c>
      <c r="C7" s="107" t="s">
        <v>26</v>
      </c>
      <c r="D7" s="107">
        <v>99.3</v>
      </c>
      <c r="E7" s="107">
        <v>110</v>
      </c>
      <c r="F7" s="108" t="s">
        <v>274</v>
      </c>
      <c r="G7" s="108" t="s">
        <v>276</v>
      </c>
      <c r="H7" s="108">
        <v>382.4</v>
      </c>
      <c r="I7" s="109" t="s">
        <v>275</v>
      </c>
      <c r="J7" s="119">
        <v>3</v>
      </c>
      <c r="K7" s="119">
        <v>1</v>
      </c>
      <c r="L7" s="120">
        <v>4</v>
      </c>
      <c r="M7" s="112"/>
    </row>
    <row r="8" spans="1:13" ht="29.25" customHeight="1">
      <c r="A8" s="106">
        <f t="shared" ref="A8:A68" si="0">+A7+1</f>
        <v>3</v>
      </c>
      <c r="B8" s="124">
        <v>45066</v>
      </c>
      <c r="C8" s="107" t="s">
        <v>26</v>
      </c>
      <c r="D8" s="107">
        <v>56.7</v>
      </c>
      <c r="E8" s="107">
        <v>63</v>
      </c>
      <c r="F8" s="108" t="s">
        <v>273</v>
      </c>
      <c r="G8" s="108" t="s">
        <v>199</v>
      </c>
      <c r="H8" s="108">
        <v>660.2</v>
      </c>
      <c r="I8" s="109" t="s">
        <v>275</v>
      </c>
      <c r="J8" s="119">
        <v>3</v>
      </c>
      <c r="K8" s="119">
        <v>1</v>
      </c>
      <c r="L8" s="120">
        <v>4</v>
      </c>
      <c r="M8" s="112"/>
    </row>
    <row r="9" spans="1:13" ht="29.25" customHeight="1">
      <c r="A9" s="106">
        <f t="shared" si="0"/>
        <v>4</v>
      </c>
      <c r="B9" s="124">
        <v>45066</v>
      </c>
      <c r="C9" s="107" t="s">
        <v>26</v>
      </c>
      <c r="D9" s="107">
        <v>56.7</v>
      </c>
      <c r="E9" s="107">
        <v>63</v>
      </c>
      <c r="F9" s="108" t="s">
        <v>274</v>
      </c>
      <c r="G9" s="108" t="s">
        <v>277</v>
      </c>
      <c r="H9" s="108">
        <v>201.4</v>
      </c>
      <c r="I9" s="109" t="s">
        <v>275</v>
      </c>
      <c r="J9" s="119">
        <v>3</v>
      </c>
      <c r="K9" s="119">
        <v>1</v>
      </c>
      <c r="L9" s="120">
        <v>4</v>
      </c>
      <c r="M9" s="112"/>
    </row>
    <row r="10" spans="1:13" ht="29.25" customHeight="1">
      <c r="A10" s="106">
        <f t="shared" si="0"/>
        <v>5</v>
      </c>
      <c r="B10" s="124">
        <v>45066</v>
      </c>
      <c r="C10" s="107" t="s">
        <v>26</v>
      </c>
      <c r="D10" s="107">
        <v>99.3</v>
      </c>
      <c r="E10" s="107">
        <v>110</v>
      </c>
      <c r="F10" s="108" t="s">
        <v>276</v>
      </c>
      <c r="G10" s="108" t="s">
        <v>278</v>
      </c>
      <c r="H10" s="108">
        <v>48</v>
      </c>
      <c r="I10" s="109" t="s">
        <v>275</v>
      </c>
      <c r="J10" s="119">
        <v>3</v>
      </c>
      <c r="K10" s="119">
        <v>1</v>
      </c>
      <c r="L10" s="120">
        <v>4</v>
      </c>
      <c r="M10" s="112"/>
    </row>
    <row r="11" spans="1:13" ht="29.25" customHeight="1">
      <c r="A11" s="106">
        <f t="shared" si="0"/>
        <v>6</v>
      </c>
      <c r="B11" s="124">
        <v>45066</v>
      </c>
      <c r="C11" s="107" t="s">
        <v>26</v>
      </c>
      <c r="D11" s="107">
        <v>99.3</v>
      </c>
      <c r="E11" s="107">
        <v>110</v>
      </c>
      <c r="F11" s="108" t="s">
        <v>278</v>
      </c>
      <c r="G11" s="108" t="s">
        <v>279</v>
      </c>
      <c r="H11" s="108">
        <v>467.2</v>
      </c>
      <c r="I11" s="109" t="s">
        <v>275</v>
      </c>
      <c r="J11" s="119">
        <v>3</v>
      </c>
      <c r="K11" s="119">
        <v>1</v>
      </c>
      <c r="L11" s="120">
        <v>4</v>
      </c>
      <c r="M11" s="112"/>
    </row>
    <row r="12" spans="1:13" ht="29.25" customHeight="1">
      <c r="A12" s="106">
        <f t="shared" si="0"/>
        <v>7</v>
      </c>
      <c r="B12" s="124">
        <v>45066</v>
      </c>
      <c r="C12" s="107" t="s">
        <v>26</v>
      </c>
      <c r="D12" s="107">
        <v>67.400000000000006</v>
      </c>
      <c r="E12" s="107">
        <v>75</v>
      </c>
      <c r="F12" s="108" t="s">
        <v>279</v>
      </c>
      <c r="G12" s="108" t="s">
        <v>280</v>
      </c>
      <c r="H12" s="108">
        <v>134</v>
      </c>
      <c r="I12" s="109" t="s">
        <v>275</v>
      </c>
      <c r="J12" s="119">
        <v>3</v>
      </c>
      <c r="K12" s="119">
        <v>1</v>
      </c>
      <c r="L12" s="120">
        <v>4</v>
      </c>
      <c r="M12" s="112"/>
    </row>
    <row r="13" spans="1:13" ht="29.25" customHeight="1">
      <c r="A13" s="106">
        <f t="shared" si="0"/>
        <v>8</v>
      </c>
      <c r="B13" s="124">
        <v>45066</v>
      </c>
      <c r="C13" s="107" t="s">
        <v>26</v>
      </c>
      <c r="D13" s="107">
        <v>67.400000000000006</v>
      </c>
      <c r="E13" s="107">
        <v>75</v>
      </c>
      <c r="F13" s="108" t="s">
        <v>280</v>
      </c>
      <c r="G13" s="108" t="s">
        <v>281</v>
      </c>
      <c r="H13" s="108">
        <v>270</v>
      </c>
      <c r="I13" s="109" t="s">
        <v>275</v>
      </c>
      <c r="J13" s="119">
        <v>3</v>
      </c>
      <c r="K13" s="119">
        <v>1</v>
      </c>
      <c r="L13" s="120">
        <v>4</v>
      </c>
      <c r="M13" s="112"/>
    </row>
    <row r="14" spans="1:13" ht="29.25" customHeight="1">
      <c r="A14" s="106">
        <f t="shared" si="0"/>
        <v>9</v>
      </c>
      <c r="B14" s="124">
        <v>45066</v>
      </c>
      <c r="C14" s="107" t="s">
        <v>26</v>
      </c>
      <c r="D14" s="107">
        <v>56.7</v>
      </c>
      <c r="E14" s="107">
        <v>63</v>
      </c>
      <c r="F14" s="108" t="s">
        <v>282</v>
      </c>
      <c r="G14" s="108" t="s">
        <v>283</v>
      </c>
      <c r="H14" s="108">
        <v>49</v>
      </c>
      <c r="I14" s="109" t="s">
        <v>275</v>
      </c>
      <c r="J14" s="119">
        <v>3</v>
      </c>
      <c r="K14" s="119">
        <v>1</v>
      </c>
      <c r="L14" s="120">
        <v>4</v>
      </c>
      <c r="M14" s="112"/>
    </row>
    <row r="15" spans="1:13" ht="29.25" customHeight="1">
      <c r="A15" s="106">
        <f t="shared" si="0"/>
        <v>10</v>
      </c>
      <c r="B15" s="124">
        <v>45066</v>
      </c>
      <c r="C15" s="107" t="s">
        <v>26</v>
      </c>
      <c r="D15" s="107">
        <v>67.400000000000006</v>
      </c>
      <c r="E15" s="107">
        <v>75</v>
      </c>
      <c r="F15" s="108" t="s">
        <v>282</v>
      </c>
      <c r="G15" s="108" t="s">
        <v>281</v>
      </c>
      <c r="H15" s="108">
        <v>123</v>
      </c>
      <c r="I15" s="109" t="s">
        <v>275</v>
      </c>
      <c r="J15" s="119">
        <v>3</v>
      </c>
      <c r="K15" s="119">
        <v>1</v>
      </c>
      <c r="L15" s="120">
        <v>4</v>
      </c>
      <c r="M15" s="112"/>
    </row>
    <row r="16" spans="1:13" ht="29.25" customHeight="1">
      <c r="A16" s="106">
        <f t="shared" si="0"/>
        <v>11</v>
      </c>
      <c r="B16" s="124">
        <v>45066</v>
      </c>
      <c r="C16" s="107" t="s">
        <v>26</v>
      </c>
      <c r="D16" s="107">
        <v>67.400000000000006</v>
      </c>
      <c r="E16" s="107">
        <v>75</v>
      </c>
      <c r="F16" s="108" t="s">
        <v>282</v>
      </c>
      <c r="G16" s="108" t="s">
        <v>132</v>
      </c>
      <c r="H16" s="108">
        <v>190</v>
      </c>
      <c r="I16" s="109" t="s">
        <v>275</v>
      </c>
      <c r="J16" s="119">
        <v>3</v>
      </c>
      <c r="K16" s="119">
        <v>1</v>
      </c>
      <c r="L16" s="120">
        <v>4</v>
      </c>
      <c r="M16" s="112"/>
    </row>
    <row r="17" spans="1:13" ht="29.25" customHeight="1">
      <c r="A17" s="106">
        <f t="shared" si="0"/>
        <v>12</v>
      </c>
      <c r="B17" s="124">
        <v>45066</v>
      </c>
      <c r="C17" s="107" t="s">
        <v>26</v>
      </c>
      <c r="D17" s="107">
        <v>56.7</v>
      </c>
      <c r="E17" s="107">
        <v>63</v>
      </c>
      <c r="F17" s="108" t="s">
        <v>132</v>
      </c>
      <c r="G17" s="108" t="s">
        <v>284</v>
      </c>
      <c r="H17" s="108">
        <v>40</v>
      </c>
      <c r="I17" s="109" t="s">
        <v>275</v>
      </c>
      <c r="J17" s="119">
        <v>3</v>
      </c>
      <c r="K17" s="119">
        <v>1</v>
      </c>
      <c r="L17" s="120">
        <v>4</v>
      </c>
      <c r="M17" s="112"/>
    </row>
    <row r="18" spans="1:13" ht="29.25" customHeight="1">
      <c r="A18" s="106">
        <f t="shared" si="0"/>
        <v>13</v>
      </c>
      <c r="B18" s="124">
        <v>45066</v>
      </c>
      <c r="C18" s="107" t="s">
        <v>26</v>
      </c>
      <c r="D18" s="107">
        <v>67.400000000000006</v>
      </c>
      <c r="E18" s="107">
        <v>75</v>
      </c>
      <c r="F18" s="108" t="s">
        <v>285</v>
      </c>
      <c r="G18" s="108" t="s">
        <v>130</v>
      </c>
      <c r="H18" s="108">
        <v>209</v>
      </c>
      <c r="I18" s="109" t="s">
        <v>275</v>
      </c>
      <c r="J18" s="119">
        <v>3</v>
      </c>
      <c r="K18" s="119">
        <v>1</v>
      </c>
      <c r="L18" s="120">
        <v>4</v>
      </c>
      <c r="M18" s="112"/>
    </row>
    <row r="19" spans="1:13" ht="29.25" customHeight="1">
      <c r="A19" s="106">
        <f t="shared" si="0"/>
        <v>14</v>
      </c>
      <c r="B19" s="124">
        <v>45066</v>
      </c>
      <c r="C19" s="107" t="s">
        <v>26</v>
      </c>
      <c r="D19" s="107">
        <v>56.7</v>
      </c>
      <c r="E19" s="107">
        <v>63</v>
      </c>
      <c r="F19" s="108" t="s">
        <v>130</v>
      </c>
      <c r="G19" s="108" t="s">
        <v>286</v>
      </c>
      <c r="H19" s="108">
        <v>61</v>
      </c>
      <c r="I19" s="109" t="s">
        <v>275</v>
      </c>
      <c r="J19" s="119">
        <v>3</v>
      </c>
      <c r="K19" s="119">
        <v>1</v>
      </c>
      <c r="L19" s="120">
        <v>4</v>
      </c>
      <c r="M19" s="112"/>
    </row>
    <row r="20" spans="1:13" ht="29.25" customHeight="1">
      <c r="A20" s="106">
        <f t="shared" si="0"/>
        <v>15</v>
      </c>
      <c r="B20" s="124">
        <v>45066</v>
      </c>
      <c r="C20" s="107" t="s">
        <v>26</v>
      </c>
      <c r="D20" s="107">
        <v>99.3</v>
      </c>
      <c r="E20" s="107">
        <v>110</v>
      </c>
      <c r="F20" s="108" t="s">
        <v>130</v>
      </c>
      <c r="G20" s="108" t="s">
        <v>278</v>
      </c>
      <c r="H20" s="108">
        <v>315</v>
      </c>
      <c r="I20" s="109" t="s">
        <v>275</v>
      </c>
      <c r="J20" s="119">
        <v>3</v>
      </c>
      <c r="K20" s="119">
        <v>1</v>
      </c>
      <c r="L20" s="120">
        <v>4</v>
      </c>
      <c r="M20" s="112"/>
    </row>
    <row r="21" spans="1:13" ht="29.25" customHeight="1">
      <c r="A21" s="106">
        <f t="shared" si="0"/>
        <v>16</v>
      </c>
      <c r="B21" s="124">
        <v>45066</v>
      </c>
      <c r="C21" s="107" t="s">
        <v>26</v>
      </c>
      <c r="D21" s="107">
        <v>81.099999999999994</v>
      </c>
      <c r="E21" s="107">
        <v>90</v>
      </c>
      <c r="F21" s="108" t="s">
        <v>279</v>
      </c>
      <c r="G21" s="108" t="s">
        <v>287</v>
      </c>
      <c r="H21" s="108">
        <v>257.2</v>
      </c>
      <c r="I21" s="109" t="s">
        <v>275</v>
      </c>
      <c r="J21" s="119">
        <v>3</v>
      </c>
      <c r="K21" s="119">
        <v>1</v>
      </c>
      <c r="L21" s="120">
        <v>4</v>
      </c>
      <c r="M21" s="112"/>
    </row>
    <row r="22" spans="1:13" ht="29.25" customHeight="1">
      <c r="A22" s="106">
        <f t="shared" si="0"/>
        <v>17</v>
      </c>
      <c r="B22" s="124">
        <v>45066</v>
      </c>
      <c r="C22" s="107" t="s">
        <v>26</v>
      </c>
      <c r="D22" s="107">
        <v>56.7</v>
      </c>
      <c r="E22" s="107">
        <v>63</v>
      </c>
      <c r="F22" s="108" t="s">
        <v>288</v>
      </c>
      <c r="G22" s="108" t="s">
        <v>289</v>
      </c>
      <c r="H22" s="108">
        <v>184.3</v>
      </c>
      <c r="I22" s="109" t="s">
        <v>275</v>
      </c>
      <c r="J22" s="119">
        <v>3</v>
      </c>
      <c r="K22" s="119">
        <v>1</v>
      </c>
      <c r="L22" s="120">
        <v>4</v>
      </c>
      <c r="M22" s="112"/>
    </row>
    <row r="23" spans="1:13" ht="29.25" customHeight="1">
      <c r="A23" s="106">
        <f t="shared" si="0"/>
        <v>18</v>
      </c>
      <c r="B23" s="124">
        <v>45066</v>
      </c>
      <c r="C23" s="107" t="s">
        <v>26</v>
      </c>
      <c r="D23" s="107">
        <v>56.7</v>
      </c>
      <c r="E23" s="107">
        <v>63</v>
      </c>
      <c r="F23" s="108" t="s">
        <v>288</v>
      </c>
      <c r="G23" s="108" t="s">
        <v>290</v>
      </c>
      <c r="H23" s="108">
        <v>78.5</v>
      </c>
      <c r="I23" s="109" t="s">
        <v>275</v>
      </c>
      <c r="J23" s="119">
        <v>3</v>
      </c>
      <c r="K23" s="119">
        <v>1</v>
      </c>
      <c r="L23" s="120">
        <v>4</v>
      </c>
      <c r="M23" s="112"/>
    </row>
    <row r="24" spans="1:13" ht="29.25" customHeight="1">
      <c r="A24" s="106">
        <f t="shared" si="0"/>
        <v>19</v>
      </c>
      <c r="B24" s="124">
        <v>45066</v>
      </c>
      <c r="C24" s="107" t="s">
        <v>26</v>
      </c>
      <c r="D24" s="107">
        <v>56.7</v>
      </c>
      <c r="E24" s="107">
        <v>63</v>
      </c>
      <c r="F24" s="108" t="s">
        <v>290</v>
      </c>
      <c r="G24" s="108" t="s">
        <v>291</v>
      </c>
      <c r="H24" s="108">
        <v>142</v>
      </c>
      <c r="I24" s="109" t="s">
        <v>275</v>
      </c>
      <c r="J24" s="119">
        <v>3</v>
      </c>
      <c r="K24" s="119">
        <v>1</v>
      </c>
      <c r="L24" s="120">
        <v>4</v>
      </c>
      <c r="M24" s="112"/>
    </row>
    <row r="25" spans="1:13" ht="29.25" customHeight="1">
      <c r="A25" s="106">
        <f t="shared" si="0"/>
        <v>20</v>
      </c>
      <c r="B25" s="124">
        <v>45066</v>
      </c>
      <c r="C25" s="107" t="s">
        <v>26</v>
      </c>
      <c r="D25" s="107">
        <v>99.3</v>
      </c>
      <c r="E25" s="107">
        <v>110</v>
      </c>
      <c r="F25" s="108" t="s">
        <v>276</v>
      </c>
      <c r="G25" s="108" t="s">
        <v>250</v>
      </c>
      <c r="H25" s="108">
        <v>51.3</v>
      </c>
      <c r="I25" s="109" t="s">
        <v>275</v>
      </c>
      <c r="J25" s="119">
        <v>3</v>
      </c>
      <c r="K25" s="119">
        <v>1</v>
      </c>
      <c r="L25" s="120">
        <v>4</v>
      </c>
      <c r="M25" s="112"/>
    </row>
    <row r="26" spans="1:13" ht="29.25" customHeight="1">
      <c r="A26" s="106">
        <f t="shared" si="0"/>
        <v>21</v>
      </c>
      <c r="B26" s="124">
        <v>45071</v>
      </c>
      <c r="C26" s="107" t="s">
        <v>26</v>
      </c>
      <c r="D26" s="107">
        <v>126.3</v>
      </c>
      <c r="E26" s="107">
        <v>140</v>
      </c>
      <c r="F26" s="108" t="s">
        <v>292</v>
      </c>
      <c r="G26" s="108" t="s">
        <v>293</v>
      </c>
      <c r="H26" s="108">
        <v>117.8</v>
      </c>
      <c r="I26" s="109" t="s">
        <v>275</v>
      </c>
      <c r="J26" s="119">
        <v>3</v>
      </c>
      <c r="K26" s="119">
        <v>1</v>
      </c>
      <c r="L26" s="120">
        <v>4</v>
      </c>
      <c r="M26" s="112"/>
    </row>
    <row r="27" spans="1:13" ht="29.25" customHeight="1">
      <c r="A27" s="106">
        <f t="shared" si="0"/>
        <v>22</v>
      </c>
      <c r="B27" s="124">
        <v>45071</v>
      </c>
      <c r="C27" s="107" t="s">
        <v>26</v>
      </c>
      <c r="D27" s="107">
        <v>126.3</v>
      </c>
      <c r="E27" s="107">
        <v>140</v>
      </c>
      <c r="F27" s="108" t="s">
        <v>293</v>
      </c>
      <c r="G27" s="108" t="s">
        <v>294</v>
      </c>
      <c r="H27" s="108">
        <v>26.3</v>
      </c>
      <c r="I27" s="109" t="s">
        <v>275</v>
      </c>
      <c r="J27" s="119">
        <v>3</v>
      </c>
      <c r="K27" s="119">
        <v>1</v>
      </c>
      <c r="L27" s="120">
        <v>4</v>
      </c>
      <c r="M27" s="112"/>
    </row>
    <row r="28" spans="1:13" ht="29.25" customHeight="1">
      <c r="A28" s="106">
        <f t="shared" si="0"/>
        <v>23</v>
      </c>
      <c r="B28" s="124">
        <v>45071</v>
      </c>
      <c r="C28" s="107" t="s">
        <v>26</v>
      </c>
      <c r="D28" s="107">
        <v>81.099999999999994</v>
      </c>
      <c r="E28" s="107">
        <v>90</v>
      </c>
      <c r="F28" s="108" t="s">
        <v>294</v>
      </c>
      <c r="G28" s="108" t="s">
        <v>295</v>
      </c>
      <c r="H28" s="108">
        <v>93.2</v>
      </c>
      <c r="I28" s="109" t="s">
        <v>275</v>
      </c>
      <c r="J28" s="119">
        <v>3</v>
      </c>
      <c r="K28" s="119">
        <v>1</v>
      </c>
      <c r="L28" s="120">
        <v>4</v>
      </c>
      <c r="M28" s="112"/>
    </row>
    <row r="29" spans="1:13" ht="29.25" customHeight="1">
      <c r="A29" s="106">
        <f t="shared" si="0"/>
        <v>24</v>
      </c>
      <c r="B29" s="124">
        <v>45071</v>
      </c>
      <c r="C29" s="107" t="s">
        <v>26</v>
      </c>
      <c r="D29" s="107">
        <v>67.400000000000006</v>
      </c>
      <c r="E29" s="107">
        <v>75</v>
      </c>
      <c r="F29" s="108" t="s">
        <v>295</v>
      </c>
      <c r="G29" s="108" t="s">
        <v>296</v>
      </c>
      <c r="H29" s="108">
        <v>105.6</v>
      </c>
      <c r="I29" s="109" t="s">
        <v>275</v>
      </c>
      <c r="J29" s="119">
        <v>3</v>
      </c>
      <c r="K29" s="119">
        <v>1</v>
      </c>
      <c r="L29" s="120">
        <v>4</v>
      </c>
      <c r="M29" s="112"/>
    </row>
    <row r="30" spans="1:13" ht="29.25" customHeight="1">
      <c r="A30" s="106">
        <f t="shared" si="0"/>
        <v>25</v>
      </c>
      <c r="B30" s="124">
        <v>45071</v>
      </c>
      <c r="C30" s="107" t="s">
        <v>26</v>
      </c>
      <c r="D30" s="107">
        <v>144.4</v>
      </c>
      <c r="E30" s="107">
        <v>160</v>
      </c>
      <c r="F30" s="108" t="s">
        <v>294</v>
      </c>
      <c r="G30" s="108" t="s">
        <v>199</v>
      </c>
      <c r="H30" s="108">
        <v>141.30000000000001</v>
      </c>
      <c r="I30" s="109" t="s">
        <v>275</v>
      </c>
      <c r="J30" s="119">
        <v>3</v>
      </c>
      <c r="K30" s="119">
        <v>1</v>
      </c>
      <c r="L30" s="120">
        <v>4</v>
      </c>
      <c r="M30" s="112"/>
    </row>
    <row r="31" spans="1:13" ht="29.25" customHeight="1">
      <c r="A31" s="106">
        <f t="shared" si="0"/>
        <v>26</v>
      </c>
      <c r="B31" s="124">
        <v>45071</v>
      </c>
      <c r="C31" s="107" t="s">
        <v>26</v>
      </c>
      <c r="D31" s="107">
        <v>144.4</v>
      </c>
      <c r="E31" s="107">
        <v>160</v>
      </c>
      <c r="F31" s="108" t="s">
        <v>199</v>
      </c>
      <c r="G31" s="108" t="s">
        <v>297</v>
      </c>
      <c r="H31" s="108">
        <v>322.39999999999998</v>
      </c>
      <c r="I31" s="109" t="s">
        <v>275</v>
      </c>
      <c r="J31" s="119">
        <v>3</v>
      </c>
      <c r="K31" s="119">
        <v>1</v>
      </c>
      <c r="L31" s="120">
        <v>4</v>
      </c>
      <c r="M31" s="112"/>
    </row>
    <row r="32" spans="1:13" ht="29.25" customHeight="1">
      <c r="A32" s="106">
        <f t="shared" si="0"/>
        <v>27</v>
      </c>
      <c r="B32" s="124">
        <v>45071</v>
      </c>
      <c r="C32" s="107" t="s">
        <v>26</v>
      </c>
      <c r="D32" s="107">
        <v>126.3</v>
      </c>
      <c r="E32" s="107">
        <v>140</v>
      </c>
      <c r="F32" s="108" t="s">
        <v>199</v>
      </c>
      <c r="G32" s="108" t="s">
        <v>298</v>
      </c>
      <c r="H32" s="108">
        <v>106.9</v>
      </c>
      <c r="I32" s="109" t="s">
        <v>275</v>
      </c>
      <c r="J32" s="119">
        <v>3</v>
      </c>
      <c r="K32" s="119">
        <v>1</v>
      </c>
      <c r="L32" s="120">
        <v>4</v>
      </c>
      <c r="M32" s="112"/>
    </row>
    <row r="33" spans="1:13" ht="29.25" customHeight="1">
      <c r="A33" s="106">
        <f t="shared" si="0"/>
        <v>28</v>
      </c>
      <c r="B33" s="124">
        <v>45071</v>
      </c>
      <c r="C33" s="107" t="s">
        <v>26</v>
      </c>
      <c r="D33" s="107">
        <v>144.4</v>
      </c>
      <c r="E33" s="107">
        <v>160</v>
      </c>
      <c r="F33" s="108" t="s">
        <v>299</v>
      </c>
      <c r="G33" s="108" t="s">
        <v>300</v>
      </c>
      <c r="H33" s="108">
        <v>12</v>
      </c>
      <c r="I33" s="109" t="s">
        <v>275</v>
      </c>
      <c r="J33" s="119">
        <v>3</v>
      </c>
      <c r="K33" s="119">
        <v>1</v>
      </c>
      <c r="L33" s="120">
        <v>4</v>
      </c>
      <c r="M33" s="112"/>
    </row>
    <row r="34" spans="1:13" ht="29.25" customHeight="1">
      <c r="A34" s="106">
        <f t="shared" si="0"/>
        <v>29</v>
      </c>
      <c r="B34" s="124">
        <v>45071</v>
      </c>
      <c r="C34" s="107" t="s">
        <v>26</v>
      </c>
      <c r="D34" s="107">
        <v>126.3</v>
      </c>
      <c r="E34" s="107">
        <v>140</v>
      </c>
      <c r="F34" s="108" t="s">
        <v>299</v>
      </c>
      <c r="G34" s="108" t="s">
        <v>244</v>
      </c>
      <c r="H34" s="108">
        <v>580.20000000000005</v>
      </c>
      <c r="I34" s="109" t="s">
        <v>275</v>
      </c>
      <c r="J34" s="119">
        <v>3</v>
      </c>
      <c r="K34" s="119">
        <v>1</v>
      </c>
      <c r="L34" s="120">
        <v>4</v>
      </c>
      <c r="M34" s="112"/>
    </row>
    <row r="35" spans="1:13" ht="29.25" customHeight="1">
      <c r="A35" s="106">
        <f t="shared" si="0"/>
        <v>30</v>
      </c>
      <c r="B35" s="124">
        <v>45071</v>
      </c>
      <c r="C35" s="107" t="s">
        <v>26</v>
      </c>
      <c r="D35" s="107">
        <v>67.400000000000006</v>
      </c>
      <c r="E35" s="107">
        <v>75</v>
      </c>
      <c r="F35" s="108" t="s">
        <v>244</v>
      </c>
      <c r="G35" s="108" t="s">
        <v>301</v>
      </c>
      <c r="H35" s="108">
        <v>290.7</v>
      </c>
      <c r="I35" s="109" t="s">
        <v>275</v>
      </c>
      <c r="J35" s="119">
        <v>3</v>
      </c>
      <c r="K35" s="119">
        <v>1</v>
      </c>
      <c r="L35" s="120">
        <v>4</v>
      </c>
      <c r="M35" s="112"/>
    </row>
    <row r="36" spans="1:13" ht="29.25" customHeight="1">
      <c r="A36" s="106">
        <f t="shared" si="0"/>
        <v>31</v>
      </c>
      <c r="B36" s="124">
        <v>45071</v>
      </c>
      <c r="C36" s="107" t="s">
        <v>26</v>
      </c>
      <c r="D36" s="107">
        <v>56.7</v>
      </c>
      <c r="E36" s="107">
        <v>63</v>
      </c>
      <c r="F36" s="108" t="s">
        <v>301</v>
      </c>
      <c r="G36" s="108" t="s">
        <v>302</v>
      </c>
      <c r="H36" s="108">
        <v>235.3</v>
      </c>
      <c r="I36" s="109" t="s">
        <v>275</v>
      </c>
      <c r="J36" s="119">
        <v>3</v>
      </c>
      <c r="K36" s="119">
        <v>1</v>
      </c>
      <c r="L36" s="120">
        <v>4</v>
      </c>
      <c r="M36" s="112"/>
    </row>
    <row r="37" spans="1:13" ht="29.25" customHeight="1">
      <c r="A37" s="106">
        <f t="shared" si="0"/>
        <v>32</v>
      </c>
      <c r="B37" s="124">
        <v>45071</v>
      </c>
      <c r="C37" s="107" t="s">
        <v>26</v>
      </c>
      <c r="D37" s="107">
        <v>126.3</v>
      </c>
      <c r="E37" s="107">
        <v>140</v>
      </c>
      <c r="F37" s="108" t="s">
        <v>301</v>
      </c>
      <c r="G37" s="108" t="s">
        <v>303</v>
      </c>
      <c r="H37" s="108">
        <v>582.9</v>
      </c>
      <c r="I37" s="109" t="s">
        <v>275</v>
      </c>
      <c r="J37" s="119">
        <v>3</v>
      </c>
      <c r="K37" s="119">
        <v>1</v>
      </c>
      <c r="L37" s="120">
        <v>4</v>
      </c>
      <c r="M37" s="112"/>
    </row>
    <row r="38" spans="1:13" ht="29.25" customHeight="1">
      <c r="A38" s="106">
        <f t="shared" si="0"/>
        <v>33</v>
      </c>
      <c r="B38" s="124">
        <v>45071</v>
      </c>
      <c r="C38" s="107" t="s">
        <v>26</v>
      </c>
      <c r="D38" s="107">
        <v>56.7</v>
      </c>
      <c r="E38" s="107">
        <v>63</v>
      </c>
      <c r="F38" s="108" t="s">
        <v>303</v>
      </c>
      <c r="G38" s="108" t="s">
        <v>192</v>
      </c>
      <c r="H38" s="108">
        <v>358.2</v>
      </c>
      <c r="I38" s="109" t="s">
        <v>275</v>
      </c>
      <c r="J38" s="119">
        <v>3</v>
      </c>
      <c r="K38" s="119">
        <v>1</v>
      </c>
      <c r="L38" s="120">
        <v>4</v>
      </c>
      <c r="M38" s="112"/>
    </row>
    <row r="39" spans="1:13" ht="29.25" customHeight="1">
      <c r="A39" s="106">
        <f t="shared" si="0"/>
        <v>34</v>
      </c>
      <c r="B39" s="124">
        <v>45071</v>
      </c>
      <c r="C39" s="107" t="s">
        <v>26</v>
      </c>
      <c r="D39" s="107">
        <v>126.3</v>
      </c>
      <c r="E39" s="107">
        <v>140</v>
      </c>
      <c r="F39" s="108" t="s">
        <v>303</v>
      </c>
      <c r="G39" s="108" t="s">
        <v>304</v>
      </c>
      <c r="H39" s="108">
        <v>381.6</v>
      </c>
      <c r="I39" s="109" t="s">
        <v>275</v>
      </c>
      <c r="J39" s="119">
        <v>3</v>
      </c>
      <c r="K39" s="119">
        <v>1</v>
      </c>
      <c r="L39" s="120">
        <v>4</v>
      </c>
      <c r="M39" s="112"/>
    </row>
    <row r="40" spans="1:13" ht="29.25" customHeight="1">
      <c r="A40" s="106">
        <f t="shared" si="0"/>
        <v>35</v>
      </c>
      <c r="B40" s="124">
        <v>45071</v>
      </c>
      <c r="C40" s="107" t="s">
        <v>26</v>
      </c>
      <c r="D40" s="107">
        <v>56.7</v>
      </c>
      <c r="E40" s="107">
        <v>63</v>
      </c>
      <c r="F40" s="108" t="s">
        <v>192</v>
      </c>
      <c r="G40" s="108" t="s">
        <v>235</v>
      </c>
      <c r="H40" s="108">
        <v>221.9</v>
      </c>
      <c r="I40" s="109" t="s">
        <v>275</v>
      </c>
      <c r="J40" s="119">
        <v>3</v>
      </c>
      <c r="K40" s="119">
        <v>1</v>
      </c>
      <c r="L40" s="120">
        <v>4</v>
      </c>
      <c r="M40" s="112"/>
    </row>
    <row r="41" spans="1:13" ht="29.25" customHeight="1">
      <c r="A41" s="106">
        <f t="shared" si="0"/>
        <v>36</v>
      </c>
      <c r="B41" s="124">
        <v>45071</v>
      </c>
      <c r="C41" s="107" t="s">
        <v>26</v>
      </c>
      <c r="D41" s="107">
        <v>67.400000000000006</v>
      </c>
      <c r="E41" s="107">
        <v>75</v>
      </c>
      <c r="F41" s="108" t="s">
        <v>244</v>
      </c>
      <c r="G41" s="108" t="s">
        <v>242</v>
      </c>
      <c r="H41" s="108">
        <v>220.3</v>
      </c>
      <c r="I41" s="109" t="s">
        <v>275</v>
      </c>
      <c r="J41" s="119">
        <v>3</v>
      </c>
      <c r="K41" s="119">
        <v>1</v>
      </c>
      <c r="L41" s="120">
        <v>4</v>
      </c>
      <c r="M41" s="112"/>
    </row>
    <row r="42" spans="1:13" ht="29.25" customHeight="1">
      <c r="A42" s="106">
        <f t="shared" si="0"/>
        <v>37</v>
      </c>
      <c r="B42" s="124">
        <v>45071</v>
      </c>
      <c r="C42" s="107" t="s">
        <v>26</v>
      </c>
      <c r="D42" s="107">
        <v>81.099999999999994</v>
      </c>
      <c r="E42" s="107">
        <v>90</v>
      </c>
      <c r="F42" s="108" t="s">
        <v>242</v>
      </c>
      <c r="G42" s="108" t="s">
        <v>131</v>
      </c>
      <c r="H42" s="108">
        <v>62.1</v>
      </c>
      <c r="I42" s="109" t="s">
        <v>275</v>
      </c>
      <c r="J42" s="119">
        <v>3</v>
      </c>
      <c r="K42" s="119">
        <v>1</v>
      </c>
      <c r="L42" s="120">
        <v>4</v>
      </c>
      <c r="M42" s="112"/>
    </row>
    <row r="43" spans="1:13" ht="29.25" customHeight="1">
      <c r="A43" s="106">
        <f t="shared" si="0"/>
        <v>38</v>
      </c>
      <c r="B43" s="124">
        <v>45071</v>
      </c>
      <c r="C43" s="107" t="s">
        <v>26</v>
      </c>
      <c r="D43" s="107">
        <v>67.400000000000006</v>
      </c>
      <c r="E43" s="107">
        <v>75</v>
      </c>
      <c r="F43" s="108" t="s">
        <v>242</v>
      </c>
      <c r="G43" s="108" t="s">
        <v>243</v>
      </c>
      <c r="H43" s="108">
        <v>177.9</v>
      </c>
      <c r="I43" s="109" t="s">
        <v>275</v>
      </c>
      <c r="J43" s="119">
        <v>3</v>
      </c>
      <c r="K43" s="119">
        <v>1</v>
      </c>
      <c r="L43" s="120">
        <v>4</v>
      </c>
      <c r="M43" s="112"/>
    </row>
    <row r="44" spans="1:13" ht="29.25" customHeight="1">
      <c r="A44" s="106">
        <f t="shared" si="0"/>
        <v>39</v>
      </c>
      <c r="B44" s="124">
        <v>45071</v>
      </c>
      <c r="C44" s="107" t="s">
        <v>26</v>
      </c>
      <c r="D44" s="107">
        <v>67.400000000000006</v>
      </c>
      <c r="E44" s="107">
        <v>75</v>
      </c>
      <c r="F44" s="108" t="s">
        <v>243</v>
      </c>
      <c r="G44" s="108" t="s">
        <v>131</v>
      </c>
      <c r="H44" s="108">
        <v>89.8</v>
      </c>
      <c r="I44" s="109" t="s">
        <v>275</v>
      </c>
      <c r="J44" s="119">
        <v>3</v>
      </c>
      <c r="K44" s="119">
        <v>1</v>
      </c>
      <c r="L44" s="120">
        <v>4</v>
      </c>
      <c r="M44" s="112"/>
    </row>
    <row r="45" spans="1:13" ht="29.25" customHeight="1">
      <c r="A45" s="106">
        <f t="shared" si="0"/>
        <v>40</v>
      </c>
      <c r="B45" s="124">
        <v>45071</v>
      </c>
      <c r="C45" s="107" t="s">
        <v>26</v>
      </c>
      <c r="D45" s="107">
        <v>99.3</v>
      </c>
      <c r="E45" s="107">
        <v>110</v>
      </c>
      <c r="F45" s="108" t="s">
        <v>131</v>
      </c>
      <c r="G45" s="113" t="s">
        <v>250</v>
      </c>
      <c r="H45" s="108">
        <v>226.2</v>
      </c>
      <c r="I45" s="109" t="s">
        <v>275</v>
      </c>
      <c r="J45" s="119">
        <v>3</v>
      </c>
      <c r="K45" s="119">
        <v>1</v>
      </c>
      <c r="L45" s="120">
        <v>4</v>
      </c>
      <c r="M45" s="112"/>
    </row>
    <row r="46" spans="1:13" ht="29.25" customHeight="1">
      <c r="A46" s="106">
        <f t="shared" si="0"/>
        <v>41</v>
      </c>
      <c r="B46" s="124">
        <v>45071</v>
      </c>
      <c r="C46" s="107" t="s">
        <v>26</v>
      </c>
      <c r="D46" s="107">
        <v>67.400000000000006</v>
      </c>
      <c r="E46" s="107">
        <v>75</v>
      </c>
      <c r="F46" s="108" t="s">
        <v>305</v>
      </c>
      <c r="G46" s="108" t="s">
        <v>296</v>
      </c>
      <c r="H46" s="108">
        <v>117.7</v>
      </c>
      <c r="I46" s="109" t="s">
        <v>275</v>
      </c>
      <c r="J46" s="119">
        <v>3</v>
      </c>
      <c r="K46" s="119">
        <v>1</v>
      </c>
      <c r="L46" s="120">
        <v>4</v>
      </c>
      <c r="M46" s="112"/>
    </row>
    <row r="47" spans="1:13" ht="29.25" customHeight="1">
      <c r="A47" s="106">
        <f t="shared" si="0"/>
        <v>42</v>
      </c>
      <c r="B47" s="124">
        <v>45056</v>
      </c>
      <c r="C47" s="107" t="s">
        <v>26</v>
      </c>
      <c r="D47" s="107">
        <v>56.7</v>
      </c>
      <c r="E47" s="107">
        <v>63</v>
      </c>
      <c r="F47" s="108" t="s">
        <v>306</v>
      </c>
      <c r="G47" s="108" t="s">
        <v>307</v>
      </c>
      <c r="H47" s="108">
        <v>48</v>
      </c>
      <c r="I47" s="109" t="s">
        <v>308</v>
      </c>
      <c r="J47" s="119">
        <v>3</v>
      </c>
      <c r="K47" s="119">
        <v>1</v>
      </c>
      <c r="L47" s="120">
        <v>4</v>
      </c>
      <c r="M47" s="112"/>
    </row>
    <row r="48" spans="1:13" ht="29.25" customHeight="1">
      <c r="A48" s="106">
        <f t="shared" si="0"/>
        <v>43</v>
      </c>
      <c r="B48" s="124">
        <v>45056</v>
      </c>
      <c r="C48" s="107" t="s">
        <v>26</v>
      </c>
      <c r="D48" s="107">
        <v>56.7</v>
      </c>
      <c r="E48" s="107">
        <v>63</v>
      </c>
      <c r="F48" s="108" t="s">
        <v>309</v>
      </c>
      <c r="G48" s="108" t="s">
        <v>310</v>
      </c>
      <c r="H48" s="108">
        <v>91</v>
      </c>
      <c r="I48" s="109" t="s">
        <v>308</v>
      </c>
      <c r="J48" s="119">
        <v>3</v>
      </c>
      <c r="K48" s="119">
        <v>1</v>
      </c>
      <c r="L48" s="120">
        <v>4</v>
      </c>
      <c r="M48" s="112"/>
    </row>
    <row r="49" spans="1:13" ht="29.25" customHeight="1">
      <c r="A49" s="106">
        <f t="shared" si="0"/>
        <v>44</v>
      </c>
      <c r="B49" s="124">
        <v>45056</v>
      </c>
      <c r="C49" s="107" t="s">
        <v>26</v>
      </c>
      <c r="D49" s="107">
        <v>144.4</v>
      </c>
      <c r="E49" s="107">
        <v>160</v>
      </c>
      <c r="F49" s="108" t="s">
        <v>311</v>
      </c>
      <c r="G49" s="108" t="s">
        <v>312</v>
      </c>
      <c r="H49" s="108">
        <v>62</v>
      </c>
      <c r="I49" s="109" t="s">
        <v>308</v>
      </c>
      <c r="J49" s="119">
        <v>3</v>
      </c>
      <c r="K49" s="119">
        <v>1</v>
      </c>
      <c r="L49" s="120">
        <v>4</v>
      </c>
      <c r="M49" s="112"/>
    </row>
    <row r="50" spans="1:13" ht="29.25" customHeight="1">
      <c r="A50" s="106">
        <f t="shared" si="0"/>
        <v>45</v>
      </c>
      <c r="B50" s="124">
        <v>45056</v>
      </c>
      <c r="C50" s="107" t="s">
        <v>26</v>
      </c>
      <c r="D50" s="107">
        <v>144.4</v>
      </c>
      <c r="E50" s="107">
        <v>160</v>
      </c>
      <c r="F50" s="108" t="s">
        <v>312</v>
      </c>
      <c r="G50" s="108" t="s">
        <v>313</v>
      </c>
      <c r="H50" s="108">
        <v>18</v>
      </c>
      <c r="I50" s="109" t="s">
        <v>308</v>
      </c>
      <c r="J50" s="119">
        <v>3</v>
      </c>
      <c r="K50" s="119">
        <v>1</v>
      </c>
      <c r="L50" s="120">
        <v>4</v>
      </c>
      <c r="M50" s="112"/>
    </row>
    <row r="51" spans="1:13" ht="29.25" customHeight="1">
      <c r="A51" s="106">
        <f t="shared" si="0"/>
        <v>46</v>
      </c>
      <c r="B51" s="124">
        <v>45056</v>
      </c>
      <c r="C51" s="107" t="s">
        <v>26</v>
      </c>
      <c r="D51" s="107">
        <v>144.4</v>
      </c>
      <c r="E51" s="107">
        <v>160</v>
      </c>
      <c r="F51" s="108" t="s">
        <v>313</v>
      </c>
      <c r="G51" s="108" t="s">
        <v>314</v>
      </c>
      <c r="H51" s="108">
        <v>202</v>
      </c>
      <c r="I51" s="109" t="s">
        <v>308</v>
      </c>
      <c r="J51" s="119">
        <v>3</v>
      </c>
      <c r="K51" s="119">
        <v>1</v>
      </c>
      <c r="L51" s="120">
        <v>4</v>
      </c>
      <c r="M51" s="112"/>
    </row>
    <row r="52" spans="1:13" ht="29.25" customHeight="1">
      <c r="A52" s="106">
        <f t="shared" si="0"/>
        <v>47</v>
      </c>
      <c r="B52" s="124">
        <v>45056</v>
      </c>
      <c r="C52" s="107" t="s">
        <v>26</v>
      </c>
      <c r="D52" s="107">
        <v>144.4</v>
      </c>
      <c r="E52" s="107">
        <v>160</v>
      </c>
      <c r="F52" s="108" t="s">
        <v>314</v>
      </c>
      <c r="G52" s="108" t="s">
        <v>315</v>
      </c>
      <c r="H52" s="108">
        <v>44</v>
      </c>
      <c r="I52" s="109" t="s">
        <v>308</v>
      </c>
      <c r="J52" s="119">
        <v>3</v>
      </c>
      <c r="K52" s="119">
        <v>1</v>
      </c>
      <c r="L52" s="120">
        <v>4</v>
      </c>
      <c r="M52" s="112"/>
    </row>
    <row r="53" spans="1:13" ht="29.25" customHeight="1">
      <c r="A53" s="106">
        <f t="shared" si="0"/>
        <v>48</v>
      </c>
      <c r="B53" s="124">
        <v>45056</v>
      </c>
      <c r="C53" s="107" t="s">
        <v>26</v>
      </c>
      <c r="D53" s="107">
        <v>144.4</v>
      </c>
      <c r="E53" s="107">
        <v>160</v>
      </c>
      <c r="F53" s="108" t="s">
        <v>315</v>
      </c>
      <c r="G53" s="108" t="s">
        <v>309</v>
      </c>
      <c r="H53" s="108">
        <v>38</v>
      </c>
      <c r="I53" s="109" t="s">
        <v>308</v>
      </c>
      <c r="J53" s="119">
        <v>3</v>
      </c>
      <c r="K53" s="119">
        <v>1</v>
      </c>
      <c r="L53" s="120">
        <v>4</v>
      </c>
      <c r="M53" s="112"/>
    </row>
    <row r="54" spans="1:13" ht="29.25" customHeight="1">
      <c r="A54" s="106">
        <f t="shared" si="0"/>
        <v>49</v>
      </c>
      <c r="B54" s="124">
        <v>45056</v>
      </c>
      <c r="C54" s="107" t="s">
        <v>26</v>
      </c>
      <c r="D54" s="107">
        <v>144.4</v>
      </c>
      <c r="E54" s="107">
        <v>160</v>
      </c>
      <c r="F54" s="108" t="s">
        <v>314</v>
      </c>
      <c r="G54" s="108" t="s">
        <v>316</v>
      </c>
      <c r="H54" s="108">
        <v>47</v>
      </c>
      <c r="I54" s="109" t="s">
        <v>308</v>
      </c>
      <c r="J54" s="119">
        <v>3</v>
      </c>
      <c r="K54" s="119">
        <v>1</v>
      </c>
      <c r="L54" s="120">
        <v>4</v>
      </c>
      <c r="M54" s="112"/>
    </row>
    <row r="55" spans="1:13" ht="29.25" customHeight="1">
      <c r="A55" s="106">
        <f t="shared" si="0"/>
        <v>50</v>
      </c>
      <c r="B55" s="124">
        <v>45056</v>
      </c>
      <c r="C55" s="107" t="s">
        <v>26</v>
      </c>
      <c r="D55" s="107">
        <v>126.3</v>
      </c>
      <c r="E55" s="107">
        <v>140</v>
      </c>
      <c r="F55" s="108" t="s">
        <v>316</v>
      </c>
      <c r="G55" s="108" t="s">
        <v>317</v>
      </c>
      <c r="H55" s="108">
        <v>180</v>
      </c>
      <c r="I55" s="109" t="s">
        <v>308</v>
      </c>
      <c r="J55" s="119">
        <v>3</v>
      </c>
      <c r="K55" s="119">
        <v>1</v>
      </c>
      <c r="L55" s="120">
        <v>4</v>
      </c>
      <c r="M55" s="112"/>
    </row>
    <row r="56" spans="1:13" ht="29.25" customHeight="1">
      <c r="A56" s="106">
        <f t="shared" si="0"/>
        <v>51</v>
      </c>
      <c r="B56" s="124">
        <v>45056</v>
      </c>
      <c r="C56" s="107" t="s">
        <v>26</v>
      </c>
      <c r="D56" s="107">
        <v>126.3</v>
      </c>
      <c r="E56" s="107">
        <v>140</v>
      </c>
      <c r="F56" s="108" t="s">
        <v>316</v>
      </c>
      <c r="G56" s="108" t="s">
        <v>234</v>
      </c>
      <c r="H56" s="108">
        <v>15</v>
      </c>
      <c r="I56" s="109" t="s">
        <v>308</v>
      </c>
      <c r="J56" s="119">
        <v>3</v>
      </c>
      <c r="K56" s="119">
        <v>1</v>
      </c>
      <c r="L56" s="120">
        <v>4</v>
      </c>
      <c r="M56" s="112"/>
    </row>
    <row r="57" spans="1:13" ht="29.25" customHeight="1">
      <c r="A57" s="106">
        <f t="shared" si="0"/>
        <v>52</v>
      </c>
      <c r="B57" s="124">
        <v>45056</v>
      </c>
      <c r="C57" s="107" t="s">
        <v>26</v>
      </c>
      <c r="D57" s="107">
        <v>99.3</v>
      </c>
      <c r="E57" s="107">
        <v>110</v>
      </c>
      <c r="F57" s="108" t="s">
        <v>318</v>
      </c>
      <c r="G57" s="108" t="s">
        <v>319</v>
      </c>
      <c r="H57" s="108">
        <v>100</v>
      </c>
      <c r="I57" s="109" t="s">
        <v>308</v>
      </c>
      <c r="J57" s="119">
        <v>3</v>
      </c>
      <c r="K57" s="119">
        <v>1</v>
      </c>
      <c r="L57" s="120">
        <v>4</v>
      </c>
      <c r="M57" s="112"/>
    </row>
    <row r="58" spans="1:13" ht="29.25" customHeight="1">
      <c r="A58" s="106">
        <f t="shared" si="0"/>
        <v>53</v>
      </c>
      <c r="B58" s="124">
        <v>45056</v>
      </c>
      <c r="C58" s="107" t="s">
        <v>26</v>
      </c>
      <c r="D58" s="107">
        <v>99.3</v>
      </c>
      <c r="E58" s="107">
        <v>110</v>
      </c>
      <c r="F58" s="108" t="s">
        <v>320</v>
      </c>
      <c r="G58" s="108" t="s">
        <v>321</v>
      </c>
      <c r="H58" s="108">
        <v>150</v>
      </c>
      <c r="I58" s="109" t="s">
        <v>308</v>
      </c>
      <c r="J58" s="119">
        <v>3</v>
      </c>
      <c r="K58" s="119">
        <v>1</v>
      </c>
      <c r="L58" s="120">
        <v>4</v>
      </c>
      <c r="M58" s="112"/>
    </row>
    <row r="59" spans="1:13" ht="29.25" customHeight="1">
      <c r="A59" s="106">
        <f t="shared" si="0"/>
        <v>54</v>
      </c>
      <c r="B59" s="124">
        <v>45056</v>
      </c>
      <c r="C59" s="107" t="s">
        <v>26</v>
      </c>
      <c r="D59" s="107">
        <v>67.400000000000006</v>
      </c>
      <c r="E59" s="107">
        <v>75</v>
      </c>
      <c r="F59" s="108" t="s">
        <v>189</v>
      </c>
      <c r="G59" s="108" t="s">
        <v>246</v>
      </c>
      <c r="H59" s="108">
        <v>15</v>
      </c>
      <c r="I59" s="109" t="s">
        <v>308</v>
      </c>
      <c r="J59" s="119">
        <v>3</v>
      </c>
      <c r="K59" s="119">
        <v>1</v>
      </c>
      <c r="L59" s="120">
        <v>4</v>
      </c>
      <c r="M59" s="112"/>
    </row>
    <row r="60" spans="1:13" ht="29.25" customHeight="1">
      <c r="A60" s="106">
        <f t="shared" si="0"/>
        <v>55</v>
      </c>
      <c r="B60" s="124">
        <v>45056</v>
      </c>
      <c r="C60" s="107" t="s">
        <v>26</v>
      </c>
      <c r="D60" s="107">
        <v>99.3</v>
      </c>
      <c r="E60" s="107">
        <v>110</v>
      </c>
      <c r="F60" s="108" t="s">
        <v>320</v>
      </c>
      <c r="G60" s="108" t="s">
        <v>321</v>
      </c>
      <c r="H60" s="108">
        <v>30</v>
      </c>
      <c r="I60" s="109" t="s">
        <v>308</v>
      </c>
      <c r="J60" s="119">
        <v>3</v>
      </c>
      <c r="K60" s="119">
        <v>1</v>
      </c>
      <c r="L60" s="120">
        <v>4</v>
      </c>
      <c r="M60" s="112"/>
    </row>
    <row r="61" spans="1:13" ht="29.25" customHeight="1">
      <c r="A61" s="106">
        <f t="shared" si="0"/>
        <v>56</v>
      </c>
      <c r="B61" s="124">
        <v>45056</v>
      </c>
      <c r="C61" s="107" t="s">
        <v>26</v>
      </c>
      <c r="D61" s="107">
        <v>56.7</v>
      </c>
      <c r="E61" s="107">
        <v>63</v>
      </c>
      <c r="F61" s="108" t="s">
        <v>322</v>
      </c>
      <c r="G61" s="108" t="s">
        <v>323</v>
      </c>
      <c r="H61" s="108">
        <v>200</v>
      </c>
      <c r="I61" s="109" t="s">
        <v>308</v>
      </c>
      <c r="J61" s="119">
        <v>3</v>
      </c>
      <c r="K61" s="119">
        <v>1</v>
      </c>
      <c r="L61" s="120">
        <v>4</v>
      </c>
      <c r="M61" s="112"/>
    </row>
    <row r="62" spans="1:13" ht="29.25" customHeight="1">
      <c r="A62" s="106">
        <f t="shared" si="0"/>
        <v>57</v>
      </c>
      <c r="B62" s="124">
        <v>45056</v>
      </c>
      <c r="C62" s="107" t="s">
        <v>26</v>
      </c>
      <c r="D62" s="107">
        <v>56.7</v>
      </c>
      <c r="E62" s="107">
        <v>63</v>
      </c>
      <c r="F62" s="108" t="s">
        <v>323</v>
      </c>
      <c r="G62" s="108" t="s">
        <v>324</v>
      </c>
      <c r="H62" s="108">
        <v>40</v>
      </c>
      <c r="I62" s="109" t="s">
        <v>308</v>
      </c>
      <c r="J62" s="119">
        <v>3</v>
      </c>
      <c r="K62" s="119">
        <v>1</v>
      </c>
      <c r="L62" s="120">
        <v>4</v>
      </c>
      <c r="M62" s="112"/>
    </row>
    <row r="63" spans="1:13" ht="29.25" customHeight="1">
      <c r="A63" s="106">
        <f t="shared" si="0"/>
        <v>58</v>
      </c>
      <c r="B63" s="124">
        <v>45056</v>
      </c>
      <c r="C63" s="107" t="s">
        <v>26</v>
      </c>
      <c r="D63" s="107">
        <v>56.7</v>
      </c>
      <c r="E63" s="107">
        <v>63</v>
      </c>
      <c r="F63" s="108" t="s">
        <v>323</v>
      </c>
      <c r="G63" s="108" t="s">
        <v>325</v>
      </c>
      <c r="H63" s="108">
        <v>167</v>
      </c>
      <c r="I63" s="109" t="s">
        <v>308</v>
      </c>
      <c r="J63" s="119">
        <v>3</v>
      </c>
      <c r="K63" s="119">
        <v>1</v>
      </c>
      <c r="L63" s="120">
        <v>4</v>
      </c>
      <c r="M63" s="112"/>
    </row>
    <row r="64" spans="1:13" ht="29.25" customHeight="1">
      <c r="A64" s="106">
        <f t="shared" si="0"/>
        <v>59</v>
      </c>
      <c r="B64" s="124">
        <v>45056</v>
      </c>
      <c r="C64" s="107" t="s">
        <v>26</v>
      </c>
      <c r="D64" s="107">
        <v>56.7</v>
      </c>
      <c r="E64" s="107">
        <v>63</v>
      </c>
      <c r="F64" s="108" t="s">
        <v>326</v>
      </c>
      <c r="G64" s="108" t="s">
        <v>327</v>
      </c>
      <c r="H64" s="108">
        <v>230</v>
      </c>
      <c r="I64" s="109" t="s">
        <v>308</v>
      </c>
      <c r="J64" s="119">
        <v>3</v>
      </c>
      <c r="K64" s="119">
        <v>1</v>
      </c>
      <c r="L64" s="120">
        <v>4</v>
      </c>
      <c r="M64" s="112"/>
    </row>
    <row r="65" spans="1:13" ht="29.25" customHeight="1">
      <c r="A65" s="106">
        <f t="shared" si="0"/>
        <v>60</v>
      </c>
      <c r="B65" s="124">
        <v>45056</v>
      </c>
      <c r="C65" s="107" t="s">
        <v>26</v>
      </c>
      <c r="D65" s="107">
        <v>126.3</v>
      </c>
      <c r="E65" s="107">
        <v>140</v>
      </c>
      <c r="F65" s="108" t="s">
        <v>328</v>
      </c>
      <c r="G65" s="108" t="s">
        <v>329</v>
      </c>
      <c r="H65" s="108">
        <v>156</v>
      </c>
      <c r="I65" s="109" t="s">
        <v>308</v>
      </c>
      <c r="J65" s="119">
        <v>3</v>
      </c>
      <c r="K65" s="119">
        <v>1</v>
      </c>
      <c r="L65" s="120">
        <v>4</v>
      </c>
      <c r="M65" s="112"/>
    </row>
    <row r="66" spans="1:13" ht="29.25" customHeight="1">
      <c r="A66" s="106">
        <f t="shared" si="0"/>
        <v>61</v>
      </c>
      <c r="B66" s="124">
        <v>45056</v>
      </c>
      <c r="C66" s="107" t="s">
        <v>26</v>
      </c>
      <c r="D66" s="107">
        <v>126.3</v>
      </c>
      <c r="E66" s="107">
        <v>140</v>
      </c>
      <c r="F66" s="108" t="s">
        <v>328</v>
      </c>
      <c r="G66" s="108" t="s">
        <v>329</v>
      </c>
      <c r="H66" s="108">
        <v>120</v>
      </c>
      <c r="I66" s="109" t="s">
        <v>308</v>
      </c>
      <c r="J66" s="119">
        <v>3</v>
      </c>
      <c r="K66" s="119">
        <v>1</v>
      </c>
      <c r="L66" s="120">
        <v>4</v>
      </c>
      <c r="M66" s="112"/>
    </row>
    <row r="67" spans="1:13" ht="29.25" customHeight="1">
      <c r="A67" s="106">
        <f t="shared" si="0"/>
        <v>62</v>
      </c>
      <c r="B67" s="124">
        <v>45056</v>
      </c>
      <c r="C67" s="107" t="s">
        <v>26</v>
      </c>
      <c r="D67" s="107">
        <v>126.3</v>
      </c>
      <c r="E67" s="107">
        <v>140</v>
      </c>
      <c r="F67" s="108" t="s">
        <v>330</v>
      </c>
      <c r="G67" s="108" t="s">
        <v>331</v>
      </c>
      <c r="H67" s="108">
        <v>200</v>
      </c>
      <c r="I67" s="109" t="s">
        <v>308</v>
      </c>
      <c r="J67" s="119">
        <v>3</v>
      </c>
      <c r="K67" s="119">
        <v>1</v>
      </c>
      <c r="L67" s="120">
        <v>4</v>
      </c>
      <c r="M67" s="112"/>
    </row>
    <row r="68" spans="1:13" ht="29.25" customHeight="1">
      <c r="A68" s="106">
        <f t="shared" si="0"/>
        <v>63</v>
      </c>
      <c r="B68" s="124"/>
      <c r="C68" s="107"/>
      <c r="D68" s="107"/>
      <c r="E68" s="107"/>
      <c r="F68" s="108"/>
      <c r="G68" s="108"/>
      <c r="H68" s="108"/>
      <c r="I68" s="109"/>
      <c r="J68" s="119"/>
      <c r="K68" s="119"/>
      <c r="L68" s="120"/>
      <c r="M68" s="112"/>
    </row>
    <row r="69" spans="1:13" ht="17.25">
      <c r="A69" s="106">
        <f>+A46+1</f>
        <v>42</v>
      </c>
      <c r="B69" s="106"/>
      <c r="C69" s="107"/>
      <c r="D69" s="107"/>
      <c r="E69" s="107"/>
      <c r="F69" s="108"/>
      <c r="G69" s="108"/>
      <c r="H69" s="108"/>
      <c r="I69" s="109"/>
      <c r="J69" s="110"/>
      <c r="K69" s="111"/>
      <c r="L69" s="109"/>
      <c r="M69" s="112"/>
    </row>
    <row r="70" spans="1:13" ht="18.75">
      <c r="A70" s="301" t="s">
        <v>216</v>
      </c>
      <c r="B70" s="301"/>
      <c r="C70" s="301"/>
      <c r="D70" s="301"/>
      <c r="E70" s="301"/>
      <c r="F70" s="301"/>
      <c r="G70" s="301"/>
      <c r="H70" s="114">
        <f>SUM(H6:H69)</f>
        <v>10557.900000000001</v>
      </c>
    </row>
    <row r="71" spans="1:13" ht="17.25">
      <c r="G71" s="351" t="s">
        <v>217</v>
      </c>
      <c r="H71" s="351"/>
    </row>
    <row r="72" spans="1:13" ht="17.25">
      <c r="G72" s="102" t="s">
        <v>218</v>
      </c>
      <c r="H72" s="102" t="s">
        <v>211</v>
      </c>
    </row>
    <row r="73" spans="1:13" ht="17.25">
      <c r="G73" s="115">
        <v>63</v>
      </c>
      <c r="H73" s="129">
        <f t="shared" ref="H73:H79" si="1">+SUMIFS($H$6:$H$70,$E$6:$E$70,G73)</f>
        <v>3007.8</v>
      </c>
      <c r="J73" s="130"/>
    </row>
    <row r="74" spans="1:13" ht="17.25">
      <c r="G74" s="115">
        <v>75</v>
      </c>
      <c r="H74" s="129">
        <f t="shared" si="1"/>
        <v>1943</v>
      </c>
      <c r="J74" s="130"/>
    </row>
    <row r="75" spans="1:13" ht="17.25">
      <c r="G75" s="115">
        <v>90</v>
      </c>
      <c r="H75" s="129">
        <f t="shared" si="1"/>
        <v>483.59999999999997</v>
      </c>
      <c r="J75" s="130"/>
    </row>
    <row r="76" spans="1:13" ht="17.25">
      <c r="G76" s="115">
        <v>110</v>
      </c>
      <c r="H76" s="129">
        <f t="shared" si="1"/>
        <v>1770.1</v>
      </c>
      <c r="J76" s="130"/>
    </row>
    <row r="77" spans="1:13" ht="17.25">
      <c r="G77" s="115">
        <v>125</v>
      </c>
      <c r="H77" s="129">
        <f t="shared" si="1"/>
        <v>0</v>
      </c>
      <c r="J77" s="130"/>
    </row>
    <row r="78" spans="1:13" ht="17.25">
      <c r="G78" s="115">
        <v>140</v>
      </c>
      <c r="H78" s="129">
        <f t="shared" si="1"/>
        <v>2466.6999999999998</v>
      </c>
      <c r="J78" s="130"/>
    </row>
    <row r="79" spans="1:13" ht="17.25">
      <c r="G79" s="115">
        <v>160</v>
      </c>
      <c r="H79" s="129">
        <f t="shared" si="1"/>
        <v>886.7</v>
      </c>
      <c r="J79" s="130"/>
    </row>
    <row r="80" spans="1:13" ht="17.25">
      <c r="G80" s="116" t="s">
        <v>147</v>
      </c>
      <c r="H80" s="117">
        <f>SUM(H73:H79)</f>
        <v>10557.900000000001</v>
      </c>
      <c r="J80" s="130"/>
    </row>
    <row r="86" spans="1:18" ht="18" customHeight="1">
      <c r="A86" s="294" t="s">
        <v>332</v>
      </c>
      <c r="B86" s="294"/>
      <c r="C86" s="294"/>
      <c r="D86" s="294"/>
      <c r="E86" s="294"/>
      <c r="F86" s="294"/>
      <c r="G86" s="294"/>
      <c r="H86" s="294"/>
      <c r="I86" s="294"/>
      <c r="J86" s="294"/>
      <c r="K86" s="294"/>
      <c r="L86" s="294"/>
      <c r="M86" s="294"/>
      <c r="N86" s="118"/>
      <c r="O86" s="118"/>
      <c r="P86" s="118"/>
      <c r="Q86" s="118"/>
      <c r="R86" s="118"/>
    </row>
  </sheetData>
  <autoFilter ref="A5:R69"/>
  <mergeCells count="8">
    <mergeCell ref="G71:H71"/>
    <mergeCell ref="A86:M86"/>
    <mergeCell ref="A1:C3"/>
    <mergeCell ref="D1:M1"/>
    <mergeCell ref="D2:M2"/>
    <mergeCell ref="D3:M3"/>
    <mergeCell ref="A4:M4"/>
    <mergeCell ref="A70:G70"/>
  </mergeCells>
  <pageMargins left="0.27559055118110237" right="0.15748031496062992" top="0.74803149606299213" bottom="0.74803149606299213"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SARSIDIH</vt:lpstr>
      <vt:lpstr>WQ Vs Execution</vt:lpstr>
      <vt:lpstr>HT_Attarsand Pars</vt:lpstr>
      <vt:lpstr>FHTC_Saray Jamu</vt:lpstr>
      <vt:lpstr>Attarsand &amp; Parsupur P-3</vt:lpstr>
      <vt:lpstr>Saray Jammuvaril </vt:lpstr>
      <vt:lpstr>Reconsilation Statement AB </vt:lpstr>
      <vt:lpstr>SARSIDHI</vt:lpstr>
      <vt:lpstr>HT_Saray Jammuvaril </vt:lpstr>
      <vt:lpstr>Sarsidih (Mangraura)</vt:lpstr>
      <vt:lpstr>Restoration_Attarsand</vt:lpstr>
      <vt:lpstr>'Attarsand &amp; Parsupur P-3'!Print_Area</vt:lpstr>
      <vt:lpstr>'Reconsilation Statement AB '!Print_Area</vt:lpstr>
      <vt:lpstr>'Saray Jammuvaril '!Print_Area</vt:lpstr>
      <vt:lpstr>'Sarsidih (Mangraura)'!Print_Area</vt:lpstr>
      <vt:lpstr>'WQ Vs Execution'!Print_Area</vt:lpstr>
      <vt:lpstr>'Attarsand &amp; Parsupur P-3'!Print_Titles</vt:lpstr>
      <vt:lpstr>'HT_Saray Jammuvaril '!Print_Titles</vt:lpstr>
      <vt:lpstr>'Reconsilation Statement AB '!Print_Titles</vt:lpstr>
      <vt:lpstr>'Saray Jammuvaril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meil05</dc:creator>
  <cp:lastModifiedBy>HP</cp:lastModifiedBy>
  <cp:lastPrinted>2023-10-11T10:38:48Z</cp:lastPrinted>
  <dcterms:created xsi:type="dcterms:W3CDTF">2013-06-07T07:57:37Z</dcterms:created>
  <dcterms:modified xsi:type="dcterms:W3CDTF">2023-10-27T09:38:00Z</dcterms:modified>
</cp:coreProperties>
</file>