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0730" windowHeight="11760" activeTab="1"/>
  </bookViews>
  <sheets>
    <sheet name="Sheet1" sheetId="1" r:id="rId1"/>
    <sheet name="Reconsilation Statement AB "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s>
  <definedNames>
    <definedName name="\0">#REF!</definedName>
    <definedName name="\1">#REF!</definedName>
    <definedName name="\a">'[1]SUMMARY(E)'!#REF!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[2]mech!#REF!</definedName>
    <definedName name="\p">#REF!</definedName>
    <definedName name="\q">#N/A</definedName>
    <definedName name="\R">[2]mech!#REF!</definedName>
    <definedName name="\s">#N/A</definedName>
    <definedName name="\t">#REF!</definedName>
    <definedName name="\V">[2]mech!#REF!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'[3]ANAL-PUMP HOUSE'!$I$55</definedName>
    <definedName name="__________________________AWM10">#REF!</definedName>
    <definedName name="__________________________AWM40">#REF!</definedName>
    <definedName name="__________________________AWM6">#REF!</definedName>
    <definedName name="__________________________BTV300">'[3]ANAL-PUMP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'[3]Pipe trench'!$V$23</definedName>
    <definedName name="__________________________HRC2">'[3]Pipe trench'!$V$24</definedName>
    <definedName name="__________________________HSE1">'[3]Pipe trench'!$V$11</definedName>
    <definedName name="__________________________III7">"$C4.$#REF!$#REF!"</definedName>
    <definedName name="__________________________MIX10">#REF!</definedName>
    <definedName name="__________________________MIX15">#REF!</definedName>
    <definedName name="__________________________MIX15150">'[4]Mix Design'!#REF!</definedName>
    <definedName name="__________________________MIX1540">'[4]Mix Design'!$P$11</definedName>
    <definedName name="__________________________MIX1580">'[4]Mix Design'!#REF!</definedName>
    <definedName name="__________________________MIX2">'[5]Mix Design'!$P$12</definedName>
    <definedName name="__________________________MIX20">#REF!</definedName>
    <definedName name="__________________________MIX2020">'[4]Mix Design'!$P$12</definedName>
    <definedName name="__________________________MIX2040">'[4]Mix Design'!$P$13</definedName>
    <definedName name="__________________________MIX25">#REF!</definedName>
    <definedName name="__________________________MIX2540">'[4]Mix Design'!$P$15</definedName>
    <definedName name="__________________________Mix255">'[6]Mix Design'!$P$13</definedName>
    <definedName name="__________________________MIX30">#REF!</definedName>
    <definedName name="__________________________MIX35">#REF!</definedName>
    <definedName name="__________________________MIX40">#REF!</definedName>
    <definedName name="__________________________MIX45">'[4]Mix Design'!#REF!</definedName>
    <definedName name="__________________________MUR5">#REF!</definedName>
    <definedName name="__________________________MUR8">#REF!</definedName>
    <definedName name="__________________________OPC43">#REF!</definedName>
    <definedName name="__________________________ORC1">'[3]Pipe trench'!$V$17</definedName>
    <definedName name="__________________________ORC2">'[3]Pipe trench'!$V$18</definedName>
    <definedName name="__________________________OSE1">'[3]Pipe trench'!$V$8</definedName>
    <definedName name="__________________________SLV20025">'[3]ANAL-PUMP HOUSE'!$I$58</definedName>
    <definedName name="__________________________SLV80010">'[3]ANAL-PUMP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'[4]Mix Design'!#REF!</definedName>
    <definedName name="_________________________MIX1540">'[4]Mix Design'!$P$11</definedName>
    <definedName name="_________________________MIX1580">'[4]Mix Design'!#REF!</definedName>
    <definedName name="_________________________MIX2">'[5]Mix Design'!$P$12</definedName>
    <definedName name="_________________________MIX20">#REF!</definedName>
    <definedName name="_________________________MIX2020">'[4]Mix Design'!$P$12</definedName>
    <definedName name="_________________________MIX2040">'[4]Mix Design'!$P$13</definedName>
    <definedName name="_________________________MIX25">#REF!</definedName>
    <definedName name="_________________________MIX2540">'[4]Mix Design'!$P$15</definedName>
    <definedName name="_________________________Mix255">'[6]Mix Design'!$P$13</definedName>
    <definedName name="_________________________MIX30">#REF!</definedName>
    <definedName name="_________________________MIX35">#REF!</definedName>
    <definedName name="_________________________MIX40">#REF!</definedName>
    <definedName name="_________________________MIX45">'[4]Mix Design'!#REF!</definedName>
    <definedName name="_________________________MUR5">#REF!</definedName>
    <definedName name="_________________________MUR8">#REF!</definedName>
    <definedName name="_________________________OPC43">#REF!</definedName>
    <definedName name="_________________________SLV10025">'[7]ANAL-PIPE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'[4]Mix Design'!#REF!</definedName>
    <definedName name="________________________MIX1540">'[4]Mix Design'!$P$11</definedName>
    <definedName name="________________________MIX1580">'[4]Mix Design'!#REF!</definedName>
    <definedName name="________________________MIX2">'[5]Mix Design'!$P$12</definedName>
    <definedName name="________________________MIX20">#REF!</definedName>
    <definedName name="________________________MIX2020">'[4]Mix Design'!$P$12</definedName>
    <definedName name="________________________MIX2040">'[4]Mix Design'!$P$13</definedName>
    <definedName name="________________________MIX25">#REF!</definedName>
    <definedName name="________________________MIX2540">'[4]Mix Design'!$P$15</definedName>
    <definedName name="________________________Mix255">'[6]Mix Design'!$P$13</definedName>
    <definedName name="________________________MIX30">#REF!</definedName>
    <definedName name="________________________MIX35">#REF!</definedName>
    <definedName name="________________________MIX40">#REF!</definedName>
    <definedName name="________________________MIX45">'[4]Mix Design'!#REF!</definedName>
    <definedName name="________________________MUR5">#REF!</definedName>
    <definedName name="________________________MUR8">#REF!</definedName>
    <definedName name="________________________OPC43">#REF!</definedName>
    <definedName name="________________________SLV10025">'[8]ANAL-PIPE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'[4]Mix Design'!#REF!</definedName>
    <definedName name="_______________________MIX1540">'[4]Mix Design'!$P$11</definedName>
    <definedName name="_______________________MIX1580">'[4]Mix Design'!#REF!</definedName>
    <definedName name="_______________________MIX2">'[5]Mix Design'!$P$12</definedName>
    <definedName name="_______________________MIX20">#REF!</definedName>
    <definedName name="_______________________MIX2020">'[4]Mix Design'!$P$12</definedName>
    <definedName name="_______________________MIX2040">'[4]Mix Design'!$P$13</definedName>
    <definedName name="_______________________MIX25">#REF!</definedName>
    <definedName name="_______________________MIX2540">'[4]Mix Design'!$P$15</definedName>
    <definedName name="_______________________Mix255">'[6]Mix Design'!$P$13</definedName>
    <definedName name="_______________________MIX30">#REF!</definedName>
    <definedName name="_______________________MIX35">#REF!</definedName>
    <definedName name="_______________________MIX40">#REF!</definedName>
    <definedName name="_______________________MIX45">'[4]Mix Design'!#REF!</definedName>
    <definedName name="_______________________MUR5">#REF!</definedName>
    <definedName name="_______________________MUR8">#REF!</definedName>
    <definedName name="_______________________OPC43">#REF!</definedName>
    <definedName name="_______________________SLV10025">'[8]ANAL-PIPE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1" hidden="1">{"'Sheet1'!$A$4386:$N$4591"}</definedName>
    <definedName name="______________________dec05" hidden="1">{"'Sheet1'!$A$4386:$N$4591"}</definedName>
    <definedName name="______________________DOZ50">#REF!</definedName>
    <definedName name="______________________DOZ80">#REF!</definedName>
    <definedName name="______________________EXC20">'[9]Rate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'[4]Mix Design'!#REF!</definedName>
    <definedName name="______________________MIX1540">'[4]Mix Design'!$P$11</definedName>
    <definedName name="______________________MIX1580">'[4]Mix Design'!#REF!</definedName>
    <definedName name="______________________MIX2">'[5]Mix Design'!$P$12</definedName>
    <definedName name="______________________MIX20">#REF!</definedName>
    <definedName name="______________________MIX2020">'[4]Mix Design'!$P$12</definedName>
    <definedName name="______________________MIX2040">'[4]Mix Design'!$P$13</definedName>
    <definedName name="______________________MIX25">#REF!</definedName>
    <definedName name="______________________MIX2540">'[4]Mix Design'!$P$15</definedName>
    <definedName name="______________________Mix255">'[6]Mix Design'!$P$13</definedName>
    <definedName name="______________________MIX30">#REF!</definedName>
    <definedName name="______________________MIX35">#REF!</definedName>
    <definedName name="______________________MIX40">#REF!</definedName>
    <definedName name="______________________MIX45">'[4]Mix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'[8]ANAL-PIPE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1" hidden="1">{"'Sheet1'!$A$4386:$N$4591"}</definedName>
    <definedName name="_____________________dec05" hidden="1">{"'Sheet1'!$A$4386:$N$4591"}</definedName>
    <definedName name="_____________________DOZ50">#REF!</definedName>
    <definedName name="_____________________DOZ80">#REF!</definedName>
    <definedName name="_____________________EXC20">'[10]Rate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'[4]Mix Design'!#REF!</definedName>
    <definedName name="_____________________MIX1540">'[4]Mix Design'!$P$11</definedName>
    <definedName name="_____________________MIX1580">'[4]Mix Design'!#REF!</definedName>
    <definedName name="_____________________MIX2">'[5]Mix Design'!$P$12</definedName>
    <definedName name="_____________________MIX20">#REF!</definedName>
    <definedName name="_____________________MIX2020">'[4]Mix Design'!$P$12</definedName>
    <definedName name="_____________________MIX2040">'[4]Mix Design'!$P$13</definedName>
    <definedName name="_____________________MIX25">#REF!</definedName>
    <definedName name="_____________________MIX2540">'[4]Mix Design'!$P$15</definedName>
    <definedName name="_____________________Mix255">'[6]Mix Design'!$P$13</definedName>
    <definedName name="_____________________MIX30">#REF!</definedName>
    <definedName name="_____________________MIX35">#REF!</definedName>
    <definedName name="_____________________MIX40">#REF!</definedName>
    <definedName name="_____________________MIX45">'[4]Mix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'[11]Rate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'[8]ANAL-PIPE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1" hidden="1">{"'Sheet1'!$A$4386:$N$4591"}</definedName>
    <definedName name="____________________dec05" hidden="1">{"'Sheet1'!$A$4386:$N$4591"}</definedName>
    <definedName name="____________________DOZ50">#REF!</definedName>
    <definedName name="____________________DOZ80">#REF!</definedName>
    <definedName name="____________________EXC20">'[10]Rate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'[4]Mix Design'!#REF!</definedName>
    <definedName name="____________________MIX1540">'[4]Mix Design'!$P$11</definedName>
    <definedName name="____________________MIX1580">'[4]Mix Design'!#REF!</definedName>
    <definedName name="____________________MIX2">'[5]Mix Design'!$P$12</definedName>
    <definedName name="____________________MIX20">#REF!</definedName>
    <definedName name="____________________MIX2020">'[4]Mix Design'!$P$12</definedName>
    <definedName name="____________________MIX2040">'[4]Mix Design'!$P$13</definedName>
    <definedName name="____________________MIX25">#REF!</definedName>
    <definedName name="____________________MIX2540">'[4]Mix Design'!$P$15</definedName>
    <definedName name="____________________Mix255">'[6]Mix Design'!$P$13</definedName>
    <definedName name="____________________MIX30">#REF!</definedName>
    <definedName name="____________________MIX35">#REF!</definedName>
    <definedName name="____________________MIX40">#REF!</definedName>
    <definedName name="____________________MIX45">'[4]Mix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'[12]Rate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'[8]ANAL-PIPE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[13]ANAL!#REF!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[14]PROCTOR!#REF!</definedName>
    <definedName name="___________________CAN486">[14]PROCTOR!#REF!</definedName>
    <definedName name="___________________CAN487">[14]PROCTOR!#REF!</definedName>
    <definedName name="___________________CAN488">[14]PROCTOR!#REF!</definedName>
    <definedName name="___________________CAN489">[14]PROCTOR!#REF!</definedName>
    <definedName name="___________________CAN490">[14]PROCTOR!#REF!</definedName>
    <definedName name="___________________CAN491">[14]PROCTOR!#REF!</definedName>
    <definedName name="___________________CAN492">[14]PROCTOR!#REF!</definedName>
    <definedName name="___________________CAN493">[14]PROCTOR!#REF!</definedName>
    <definedName name="___________________CAN494">[14]PROCTOR!#REF!</definedName>
    <definedName name="___________________CAN495">[14]PROCTOR!#REF!</definedName>
    <definedName name="___________________CAN496">[14]PROCTOR!#REF!</definedName>
    <definedName name="___________________CAN497">[14]PROCTOR!#REF!</definedName>
    <definedName name="___________________CAN498">[14]PROCTOR!#REF!</definedName>
    <definedName name="___________________CAN499">[14]PROCTOR!#REF!</definedName>
    <definedName name="___________________CAN500">[14]PROCTOR!#REF!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1" hidden="1">{"'Sheet1'!$A$4386:$N$4591"}</definedName>
    <definedName name="___________________dec05" hidden="1">{"'Sheet1'!$A$4386:$N$4591"}</definedName>
    <definedName name="___________________DOZ50">#REF!</definedName>
    <definedName name="___________________DOZ80">#REF!</definedName>
    <definedName name="___________________EXC20">'[10]Rate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'[4]Mix Design'!#REF!</definedName>
    <definedName name="___________________MIX1540">'[4]Mix Design'!$P$11</definedName>
    <definedName name="___________________MIX1580">'[4]Mix Design'!#REF!</definedName>
    <definedName name="___________________MIX2">'[5]Mix Design'!$P$12</definedName>
    <definedName name="___________________MIX20">#REF!</definedName>
    <definedName name="___________________MIX2020">'[4]Mix Design'!$P$12</definedName>
    <definedName name="___________________MIX2040">'[4]Mix Design'!$P$13</definedName>
    <definedName name="___________________MIX25">#REF!</definedName>
    <definedName name="___________________MIX2540">'[4]Mix Design'!$P$15</definedName>
    <definedName name="___________________Mix255">'[6]Mix Design'!$P$13</definedName>
    <definedName name="___________________MIX30">#REF!</definedName>
    <definedName name="___________________MIX35">#REF!</definedName>
    <definedName name="___________________MIX40">#REF!</definedName>
    <definedName name="___________________MIX45">'[4]Mix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'[12]Rate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'[8]ANAL-PIPE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'[15]ANAL-PUMP HOUSE'!$I$55</definedName>
    <definedName name="__________________ash1">[16]ANAL!#REF!</definedName>
    <definedName name="__________________AWM10">#REF!</definedName>
    <definedName name="__________________AWM40">#REF!</definedName>
    <definedName name="__________________AWM6">#REF!</definedName>
    <definedName name="__________________BTV300">'[15]ANAL-PUMP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[17]PROCTOR!#REF!</definedName>
    <definedName name="__________________CAN486">[17]PROCTOR!#REF!</definedName>
    <definedName name="__________________CAN487">[17]PROCTOR!#REF!</definedName>
    <definedName name="__________________CAN488">[17]PROCTOR!#REF!</definedName>
    <definedName name="__________________CAN489">[17]PROCTOR!#REF!</definedName>
    <definedName name="__________________CAN490">[17]PROCTOR!#REF!</definedName>
    <definedName name="__________________CAN491">[17]PROCTOR!#REF!</definedName>
    <definedName name="__________________CAN492">[17]PROCTOR!#REF!</definedName>
    <definedName name="__________________CAN493">[17]PROCTOR!#REF!</definedName>
    <definedName name="__________________CAN494">[17]PROCTOR!#REF!</definedName>
    <definedName name="__________________CAN495">[17]PROCTOR!#REF!</definedName>
    <definedName name="__________________CAN496">[17]PROCTOR!#REF!</definedName>
    <definedName name="__________________CAN497">[17]PROCTOR!#REF!</definedName>
    <definedName name="__________________CAN498">[17]PROCTOR!#REF!</definedName>
    <definedName name="__________________CAN499">[17]PROCTOR!#REF!</definedName>
    <definedName name="__________________CAN500">[17]PROCTOR!#REF!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1" hidden="1">{"'Sheet1'!$A$4386:$N$4591"}</definedName>
    <definedName name="__________________dec05" hidden="1">{"'Sheet1'!$A$4386:$N$4591"}</definedName>
    <definedName name="__________________DOZ50">#REF!</definedName>
    <definedName name="__________________DOZ80">#REF!</definedName>
    <definedName name="__________________EXC20">'[10]Rate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'[15]Pipe trench'!$V$23</definedName>
    <definedName name="__________________HRC2">'[15]Pipe trench'!$V$24</definedName>
    <definedName name="__________________HSE1">'[15]Pipe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'[4]Mix Design'!#REF!</definedName>
    <definedName name="__________________MIX1540">'[4]Mix Design'!$P$11</definedName>
    <definedName name="__________________MIX1580">'[4]Mix Design'!#REF!</definedName>
    <definedName name="__________________MIX2">'[5]Mix Design'!$P$12</definedName>
    <definedName name="__________________MIX20">#REF!</definedName>
    <definedName name="__________________MIX2020">'[4]Mix Design'!$P$12</definedName>
    <definedName name="__________________MIX2040">'[4]Mix Design'!$P$13</definedName>
    <definedName name="__________________MIX25">#REF!</definedName>
    <definedName name="__________________MIX2540">'[4]Mix Design'!$P$15</definedName>
    <definedName name="__________________Mix255">'[6]Mix Design'!$P$13</definedName>
    <definedName name="__________________MIX30">#REF!</definedName>
    <definedName name="__________________MIX35">#REF!</definedName>
    <definedName name="__________________MIX40">#REF!</definedName>
    <definedName name="__________________MIX45">'[4]Mix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'[15]Pipe trench'!$V$17</definedName>
    <definedName name="__________________ORC2">'[15]Pipe trench'!$V$18</definedName>
    <definedName name="__________________OSE1">'[15]Pipe trench'!$V$8</definedName>
    <definedName name="__________________PPC53">'[12]Rate Analysis '!$E$19</definedName>
    <definedName name="__________________sh1">90</definedName>
    <definedName name="__________________sh2">120</definedName>
    <definedName name="__________________sh3">150</definedName>
    <definedName name="__________________sh4">180</definedName>
    <definedName name="__________________SLV10025">'[8]ANAL-PIPE LINE'!#REF!</definedName>
    <definedName name="__________________SLV20025">'[15]ANAL-PUMP HOUSE'!$I$58</definedName>
    <definedName name="__________________SLV80010">'[15]ANAL-PUMP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[13]ANAL!#REF!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[14]PROCTOR!#REF!</definedName>
    <definedName name="_________________CAN486">[14]PROCTOR!#REF!</definedName>
    <definedName name="_________________CAN487">[14]PROCTOR!#REF!</definedName>
    <definedName name="_________________CAN488">[14]PROCTOR!#REF!</definedName>
    <definedName name="_________________CAN489">[14]PROCTOR!#REF!</definedName>
    <definedName name="_________________CAN490">[14]PROCTOR!#REF!</definedName>
    <definedName name="_________________CAN491">[14]PROCTOR!#REF!</definedName>
    <definedName name="_________________CAN492">[14]PROCTOR!#REF!</definedName>
    <definedName name="_________________CAN493">[14]PROCTOR!#REF!</definedName>
    <definedName name="_________________CAN494">[14]PROCTOR!#REF!</definedName>
    <definedName name="_________________CAN495">[14]PROCTOR!#REF!</definedName>
    <definedName name="_________________CAN496">[14]PROCTOR!#REF!</definedName>
    <definedName name="_________________CAN497">[14]PROCTOR!#REF!</definedName>
    <definedName name="_________________CAN498">[14]PROCTOR!#REF!</definedName>
    <definedName name="_________________CAN499">[14]PROCTOR!#REF!</definedName>
    <definedName name="_________________CAN500">[14]PROCTOR!#REF!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1" hidden="1">{"'Sheet1'!$A$4386:$N$4591"}</definedName>
    <definedName name="_________________dec05" hidden="1">{"'Sheet1'!$A$4386:$N$4591"}</definedName>
    <definedName name="_________________DOZ50">#REF!</definedName>
    <definedName name="_________________DOZ80">#REF!</definedName>
    <definedName name="_________________EXC20">'[10]Rate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'[4]Mix Design'!#REF!</definedName>
    <definedName name="_________________MIX1540">'[4]Mix Design'!$P$11</definedName>
    <definedName name="_________________MIX1580">'[4]Mix Design'!#REF!</definedName>
    <definedName name="_________________MIX2">'[5]Mix Design'!$P$12</definedName>
    <definedName name="_________________MIX20">#REF!</definedName>
    <definedName name="_________________MIX2020">'[4]Mix Design'!$P$12</definedName>
    <definedName name="_________________MIX2040">'[4]Mix Design'!$P$13</definedName>
    <definedName name="_________________MIX25">#REF!</definedName>
    <definedName name="_________________MIX2540">'[4]Mix Design'!$P$15</definedName>
    <definedName name="_________________Mix255">'[6]Mix Design'!$P$13</definedName>
    <definedName name="_________________MIX30">#REF!</definedName>
    <definedName name="_________________MIX35">#REF!</definedName>
    <definedName name="_________________MIX40">#REF!</definedName>
    <definedName name="_________________MIX45">'[4]Mix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'[12]Rate Analysis '!$E$19</definedName>
    <definedName name="_________________sh1">90</definedName>
    <definedName name="_________________sh2">120</definedName>
    <definedName name="_________________sh3">150</definedName>
    <definedName name="_________________sh4">180</definedName>
    <definedName name="_________________SLV10025">'[18]ANAL-PIPE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[13]ANAL!#REF!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[14]PROCTOR!#REF!</definedName>
    <definedName name="________________CAN486">[14]PROCTOR!#REF!</definedName>
    <definedName name="________________CAN487">[14]PROCTOR!#REF!</definedName>
    <definedName name="________________CAN488">[14]PROCTOR!#REF!</definedName>
    <definedName name="________________CAN489">[14]PROCTOR!#REF!</definedName>
    <definedName name="________________CAN490">[14]PROCTOR!#REF!</definedName>
    <definedName name="________________CAN491">[14]PROCTOR!#REF!</definedName>
    <definedName name="________________CAN492">[14]PROCTOR!#REF!</definedName>
    <definedName name="________________CAN493">[14]PROCTOR!#REF!</definedName>
    <definedName name="________________CAN494">[14]PROCTOR!#REF!</definedName>
    <definedName name="________________CAN495">[14]PROCTOR!#REF!</definedName>
    <definedName name="________________CAN496">[14]PROCTOR!#REF!</definedName>
    <definedName name="________________CAN497">[14]PROCTOR!#REF!</definedName>
    <definedName name="________________CAN498">[14]PROCTOR!#REF!</definedName>
    <definedName name="________________CAN499">[14]PROCTOR!#REF!</definedName>
    <definedName name="________________CAN500">[14]PROCTOR!#REF!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1" hidden="1">{"'Sheet1'!$A$4386:$N$4591"}</definedName>
    <definedName name="________________dec05" hidden="1">{"'Sheet1'!$A$4386:$N$4591"}</definedName>
    <definedName name="________________DOZ50">#REF!</definedName>
    <definedName name="________________DOZ80">#REF!</definedName>
    <definedName name="________________EXC20">'[10]Rate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'[4]Mix Design'!#REF!</definedName>
    <definedName name="________________MIX1540">'[4]Mix Design'!$P$11</definedName>
    <definedName name="________________MIX1580">'[4]Mix Design'!#REF!</definedName>
    <definedName name="________________MIX2">'[5]Mix Design'!$P$12</definedName>
    <definedName name="________________MIX20">#REF!</definedName>
    <definedName name="________________MIX2020">'[4]Mix Design'!$P$12</definedName>
    <definedName name="________________MIX2040">'[4]Mix Design'!$P$13</definedName>
    <definedName name="________________MIX25">#REF!</definedName>
    <definedName name="________________MIX2540">'[4]Mix Design'!$P$15</definedName>
    <definedName name="________________Mix255">'[6]Mix Design'!$P$13</definedName>
    <definedName name="________________MIX30">#REF!</definedName>
    <definedName name="________________MIX35">#REF!</definedName>
    <definedName name="________________MIX40">#REF!</definedName>
    <definedName name="________________MIX45">'[4]Mix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'[12]Rate Analysis '!$E$19</definedName>
    <definedName name="________________sh1">90</definedName>
    <definedName name="________________sh2">120</definedName>
    <definedName name="________________sh3">150</definedName>
    <definedName name="________________sh4">180</definedName>
    <definedName name="________________SLV10025">'[8]ANAL-PIPE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[13]ANAL!#REF!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[19]PROCTOR!#REF!</definedName>
    <definedName name="_______________CAN486">[19]PROCTOR!#REF!</definedName>
    <definedName name="_______________CAN487">[19]PROCTOR!#REF!</definedName>
    <definedName name="_______________CAN488">[19]PROCTOR!#REF!</definedName>
    <definedName name="_______________CAN489">[19]PROCTOR!#REF!</definedName>
    <definedName name="_______________CAN490">[19]PROCTOR!#REF!</definedName>
    <definedName name="_______________CAN491">[19]PROCTOR!#REF!</definedName>
    <definedName name="_______________CAN492">[19]PROCTOR!#REF!</definedName>
    <definedName name="_______________CAN493">[19]PROCTOR!#REF!</definedName>
    <definedName name="_______________CAN494">[19]PROCTOR!#REF!</definedName>
    <definedName name="_______________CAN495">[19]PROCTOR!#REF!</definedName>
    <definedName name="_______________CAN496">[19]PROCTOR!#REF!</definedName>
    <definedName name="_______________CAN497">[19]PROCTOR!#REF!</definedName>
    <definedName name="_______________CAN498">[19]PROCTOR!#REF!</definedName>
    <definedName name="_______________CAN499">[19]PROCTOR!#REF!</definedName>
    <definedName name="_______________CAN500">[19]PROCTOR!#REF!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1" hidden="1">{"'Sheet1'!$A$4386:$N$4591"}</definedName>
    <definedName name="_______________dec05" hidden="1">{"'Sheet1'!$A$4386:$N$4591"}</definedName>
    <definedName name="_______________DOZ50">#REF!</definedName>
    <definedName name="_______________DOZ80">#REF!</definedName>
    <definedName name="_______________EXC20">'[10]Rate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'[4]Mix Design'!#REF!</definedName>
    <definedName name="_______________MIX1540">'[4]Mix Design'!$P$11</definedName>
    <definedName name="_______________MIX1580">'[4]Mix Design'!#REF!</definedName>
    <definedName name="_______________MIX2">'[5]Mix Design'!$P$12</definedName>
    <definedName name="_______________MIX20">#REF!</definedName>
    <definedName name="_______________MIX2020">'[4]Mix Design'!$P$12</definedName>
    <definedName name="_______________MIX2040">'[4]Mix Design'!$P$13</definedName>
    <definedName name="_______________MIX25">#REF!</definedName>
    <definedName name="_______________MIX2540">'[4]Mix Design'!$P$15</definedName>
    <definedName name="_______________Mix255">'[6]Mix Design'!$P$13</definedName>
    <definedName name="_______________MIX30">#REF!</definedName>
    <definedName name="_______________MIX35">#REF!</definedName>
    <definedName name="_______________MIX40">#REF!</definedName>
    <definedName name="_______________MIX45">'[4]Mix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'[12]Rate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'[20]ANAL-PUMP HOUSE'!$I$55</definedName>
    <definedName name="______________ash1">[21]ANAL!#REF!</definedName>
    <definedName name="______________AWM10">#REF!</definedName>
    <definedName name="______________AWM40">#REF!</definedName>
    <definedName name="______________AWM6">#REF!</definedName>
    <definedName name="______________b111121">#REF!</definedName>
    <definedName name="______________BTV300">'[20]ANAL-PUMP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[14]PROCTOR!#REF!</definedName>
    <definedName name="______________CAN486">[14]PROCTOR!#REF!</definedName>
    <definedName name="______________CAN487">[14]PROCTOR!#REF!</definedName>
    <definedName name="______________CAN488">[14]PROCTOR!#REF!</definedName>
    <definedName name="______________CAN489">[14]PROCTOR!#REF!</definedName>
    <definedName name="______________CAN490">[14]PROCTOR!#REF!</definedName>
    <definedName name="______________CAN491">[14]PROCTOR!#REF!</definedName>
    <definedName name="______________CAN492">[14]PROCTOR!#REF!</definedName>
    <definedName name="______________CAN493">[14]PROCTOR!#REF!</definedName>
    <definedName name="______________CAN494">[14]PROCTOR!#REF!</definedName>
    <definedName name="______________CAN495">[14]PROCTOR!#REF!</definedName>
    <definedName name="______________CAN496">[14]PROCTOR!#REF!</definedName>
    <definedName name="______________CAN497">[14]PROCTOR!#REF!</definedName>
    <definedName name="______________CAN498">[14]PROCTOR!#REF!</definedName>
    <definedName name="______________CAN499">[14]PROCTOR!#REF!</definedName>
    <definedName name="______________CAN500">[14]PROCTOR!#REF!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1" hidden="1">{"'Sheet1'!$A$4386:$N$4591"}</definedName>
    <definedName name="______________dec05" hidden="1">{"'Sheet1'!$A$4386:$N$4591"}</definedName>
    <definedName name="______________DOZ50">#REF!</definedName>
    <definedName name="______________DOZ80">#REF!</definedName>
    <definedName name="______________EXC20">'[10]Rate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'[20]Pipe trench'!$V$23</definedName>
    <definedName name="______________HRC2">'[20]Pipe trench'!$V$24</definedName>
    <definedName name="______________HSE1">'[20]Pipe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'[4]Mix Design'!#REF!</definedName>
    <definedName name="______________MIX1540">'[4]Mix Design'!$P$11</definedName>
    <definedName name="______________MIX1580">'[4]Mix Design'!#REF!</definedName>
    <definedName name="______________MIX2">'[5]Mix Design'!$P$12</definedName>
    <definedName name="______________MIX20">#REF!</definedName>
    <definedName name="______________MIX2020">'[4]Mix Design'!$P$12</definedName>
    <definedName name="______________MIX2040">'[4]Mix Design'!$P$13</definedName>
    <definedName name="______________MIX25">#REF!</definedName>
    <definedName name="______________MIX2540">'[4]Mix Design'!$P$15</definedName>
    <definedName name="______________Mix255">'[6]Mix Design'!$P$13</definedName>
    <definedName name="______________MIX30">#REF!</definedName>
    <definedName name="______________MIX35">#REF!</definedName>
    <definedName name="______________MIX40">#REF!</definedName>
    <definedName name="______________MIX45">'[4]Mix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'[20]Pipe trench'!$V$17</definedName>
    <definedName name="______________ORC2">'[20]Pipe trench'!$V$18</definedName>
    <definedName name="______________OSE1">'[20]Pipe trench'!$V$8</definedName>
    <definedName name="______________PB1">#REF!</definedName>
    <definedName name="______________PPC53">'[12]Rate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'[8]ANAL-PIPE LINE'!#REF!</definedName>
    <definedName name="______________SLV20025">'[20]ANAL-PUMP HOUSE'!$I$58</definedName>
    <definedName name="______________SLV80010">'[20]ANAL-PUMP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[13]ANAL!#REF!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[14]PROCTOR!#REF!</definedName>
    <definedName name="_____________CAN486">[14]PROCTOR!#REF!</definedName>
    <definedName name="_____________CAN487">[14]PROCTOR!#REF!</definedName>
    <definedName name="_____________CAN488">[14]PROCTOR!#REF!</definedName>
    <definedName name="_____________CAN489">[14]PROCTOR!#REF!</definedName>
    <definedName name="_____________CAN490">[14]PROCTOR!#REF!</definedName>
    <definedName name="_____________CAN491">[14]PROCTOR!#REF!</definedName>
    <definedName name="_____________CAN492">[14]PROCTOR!#REF!</definedName>
    <definedName name="_____________CAN493">[14]PROCTOR!#REF!</definedName>
    <definedName name="_____________CAN494">[14]PROCTOR!#REF!</definedName>
    <definedName name="_____________CAN495">[14]PROCTOR!#REF!</definedName>
    <definedName name="_____________CAN496">[14]PROCTOR!#REF!</definedName>
    <definedName name="_____________CAN497">[14]PROCTOR!#REF!</definedName>
    <definedName name="_____________CAN498">[14]PROCTOR!#REF!</definedName>
    <definedName name="_____________CAN499">[14]PROCTOR!#REF!</definedName>
    <definedName name="_____________CAN500">[14]PROCTOR!#REF!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1"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'[4]Mix Design'!#REF!</definedName>
    <definedName name="_____________MIX1540">'[4]Mix Design'!$P$11</definedName>
    <definedName name="_____________MIX1580">'[4]Mix Design'!#REF!</definedName>
    <definedName name="_____________MIX2">'[5]Mix Design'!$P$12</definedName>
    <definedName name="_____________MIX20">#REF!</definedName>
    <definedName name="_____________MIX2020">'[4]Mix Design'!$P$12</definedName>
    <definedName name="_____________MIX2040">'[4]Mix Design'!$P$13</definedName>
    <definedName name="_____________MIX25">#REF!</definedName>
    <definedName name="_____________MIX2540">'[4]Mix Design'!$P$15</definedName>
    <definedName name="_____________Mix255">'[6]Mix Design'!$P$13</definedName>
    <definedName name="_____________MIX30">#REF!</definedName>
    <definedName name="_____________MIX35">#REF!</definedName>
    <definedName name="_____________MIX40">#REF!</definedName>
    <definedName name="_____________MIX45">'[4]Mix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'[22]Rate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[13]ANAL!#REF!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[19]PROCTOR!#REF!</definedName>
    <definedName name="____________CAN486">[19]PROCTOR!#REF!</definedName>
    <definedName name="____________CAN487">[19]PROCTOR!#REF!</definedName>
    <definedName name="____________CAN488">[19]PROCTOR!#REF!</definedName>
    <definedName name="____________CAN489">[19]PROCTOR!#REF!</definedName>
    <definedName name="____________CAN490">[19]PROCTOR!#REF!</definedName>
    <definedName name="____________CAN491">[19]PROCTOR!#REF!</definedName>
    <definedName name="____________CAN492">[19]PROCTOR!#REF!</definedName>
    <definedName name="____________CAN493">[19]PROCTOR!#REF!</definedName>
    <definedName name="____________CAN494">[19]PROCTOR!#REF!</definedName>
    <definedName name="____________CAN495">[19]PROCTOR!#REF!</definedName>
    <definedName name="____________CAN496">[19]PROCTOR!#REF!</definedName>
    <definedName name="____________CAN497">[19]PROCTOR!#REF!</definedName>
    <definedName name="____________CAN498">[19]PROCTOR!#REF!</definedName>
    <definedName name="____________CAN499">[19]PROCTOR!#REF!</definedName>
    <definedName name="____________CAN500">[19]PROCTOR!#REF!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1" hidden="1">{"'Sheet1'!$A$4386:$N$4591"}</definedName>
    <definedName name="____________dec05" hidden="1">{"'Sheet1'!$A$4386:$N$4591"}</definedName>
    <definedName name="____________DOZ50">#REF!</definedName>
    <definedName name="____________DOZ80">#REF!</definedName>
    <definedName name="____________EXC20">'[23]21-Rate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'[4]Mix Design'!#REF!</definedName>
    <definedName name="____________MIX1540">'[4]Mix Design'!$P$11</definedName>
    <definedName name="____________MIX1580">'[4]Mix Design'!#REF!</definedName>
    <definedName name="____________MIX2">'[5]Mix Design'!$P$12</definedName>
    <definedName name="____________MIX20">#REF!</definedName>
    <definedName name="____________MIX2020">'[4]Mix Design'!$P$12</definedName>
    <definedName name="____________MIX2040">'[4]Mix Design'!$P$13</definedName>
    <definedName name="____________MIX25">#REF!</definedName>
    <definedName name="____________MIX2540">'[4]Mix Design'!$P$15</definedName>
    <definedName name="____________Mix255">'[6]Mix Design'!$P$13</definedName>
    <definedName name="____________MIX30">#REF!</definedName>
    <definedName name="____________MIX35">#REF!</definedName>
    <definedName name="____________MIX40">#REF!</definedName>
    <definedName name="____________MIX45">'[4]Mix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'[23]21-Rate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'[20]ANAL-PUMP HOUSE'!$I$55</definedName>
    <definedName name="___________ash1">[21]ANAL!#REF!</definedName>
    <definedName name="___________AWM10">#REF!</definedName>
    <definedName name="___________AWM40">#REF!</definedName>
    <definedName name="___________AWM6">#REF!</definedName>
    <definedName name="___________b111121">#REF!</definedName>
    <definedName name="___________BTV300">'[20]ANAL-PUMP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[19]PROCTOR!#REF!</definedName>
    <definedName name="___________CAN486">[19]PROCTOR!#REF!</definedName>
    <definedName name="___________CAN487">[19]PROCTOR!#REF!</definedName>
    <definedName name="___________CAN488">[19]PROCTOR!#REF!</definedName>
    <definedName name="___________CAN489">[19]PROCTOR!#REF!</definedName>
    <definedName name="___________CAN490">[19]PROCTOR!#REF!</definedName>
    <definedName name="___________CAN491">[19]PROCTOR!#REF!</definedName>
    <definedName name="___________CAN492">[19]PROCTOR!#REF!</definedName>
    <definedName name="___________CAN493">[19]PROCTOR!#REF!</definedName>
    <definedName name="___________CAN494">[19]PROCTOR!#REF!</definedName>
    <definedName name="___________CAN495">[19]PROCTOR!#REF!</definedName>
    <definedName name="___________CAN496">[19]PROCTOR!#REF!</definedName>
    <definedName name="___________CAN497">[19]PROCTOR!#REF!</definedName>
    <definedName name="___________CAN498">[19]PROCTOR!#REF!</definedName>
    <definedName name="___________CAN499">[19]PROCTOR!#REF!</definedName>
    <definedName name="___________CAN500">[19]PROCTOR!#REF!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1" hidden="1">{"'Sheet1'!$A$4386:$N$4591"}</definedName>
    <definedName name="___________dec05" hidden="1">{"'Sheet1'!$A$4386:$N$4591"}</definedName>
    <definedName name="___________DOZ50">#REF!</definedName>
    <definedName name="___________DOZ80">#REF!</definedName>
    <definedName name="___________EXC20">'[23]21-Rate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'[20]Pipe trench'!$V$23</definedName>
    <definedName name="___________HRC2">'[20]Pipe trench'!$V$24</definedName>
    <definedName name="___________HSE1">'[20]Pipe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'[4]Mix Design'!#REF!</definedName>
    <definedName name="___________MIX1540">'[4]Mix Design'!$P$11</definedName>
    <definedName name="___________MIX1580">'[4]Mix Design'!#REF!</definedName>
    <definedName name="___________MIX2">'[5]Mix Design'!$P$12</definedName>
    <definedName name="___________MIX20">#REF!</definedName>
    <definedName name="___________MIX2020">'[4]Mix Design'!$P$12</definedName>
    <definedName name="___________MIX2040">'[4]Mix Design'!$P$13</definedName>
    <definedName name="___________MIX25">#REF!</definedName>
    <definedName name="___________MIX2540">'[4]Mix Design'!$P$15</definedName>
    <definedName name="___________Mix255">'[6]Mix Design'!$P$13</definedName>
    <definedName name="___________MIX30">#REF!</definedName>
    <definedName name="___________MIX35">#REF!</definedName>
    <definedName name="___________MIX40">#REF!</definedName>
    <definedName name="___________MIX45">'[4]Mix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'[20]Pipe trench'!$V$17</definedName>
    <definedName name="___________ORC2">'[20]Pipe trench'!$V$18</definedName>
    <definedName name="___________OSE1">'[20]Pipe trench'!$V$8</definedName>
    <definedName name="___________PB1">#REF!</definedName>
    <definedName name="___________PPC53">'[23]21-Rate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'[20]ANAL-PUMP HOUSE'!$I$58</definedName>
    <definedName name="___________SLV80010">'[20]ANAL-PUMP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'[20]ANAL-PUMP HOUSE'!$I$55</definedName>
    <definedName name="__________ash1">[21]ANAL!#REF!</definedName>
    <definedName name="__________AWM10">#REF!</definedName>
    <definedName name="__________AWM40">#REF!</definedName>
    <definedName name="__________AWM6">#REF!</definedName>
    <definedName name="__________b111121">#REF!</definedName>
    <definedName name="__________BTV300">'[20]ANAL-PUMP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[19]PROCTOR!#REF!</definedName>
    <definedName name="__________CAN486">[19]PROCTOR!#REF!</definedName>
    <definedName name="__________CAN487">[19]PROCTOR!#REF!</definedName>
    <definedName name="__________CAN488">[19]PROCTOR!#REF!</definedName>
    <definedName name="__________CAN489">[19]PROCTOR!#REF!</definedName>
    <definedName name="__________CAN490">[19]PROCTOR!#REF!</definedName>
    <definedName name="__________CAN491">[19]PROCTOR!#REF!</definedName>
    <definedName name="__________CAN492">[19]PROCTOR!#REF!</definedName>
    <definedName name="__________CAN493">[19]PROCTOR!#REF!</definedName>
    <definedName name="__________CAN494">[19]PROCTOR!#REF!</definedName>
    <definedName name="__________CAN495">[19]PROCTOR!#REF!</definedName>
    <definedName name="__________CAN496">[19]PROCTOR!#REF!</definedName>
    <definedName name="__________CAN497">[19]PROCTOR!#REF!</definedName>
    <definedName name="__________CAN498">[19]PROCTOR!#REF!</definedName>
    <definedName name="__________CAN499">[19]PROCTOR!#REF!</definedName>
    <definedName name="__________CAN500">[19]PROCTOR!#REF!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1" hidden="1">{"'Sheet1'!$A$4386:$N$4591"}</definedName>
    <definedName name="__________dec05" hidden="1">{"'Sheet1'!$A$4386:$N$4591"}</definedName>
    <definedName name="__________DOZ50">#REF!</definedName>
    <definedName name="__________DOZ80">#REF!</definedName>
    <definedName name="__________EXC20">'[23]21-Rate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'[20]Pipe trench'!$V$23</definedName>
    <definedName name="__________HRC2">'[20]Pipe trench'!$V$24</definedName>
    <definedName name="__________HSE1">'[20]Pipe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'[4]Mix Design'!#REF!</definedName>
    <definedName name="__________MIX1540">'[4]Mix Design'!$P$11</definedName>
    <definedName name="__________MIX1580">'[4]Mix Design'!#REF!</definedName>
    <definedName name="__________MIX2">'[5]Mix Design'!$P$12</definedName>
    <definedName name="__________MIX20">#REF!</definedName>
    <definedName name="__________MIX2020">'[4]Mix Design'!$P$12</definedName>
    <definedName name="__________MIX2040">'[4]Mix Design'!$P$13</definedName>
    <definedName name="__________MIX25">#REF!</definedName>
    <definedName name="__________MIX2540">'[4]Mix Design'!$P$15</definedName>
    <definedName name="__________Mix255">'[6]Mix Design'!$P$13</definedName>
    <definedName name="__________MIX30">#REF!</definedName>
    <definedName name="__________MIX35">#REF!</definedName>
    <definedName name="__________MIX40">#REF!</definedName>
    <definedName name="__________MIX45">'[4]Mix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'[20]Pipe trench'!$V$17</definedName>
    <definedName name="__________ORC2">'[20]Pipe trench'!$V$18</definedName>
    <definedName name="__________OSE1">'[20]Pipe trench'!$V$8</definedName>
    <definedName name="__________PB1">#REF!</definedName>
    <definedName name="__________PPC53">'[23]21-Rate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'[20]ANAL-PUMP HOUSE'!$I$58</definedName>
    <definedName name="__________SLV80010">'[20]ANAL-PUMP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'[23]21-Rate Analysis-1'!$E$22</definedName>
    <definedName name="_________AGG40">#REF!</definedName>
    <definedName name="_________AGG6">#REF!</definedName>
    <definedName name="_________ARV8040">'[20]ANAL-PUMP HOUSE'!$I$55</definedName>
    <definedName name="_________ash1">[21]ANAL!#REF!</definedName>
    <definedName name="_________AWM10">#REF!</definedName>
    <definedName name="_________AWM40">#REF!</definedName>
    <definedName name="_________AWM6">#REF!</definedName>
    <definedName name="_________b111121">#REF!</definedName>
    <definedName name="_________BTV300">'[20]ANAL-PUMP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[19]PROCTOR!#REF!</definedName>
    <definedName name="_________CAN486">[19]PROCTOR!#REF!</definedName>
    <definedName name="_________CAN487">[19]PROCTOR!#REF!</definedName>
    <definedName name="_________CAN488">[19]PROCTOR!#REF!</definedName>
    <definedName name="_________CAN489">[19]PROCTOR!#REF!</definedName>
    <definedName name="_________CAN490">[19]PROCTOR!#REF!</definedName>
    <definedName name="_________CAN491">[19]PROCTOR!#REF!</definedName>
    <definedName name="_________CAN492">[19]PROCTOR!#REF!</definedName>
    <definedName name="_________CAN493">[19]PROCTOR!#REF!</definedName>
    <definedName name="_________CAN494">[19]PROCTOR!#REF!</definedName>
    <definedName name="_________CAN495">[19]PROCTOR!#REF!</definedName>
    <definedName name="_________CAN496">[19]PROCTOR!#REF!</definedName>
    <definedName name="_________CAN497">[19]PROCTOR!#REF!</definedName>
    <definedName name="_________CAN498">[19]PROCTOR!#REF!</definedName>
    <definedName name="_________CAN499">[19]PROCTOR!#REF!</definedName>
    <definedName name="_________CAN500">[19]PROCTOR!#REF!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1"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'[20]Pipe trench'!$V$23</definedName>
    <definedName name="_________HRC2">'[20]Pipe trench'!$V$24</definedName>
    <definedName name="_________HSE1">'[20]Pipe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'[4]Mix Design'!#REF!</definedName>
    <definedName name="_________MIX1540">'[4]Mix Design'!$P$11</definedName>
    <definedName name="_________MIX1580">'[4]Mix Design'!#REF!</definedName>
    <definedName name="_________MIX2">'[5]Mix Design'!$P$12</definedName>
    <definedName name="_________MIX20">#REF!</definedName>
    <definedName name="_________MIX2020">'[4]Mix Design'!$P$12</definedName>
    <definedName name="_________MIX2040">'[4]Mix Design'!$P$13</definedName>
    <definedName name="_________MIX25">#REF!</definedName>
    <definedName name="_________MIX2540">'[4]Mix Design'!$P$15</definedName>
    <definedName name="_________Mix255">'[6]Mix Design'!$P$13</definedName>
    <definedName name="_________MIX30">#REF!</definedName>
    <definedName name="_________MIX35">#REF!</definedName>
    <definedName name="_________MIX40">#REF!</definedName>
    <definedName name="_________MIX45">'[4]Mix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'[20]Pipe trench'!$V$17</definedName>
    <definedName name="_________ORC2">'[20]Pipe trench'!$V$18</definedName>
    <definedName name="_________OSE1">'[20]Pipe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'[24]ANAL-PIPE LINE'!#REF!</definedName>
    <definedName name="_________SLV20025">'[20]ANAL-PUMP HOUSE'!$I$58</definedName>
    <definedName name="_________SLV80010">'[20]ANAL-PUMP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'[23]21-Rate Analysis-1'!$E$22</definedName>
    <definedName name="________AGG40">#REF!</definedName>
    <definedName name="________AGG6">#REF!</definedName>
    <definedName name="________ARV8040">'[20]ANAL-PUMP HOUSE'!$I$55</definedName>
    <definedName name="________ash1">[21]ANAL!#REF!</definedName>
    <definedName name="________AWM10">#REF!</definedName>
    <definedName name="________AWM40">#REF!</definedName>
    <definedName name="________AWM6">#REF!</definedName>
    <definedName name="________b111121">#REF!</definedName>
    <definedName name="________BTV300">'[20]ANAL-PUMP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[14]PROCTOR!#REF!</definedName>
    <definedName name="________CAN486">[14]PROCTOR!#REF!</definedName>
    <definedName name="________CAN487">[14]PROCTOR!#REF!</definedName>
    <definedName name="________CAN488">[14]PROCTOR!#REF!</definedName>
    <definedName name="________CAN489">[14]PROCTOR!#REF!</definedName>
    <definedName name="________CAN490">[14]PROCTOR!#REF!</definedName>
    <definedName name="________CAN491">[14]PROCTOR!#REF!</definedName>
    <definedName name="________CAN492">[14]PROCTOR!#REF!</definedName>
    <definedName name="________CAN493">[14]PROCTOR!#REF!</definedName>
    <definedName name="________CAN494">[14]PROCTOR!#REF!</definedName>
    <definedName name="________CAN495">[14]PROCTOR!#REF!</definedName>
    <definedName name="________CAN496">[14]PROCTOR!#REF!</definedName>
    <definedName name="________CAN497">[14]PROCTOR!#REF!</definedName>
    <definedName name="________CAN498">[14]PROCTOR!#REF!</definedName>
    <definedName name="________CAN499">[14]PROCTOR!#REF!</definedName>
    <definedName name="________CAN500">[14]PROCTOR!#REF!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1"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'[20]Pipe trench'!$V$23</definedName>
    <definedName name="________HRC2">'[20]Pipe trench'!$V$24</definedName>
    <definedName name="________HSE1">'[20]Pipe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'[4]Mix Design'!#REF!</definedName>
    <definedName name="________MIX1540">'[4]Mix Design'!$P$11</definedName>
    <definedName name="________MIX1580">'[4]Mix Design'!#REF!</definedName>
    <definedName name="________MIX2">'[5]Mix Design'!$P$12</definedName>
    <definedName name="________MIX20">#REF!</definedName>
    <definedName name="________MIX2020">'[4]Mix Design'!$P$12</definedName>
    <definedName name="________MIX2040">'[4]Mix Design'!$P$13</definedName>
    <definedName name="________MIX25">#REF!</definedName>
    <definedName name="________MIX2540">'[4]Mix Design'!$P$15</definedName>
    <definedName name="________Mix255">'[6]Mix Design'!$P$13</definedName>
    <definedName name="________MIX30">#REF!</definedName>
    <definedName name="________MIX35">#REF!</definedName>
    <definedName name="________MIX40">#REF!</definedName>
    <definedName name="________MIX45">'[4]Mix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'[20]Pipe trench'!$V$17</definedName>
    <definedName name="________ORC2">'[20]Pipe trench'!$V$18</definedName>
    <definedName name="________OSE1">'[20]Pipe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'[25]ANAL-PIPE LINE'!#REF!</definedName>
    <definedName name="________SLV20025">'[20]ANAL-PUMP HOUSE'!$I$58</definedName>
    <definedName name="________SLV80010">'[20]ANAL-PUMP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'[23]21-Rate Analysis-1'!$E$22</definedName>
    <definedName name="_______AGG40">#REF!</definedName>
    <definedName name="_______AGG6">#REF!</definedName>
    <definedName name="_______ash1">[13]ANAL!#REF!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[14]PROCTOR!#REF!</definedName>
    <definedName name="_______CAN486">[14]PROCTOR!#REF!</definedName>
    <definedName name="_______CAN487">[14]PROCTOR!#REF!</definedName>
    <definedName name="_______CAN488">[14]PROCTOR!#REF!</definedName>
    <definedName name="_______CAN489">[14]PROCTOR!#REF!</definedName>
    <definedName name="_______CAN490">[14]PROCTOR!#REF!</definedName>
    <definedName name="_______CAN491">[14]PROCTOR!#REF!</definedName>
    <definedName name="_______CAN492">[14]PROCTOR!#REF!</definedName>
    <definedName name="_______CAN493">[14]PROCTOR!#REF!</definedName>
    <definedName name="_______CAN494">[14]PROCTOR!#REF!</definedName>
    <definedName name="_______CAN495">[14]PROCTOR!#REF!</definedName>
    <definedName name="_______CAN496">[14]PROCTOR!#REF!</definedName>
    <definedName name="_______CAN497">[14]PROCTOR!#REF!</definedName>
    <definedName name="_______CAN498">[14]PROCTOR!#REF!</definedName>
    <definedName name="_______CAN499">[14]PROCTOR!#REF!</definedName>
    <definedName name="_______CAN500">[14]PROCTOR!#REF!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1" hidden="1">{"'Sheet1'!$A$4386:$N$4591"}</definedName>
    <definedName name="_______dec05" hidden="1">{"'Sheet1'!$A$4386:$N$4591"}</definedName>
    <definedName name="_______DOZ50">#REF!</definedName>
    <definedName name="_______DOZ80">#REF!</definedName>
    <definedName name="_______EXC20">'[26]21-Rate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'[4]Mix Design'!#REF!</definedName>
    <definedName name="_______MIX1540">'[4]Mix Design'!$P$11</definedName>
    <definedName name="_______MIX1580">'[4]Mix Design'!#REF!</definedName>
    <definedName name="_______MIX2">'[5]Mix Design'!$P$12</definedName>
    <definedName name="_______MIX20">#REF!</definedName>
    <definedName name="_______MIX2020">'[4]Mix Design'!$P$12</definedName>
    <definedName name="_______MIX2040">'[4]Mix Design'!$P$13</definedName>
    <definedName name="_______MIX25">#REF!</definedName>
    <definedName name="_______MIX2540">'[4]Mix Design'!$P$15</definedName>
    <definedName name="_______Mix255">'[6]Mix Design'!$P$13</definedName>
    <definedName name="_______MIX30">#REF!</definedName>
    <definedName name="_______MIX35">#REF!</definedName>
    <definedName name="_______MIX40">#REF!</definedName>
    <definedName name="_______MIX45">'[4]Mix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'[26]21-Rate Analysis '!$E$19</definedName>
    <definedName name="_______sh1">90</definedName>
    <definedName name="_______sh2">120</definedName>
    <definedName name="_______sh3">150</definedName>
    <definedName name="_______sh4">180</definedName>
    <definedName name="_______SH5">#REF!</definedName>
    <definedName name="_______SLV10025">'[25]ANAL-PIPE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'[23]21-Rate Analysis-1'!$E$22</definedName>
    <definedName name="______AGG40">#REF!</definedName>
    <definedName name="______AGG6">#REF!</definedName>
    <definedName name="______ash1">[13]ANAL!#REF!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[14]PROCTOR!#REF!</definedName>
    <definedName name="______CAN486">[14]PROCTOR!#REF!</definedName>
    <definedName name="______CAN487">[14]PROCTOR!#REF!</definedName>
    <definedName name="______CAN488">[14]PROCTOR!#REF!</definedName>
    <definedName name="______CAN489">[14]PROCTOR!#REF!</definedName>
    <definedName name="______CAN490">[14]PROCTOR!#REF!</definedName>
    <definedName name="______CAN491">[14]PROCTOR!#REF!</definedName>
    <definedName name="______CAN492">[14]PROCTOR!#REF!</definedName>
    <definedName name="______CAN493">[14]PROCTOR!#REF!</definedName>
    <definedName name="______CAN494">[14]PROCTOR!#REF!</definedName>
    <definedName name="______CAN495">[14]PROCTOR!#REF!</definedName>
    <definedName name="______CAN496">[14]PROCTOR!#REF!</definedName>
    <definedName name="______CAN497">[14]PROCTOR!#REF!</definedName>
    <definedName name="______CAN498">[14]PROCTOR!#REF!</definedName>
    <definedName name="______CAN499">[14]PROCTOR!#REF!</definedName>
    <definedName name="______CAN500">[14]PROCTOR!#REF!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1" hidden="1">{"'Sheet1'!$A$4386:$N$4591"}</definedName>
    <definedName name="______dec05" hidden="1">{"'Sheet1'!$A$4386:$N$4591"}</definedName>
    <definedName name="______DOZ50">#REF!</definedName>
    <definedName name="______DOZ80">#REF!</definedName>
    <definedName name="______EXC10">'[23]21-Rate Analysis-1'!$E$53</definedName>
    <definedName name="______EXC20">'[27]21-Rate Analysis '!$E$50</definedName>
    <definedName name="______EXC7">'[23]21-Rate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'[4]Mix Design'!#REF!</definedName>
    <definedName name="______MIX1540">'[4]Mix Design'!$P$11</definedName>
    <definedName name="______MIX1580">'[4]Mix Design'!#REF!</definedName>
    <definedName name="______MIX2">'[5]Mix Design'!$P$12</definedName>
    <definedName name="______MIX20">#REF!</definedName>
    <definedName name="______MIX2020">'[4]Mix Design'!$P$12</definedName>
    <definedName name="______MIX2040">'[4]Mix Design'!$P$13</definedName>
    <definedName name="______MIX25">#REF!</definedName>
    <definedName name="______MIX2540">'[4]Mix Design'!$P$15</definedName>
    <definedName name="______Mix255">'[6]Mix Design'!$P$13</definedName>
    <definedName name="______MIX30">#REF!</definedName>
    <definedName name="______MIX35">#REF!</definedName>
    <definedName name="______MIX40">#REF!</definedName>
    <definedName name="______MIX45">'[4]Mix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'[27]21-Rate Analysis '!$E$19</definedName>
    <definedName name="______sh1">90</definedName>
    <definedName name="______sh2">120</definedName>
    <definedName name="______sh3">150</definedName>
    <definedName name="______sh4">180</definedName>
    <definedName name="______SH5">#REF!</definedName>
    <definedName name="______SLV10025">'[28]ANAL-PIPE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[13]ANAL!#REF!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[14]PROCTOR!#REF!</definedName>
    <definedName name="_____CAN486">[14]PROCTOR!#REF!</definedName>
    <definedName name="_____CAN487">[14]PROCTOR!#REF!</definedName>
    <definedName name="_____CAN488">[14]PROCTOR!#REF!</definedName>
    <definedName name="_____CAN489">[14]PROCTOR!#REF!</definedName>
    <definedName name="_____CAN490">[14]PROCTOR!#REF!</definedName>
    <definedName name="_____CAN491">[14]PROCTOR!#REF!</definedName>
    <definedName name="_____CAN492">[14]PROCTOR!#REF!</definedName>
    <definedName name="_____CAN493">[14]PROCTOR!#REF!</definedName>
    <definedName name="_____CAN494">[14]PROCTOR!#REF!</definedName>
    <definedName name="_____CAN495">[14]PROCTOR!#REF!</definedName>
    <definedName name="_____CAN496">[14]PROCTOR!#REF!</definedName>
    <definedName name="_____CAN497">[14]PROCTOR!#REF!</definedName>
    <definedName name="_____CAN498">[14]PROCTOR!#REF!</definedName>
    <definedName name="_____CAN499">[14]PROCTOR!#REF!</definedName>
    <definedName name="_____CAN500">[14]PROCTOR!#REF!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1" hidden="1">{"'Sheet1'!$A$4386:$N$4591"}</definedName>
    <definedName name="_____dec05" hidden="1">{"'Sheet1'!$A$4386:$N$4591"}</definedName>
    <definedName name="_____DOZ50">#REF!</definedName>
    <definedName name="_____DOZ80">#REF!</definedName>
    <definedName name="_____EXC10">'[23]21-Rate Analysis-1'!$E$53</definedName>
    <definedName name="_____EXC20">'[27]21-Rate Analysis '!$E$50</definedName>
    <definedName name="_____EXC7">'[23]21-Rate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'[4]Mix Design'!#REF!</definedName>
    <definedName name="_____MIX1540">'[4]Mix Design'!$P$11</definedName>
    <definedName name="_____MIX1580">'[4]Mix Design'!#REF!</definedName>
    <definedName name="_____MIX2">'[5]Mix Design'!$P$12</definedName>
    <definedName name="_____MIX20">#REF!</definedName>
    <definedName name="_____MIX2020">'[4]Mix Design'!$P$12</definedName>
    <definedName name="_____MIX2040">'[4]Mix Design'!$P$13</definedName>
    <definedName name="_____MIX25">#REF!</definedName>
    <definedName name="_____MIX2540">'[4]Mix Design'!$P$15</definedName>
    <definedName name="_____Mix255">'[6]Mix Design'!$P$13</definedName>
    <definedName name="_____MIX30">#REF!</definedName>
    <definedName name="_____MIX35">#REF!</definedName>
    <definedName name="_____MIX40">#REF!</definedName>
    <definedName name="_____MIX45">'[4]Mix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'[27]21-Rate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[13]ANAL!#REF!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[14]PROCTOR!#REF!</definedName>
    <definedName name="____CAN486">[14]PROCTOR!#REF!</definedName>
    <definedName name="____CAN487">[14]PROCTOR!#REF!</definedName>
    <definedName name="____CAN488">[14]PROCTOR!#REF!</definedName>
    <definedName name="____CAN489">[14]PROCTOR!#REF!</definedName>
    <definedName name="____CAN490">[14]PROCTOR!#REF!</definedName>
    <definedName name="____CAN491">[14]PROCTOR!#REF!</definedName>
    <definedName name="____CAN492">[14]PROCTOR!#REF!</definedName>
    <definedName name="____CAN493">[14]PROCTOR!#REF!</definedName>
    <definedName name="____CAN494">[14]PROCTOR!#REF!</definedName>
    <definedName name="____CAN495">[14]PROCTOR!#REF!</definedName>
    <definedName name="____CAN496">[14]PROCTOR!#REF!</definedName>
    <definedName name="____CAN497">[14]PROCTOR!#REF!</definedName>
    <definedName name="____CAN498">[14]PROCTOR!#REF!</definedName>
    <definedName name="____CAN499">[14]PROCTOR!#REF!</definedName>
    <definedName name="____CAN500">[14]PROCTOR!#REF!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1" hidden="1">{"'Sheet1'!$A$4386:$N$4591"}</definedName>
    <definedName name="____dec05" hidden="1">{"'Sheet1'!$A$4386:$N$4591"}</definedName>
    <definedName name="____doc1">#REF!</definedName>
    <definedName name="____DOZ50">#REF!</definedName>
    <definedName name="____DOZ80">#REF!</definedName>
    <definedName name="____EXC10">'[23]21-Rate Analysis-1'!$E$53</definedName>
    <definedName name="____EXC20">'[29]21-Rate Analysis-1'!$E$50</definedName>
    <definedName name="____EXC7">'[23]21-Rate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'[4]Mix Design'!#REF!</definedName>
    <definedName name="____MIX1540">'[4]Mix Design'!$P$11</definedName>
    <definedName name="____MIX1580">'[4]Mix Design'!#REF!</definedName>
    <definedName name="____MIX2">'[5]Mix Design'!$P$12</definedName>
    <definedName name="____MIX20">#REF!</definedName>
    <definedName name="____MIX2020">'[4]Mix Design'!$P$12</definedName>
    <definedName name="____MIX2040">'[4]Mix Design'!$P$13</definedName>
    <definedName name="____MIX25">#REF!</definedName>
    <definedName name="____MIX2540">'[4]Mix Design'!$P$15</definedName>
    <definedName name="____Mix255">'[6]Mix Design'!$P$13</definedName>
    <definedName name="____MIX30">#REF!</definedName>
    <definedName name="____MIX35">#REF!</definedName>
    <definedName name="____MIX40">#REF!</definedName>
    <definedName name="____MIX45">'[4]Mix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'[29]21-Rate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[13]ANAL!#REF!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[14]PROCTOR!#REF!</definedName>
    <definedName name="___CAN486">[14]PROCTOR!#REF!</definedName>
    <definedName name="___CAN487">[14]PROCTOR!#REF!</definedName>
    <definedName name="___CAN488">[14]PROCTOR!#REF!</definedName>
    <definedName name="___CAN489">[14]PROCTOR!#REF!</definedName>
    <definedName name="___CAN490">[14]PROCTOR!#REF!</definedName>
    <definedName name="___CAN491">[14]PROCTOR!#REF!</definedName>
    <definedName name="___CAN492">[14]PROCTOR!#REF!</definedName>
    <definedName name="___CAN493">[14]PROCTOR!#REF!</definedName>
    <definedName name="___CAN494">[14]PROCTOR!#REF!</definedName>
    <definedName name="___CAN495">[14]PROCTOR!#REF!</definedName>
    <definedName name="___CAN496">[14]PROCTOR!#REF!</definedName>
    <definedName name="___CAN497">[14]PROCTOR!#REF!</definedName>
    <definedName name="___CAN498">[14]PROCTOR!#REF!</definedName>
    <definedName name="___CAN499">[14]PROCTOR!#REF!</definedName>
    <definedName name="___CAN500">[14]PROCTOR!#REF!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1" hidden="1">{"'Sheet1'!$A$4386:$N$4591"}</definedName>
    <definedName name="___dec05" hidden="1">{"'Sheet1'!$A$4386:$N$4591"}</definedName>
    <definedName name="___DIN217">#REF!</definedName>
    <definedName name="___DOZ50">#REF!</definedName>
    <definedName name="___DOZ80">#REF!</definedName>
    <definedName name="___EXC10">'[23]21-Rate Analysis-1'!$E$53</definedName>
    <definedName name="___EXC20">'[23]21-Rate Analysis-1'!$E$51</definedName>
    <definedName name="___EXC7">'[23]21-Rate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'[4]Mix Design'!#REF!</definedName>
    <definedName name="___MIX1540">'[4]Mix Design'!$P$11</definedName>
    <definedName name="___MIX1580">'[4]Mix Design'!#REF!</definedName>
    <definedName name="___MIX2">'[5]Mix Design'!$P$12</definedName>
    <definedName name="___MIX20">#REF!</definedName>
    <definedName name="___MIX2020">'[4]Mix Design'!$P$12</definedName>
    <definedName name="___MIX2040">'[4]Mix Design'!$P$13</definedName>
    <definedName name="___MIX25">#REF!</definedName>
    <definedName name="___MIX2540">'[4]Mix Design'!$P$15</definedName>
    <definedName name="___Mix255">'[6]Mix Design'!$P$13</definedName>
    <definedName name="___MIX30">#REF!</definedName>
    <definedName name="___MIX35">#REF!</definedName>
    <definedName name="___MIX40">#REF!</definedName>
    <definedName name="___MIX45">'[4]Mix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'[23]21-Rate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[30]TTL!$G$31:$AU$31</definedName>
    <definedName name="__123Graph_B" hidden="1">'[31]P-Ins &amp; Bonds'!#REF!</definedName>
    <definedName name="__123Graph_C" hidden="1">[30]TTL!$G$37:$AU$37</definedName>
    <definedName name="__123Graph_D" hidden="1">'[31]P-Ins &amp; Bonds'!#REF!</definedName>
    <definedName name="__123Graph_E" hidden="1">'[31]P-Ins &amp; Bonds'!#REF!</definedName>
    <definedName name="__123Graph_F" hidden="1">'[31]P-Ins &amp; Bonds'!#REF!</definedName>
    <definedName name="__123Graph_X" hidden="1">[30]TTL!$G$6:$AU$6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[13]ANAL!#REF!</definedName>
    <definedName name="__AWM10">#REF!</definedName>
    <definedName name="__AWM40">#REF!</definedName>
    <definedName name="__AWM6">#REF!</definedName>
    <definedName name="__b111121">#REF!</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[14]PROCTOR!#REF!</definedName>
    <definedName name="__CAN486">[14]PROCTOR!#REF!</definedName>
    <definedName name="__CAN487">[14]PROCTOR!#REF!</definedName>
    <definedName name="__CAN488">[14]PROCTOR!#REF!</definedName>
    <definedName name="__CAN489">[14]PROCTOR!#REF!</definedName>
    <definedName name="__CAN490">[14]PROCTOR!#REF!</definedName>
    <definedName name="__CAN491">[14]PROCTOR!#REF!</definedName>
    <definedName name="__CAN492">[14]PROCTOR!#REF!</definedName>
    <definedName name="__CAN493">[14]PROCTOR!#REF!</definedName>
    <definedName name="__CAN494">[14]PROCTOR!#REF!</definedName>
    <definedName name="__CAN495">[14]PROCTOR!#REF!</definedName>
    <definedName name="__CAN496">[14]PROCTOR!#REF!</definedName>
    <definedName name="__CAN497">[14]PROCTOR!#REF!</definedName>
    <definedName name="__CAN498">[14]PROCTOR!#REF!</definedName>
    <definedName name="__CAN499">[14]PROCTOR!#REF!</definedName>
    <definedName name="__CAN500">[14]PROCTOR!#REF!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localSheetId="1" hidden="1">{"'Sheet1'!$A$4386:$N$4591"}</definedName>
    <definedName name="__dec05" hidden="1">{"'Sheet1'!$A$4386:$N$4591"}</definedName>
    <definedName name="__DIN217">#REF!</definedName>
    <definedName name="__doc1">#REF!</definedName>
    <definedName name="__DOZ50">#REF!</definedName>
    <definedName name="__DOZ80">#REF!</definedName>
    <definedName name="__EXC20">'[32]Rate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'[4]Mix Design'!#REF!</definedName>
    <definedName name="__MIX1540">'[4]Mix Design'!$P$11</definedName>
    <definedName name="__MIX1580">'[4]Mix Design'!#REF!</definedName>
    <definedName name="__MIX2">'[5]Mix Design'!$P$12</definedName>
    <definedName name="__MIX20">#REF!</definedName>
    <definedName name="__MIX2020">'[4]Mix Design'!$P$12</definedName>
    <definedName name="__MIX2040">'[4]Mix Design'!$P$13</definedName>
    <definedName name="__MIX25">#REF!</definedName>
    <definedName name="__MIX2540">'[4]Mix Design'!$P$15</definedName>
    <definedName name="__Mix255">'[6]Mix Design'!$P$13</definedName>
    <definedName name="__MIX30">#REF!</definedName>
    <definedName name="__MIX35">#REF!</definedName>
    <definedName name="__MIX40">#REF!</definedName>
    <definedName name="__MIX45">'[4]Mix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'[33]Rate Analysis '!$E$19</definedName>
    <definedName name="__RNG150">'[34]Valve Cl'!$A$8:$W$32</definedName>
    <definedName name="__RNG1500">'[34]Valve Cl'!$A$152:$W$176</definedName>
    <definedName name="__RNG2500">'[34]Valve Cl'!$A$181:$W$205</definedName>
    <definedName name="__RNG300">'[34]Valve Cl'!$A$37:$W$61</definedName>
    <definedName name="__RNG400">'[34]Valve Cl'!$A$66:$W$90</definedName>
    <definedName name="__RNG4500">'[34]Valve Cl'!$A$209:$W$233</definedName>
    <definedName name="__RNG600">'[34]Valve Cl'!$A$95:$W$119</definedName>
    <definedName name="__RNG900">'[34]Valve Cl'!$A$124:$W$148</definedName>
    <definedName name="__sh1">90</definedName>
    <definedName name="__SH10">'[35]Executive Summary -Thermal'!$A$4:$G$118</definedName>
    <definedName name="__SH11">'[35]Executive Summary -Thermal'!$A$4:$H$167</definedName>
    <definedName name="__sh2">120</definedName>
    <definedName name="__sh3">150</definedName>
    <definedName name="__sh4">180</definedName>
    <definedName name="__SH5">'[35]Executive Summary -Thermal'!$A$4:$H$96</definedName>
    <definedName name="__SH6">'[35]Executive Summary -Thermal'!$A$4:$H$95</definedName>
    <definedName name="__SH7">'[35]Executive Summary -Thermal'!$A$4:$H$163</definedName>
    <definedName name="__SH8">'[35]Executive Summary -Thermal'!$A$4:$H$133</definedName>
    <definedName name="__SH9">'[35]Executive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[36]당초!#REF!</definedName>
    <definedName name="_1_">[37]예가표!#REF!</definedName>
    <definedName name="_10__123Graph_DCHART_1" hidden="1">[38]Cash2!$K$16:$K$36</definedName>
    <definedName name="_11">#N/A</definedName>
    <definedName name="_11F" hidden="1">[39]산근!#REF!</definedName>
    <definedName name="_12_0">[37]예가표!#REF!</definedName>
    <definedName name="_13_0\LA">[40]공문!#REF!</definedName>
    <definedName name="_13_ページング_電話関係">#REF!</definedName>
    <definedName name="_14_0\MID">[40]공문!#REF!</definedName>
    <definedName name="_15_0\SM">[40]공문!#REF!</definedName>
    <definedName name="_16_0_0__123Grap" hidden="1">[41]공문!#REF!</definedName>
    <definedName name="_17_0_0_F" hidden="1">#REF!</definedName>
    <definedName name="_18_0ME">[40]공문!#REF!</definedName>
    <definedName name="_19_0ME">[40]공문!#REF!</definedName>
    <definedName name="_2">[36]당초!#REF!</definedName>
    <definedName name="_2\LA">[40]공문!#REF!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'[31]P-Site fac'!#REF!</definedName>
    <definedName name="_2A3">'[31]P-Site fac'!#REF!</definedName>
    <definedName name="_2A4">'[31]P-Site fac'!#REF!</definedName>
    <definedName name="_3">#REF!</definedName>
    <definedName name="_3\MID">[40]공문!#REF!</definedName>
    <definedName name="_30_9">#REF!</definedName>
    <definedName name="_31G_0Extr">#REF!</definedName>
    <definedName name="_32G_0Extract">#REF!</definedName>
    <definedName name="_33G__Extr">#REF!</definedName>
    <definedName name="_34G__Extract">#REF!</definedName>
    <definedName name="_35ME">[40]공문!#REF!</definedName>
    <definedName name="_36ME">[40]공문!#REF!</definedName>
    <definedName name="_37Y_0Crite">[42]jobhist!#REF!</definedName>
    <definedName name="_38Y_0Extr">[42]jobhist!#REF!</definedName>
    <definedName name="_3B1">'[31]P-Ins &amp; Bonds'!#REF!</definedName>
    <definedName name="_3B2">'[31]P-Ins &amp; Bonds'!#REF!</definedName>
    <definedName name="_3B3">[43]PRELIM5!$F$17</definedName>
    <definedName name="_4">#REF!</definedName>
    <definedName name="_4\SM">[40]공문!#REF!</definedName>
    <definedName name="_5.0_Hire_and_running_charges_of_winch___grab">[44]SOR!#REF!</definedName>
    <definedName name="_5_123Grap" hidden="1">[41]공문!#REF!</definedName>
    <definedName name="_5B5">'[31]P-Clients fac'!#REF!</definedName>
    <definedName name="_5B6">'[31]P-Clients fac'!#REF!</definedName>
    <definedName name="_5B7">'[31]P-Clients fac'!#REF!</definedName>
    <definedName name="_6__123Graph_ACHART_1" hidden="1">[38]Cash2!$G$16:$G$31</definedName>
    <definedName name="_6B8">#REF!</definedName>
    <definedName name="_6B9">#REF!</definedName>
    <definedName name="_7__123Graph_ACHART_2" hidden="1">[38]Z!$T$179:$AH$179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[38]Z!$T$180:$AH$180</definedName>
    <definedName name="_9__123Graph_CCHART_1" hidden="1">[38]Cash2!$J$16:$J$36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[13]ANAL!#REF!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[14]PROCTOR!#REF!</definedName>
    <definedName name="_CAN486">[14]PROCTOR!#REF!</definedName>
    <definedName name="_CAN487">[14]PROCTOR!#REF!</definedName>
    <definedName name="_CAN488">[14]PROCTOR!#REF!</definedName>
    <definedName name="_CAN489">[14]PROCTOR!#REF!</definedName>
    <definedName name="_CAN490">[14]PROCTOR!#REF!</definedName>
    <definedName name="_CAN491">[14]PROCTOR!#REF!</definedName>
    <definedName name="_CAN492">[14]PROCTOR!#REF!</definedName>
    <definedName name="_CAN493">[14]PROCTOR!#REF!</definedName>
    <definedName name="_CAN494">[14]PROCTOR!#REF!</definedName>
    <definedName name="_CAN495">[14]PROCTOR!#REF!</definedName>
    <definedName name="_CAN496">[14]PROCTOR!#REF!</definedName>
    <definedName name="_CAN497">[14]PROCTOR!#REF!</definedName>
    <definedName name="_CAN498">[14]PROCTOR!#REF!</definedName>
    <definedName name="_CAN499">[14]PROCTOR!#REF!</definedName>
    <definedName name="_CAN500">[14]PROCTOR!#REF!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'[45]dongia (2)'!#REF!</definedName>
    <definedName name="_dec05" localSheetId="1"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'[46]RA Civil'!$E$50</definedName>
    <definedName name="_ExV200">#REF!</definedName>
    <definedName name="_f2">#REF!</definedName>
    <definedName name="_F3">#REF!</definedName>
    <definedName name="_FF3">#REF!</definedName>
    <definedName name="_Fill" hidden="1">[47]BHANDUP!#REF!</definedName>
    <definedName name="_Fill1" hidden="1">[47]BHANDUP!#REF!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[48]설산1.나!$A$8:$J$53</definedName>
    <definedName name="_hh2">[48]본사S!$B$10:$P$103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[49]PIPING!$AJ$7:$AJ$221</definedName>
    <definedName name="_Mat2">[49]PIPING!$AK$7:$AK$221</definedName>
    <definedName name="_MIX10">#REF!</definedName>
    <definedName name="_MIX15">#REF!</definedName>
    <definedName name="_MIX15150">'[4]Mix Design'!#REF!</definedName>
    <definedName name="_MIX1540">'[4]Mix Design'!$P$11</definedName>
    <definedName name="_MIX1580">'[4]Mix Design'!#REF!</definedName>
    <definedName name="_MIX2">'[5]Mix Design'!$P$12</definedName>
    <definedName name="_MIX20">#REF!</definedName>
    <definedName name="_MIX2020">'[4]Mix Design'!$P$12</definedName>
    <definedName name="_MIX2040">'[4]Mix Design'!$P$13</definedName>
    <definedName name="_MIX25">#REF!</definedName>
    <definedName name="_MIX2540">'[4]Mix Design'!$P$15</definedName>
    <definedName name="_Mix255">'[6]Mix Design'!$P$13</definedName>
    <definedName name="_MIX30">#REF!</definedName>
    <definedName name="_MIX35">#REF!</definedName>
    <definedName name="_MIX40">#REF!</definedName>
    <definedName name="_MIX45">'[4]Mix Design'!#REF!</definedName>
    <definedName name="_mm1">#REF!</definedName>
    <definedName name="_mm2">#REF!</definedName>
    <definedName name="_mm3">#REF!</definedName>
    <definedName name="_MUR5">#REF!</definedName>
    <definedName name="_MUR8">#REF!</definedName>
    <definedName name="_new1">[50]Original!$V$8</definedName>
    <definedName name="_OPC43">#REF!</definedName>
    <definedName name="_Order1" hidden="1">255</definedName>
    <definedName name="_Order2" hidden="1">0</definedName>
    <definedName name="_p1">#REF!</definedName>
    <definedName name="_Parse_In" hidden="1">#REF!</definedName>
    <definedName name="_Parse_Out" hidden="1">[51]갑지!#REF!</definedName>
    <definedName name="_PB1">#REF!</definedName>
    <definedName name="_PIN1">#REF!</definedName>
    <definedName name="_PPC53">'[46]RA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'[34]Valve Cl'!$A$8:$W$32</definedName>
    <definedName name="_RNG1500">'[34]Valve Cl'!$A$152:$W$176</definedName>
    <definedName name="_RNG2500">'[34]Valve Cl'!$A$181:$W$205</definedName>
    <definedName name="_RNG300">'[34]Valve Cl'!$A$37:$W$61</definedName>
    <definedName name="_RNG400">'[34]Valve Cl'!$A$66:$W$90</definedName>
    <definedName name="_RNG4500">'[34]Valve Cl'!$A$209:$W$233</definedName>
    <definedName name="_RNG600">'[34]Valve Cl'!$A$95:$W$119</definedName>
    <definedName name="_RNG900">'[34]Valve Cl'!$A$124:$W$148</definedName>
    <definedName name="_sh1">90</definedName>
    <definedName name="_SH10">'[35]Executive Summary -Thermal'!$A$4:$G$118</definedName>
    <definedName name="_SH11">'[35]Executive Summary -Thermal'!$A$4:$H$167</definedName>
    <definedName name="_sh2">120</definedName>
    <definedName name="_sh3">150</definedName>
    <definedName name="_sh4">180</definedName>
    <definedName name="_SH5">'[35]Executive Summary -Thermal'!$A$4:$H$96</definedName>
    <definedName name="_SH6">'[35]Executive Summary -Thermal'!$A$4:$H$95</definedName>
    <definedName name="_SH7">'[35]Executive Summary -Thermal'!$A$4:$H$163</definedName>
    <definedName name="_SH8">'[35]Executive Summary -Thermal'!$A$4:$H$133</definedName>
    <definedName name="_SH9">'[35]Executive Summary -Thermal'!$A$4:$H$194</definedName>
    <definedName name="_SLV10025">'[52]ANAL-PIPE LINE'!#REF!</definedName>
    <definedName name="_SMG1">#N/A</definedName>
    <definedName name="_SMG2">#N/A</definedName>
    <definedName name="_Sort" hidden="1">#REF!</definedName>
    <definedName name="_ssr1">'[53]scour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[54]Voucher!$B$1</definedName>
    <definedName name="_V2">[54]Voucher!$R$1</definedName>
    <definedName name="√">"SQRT"</definedName>
    <definedName name="◈002MONO현황">#REF!</definedName>
    <definedName name="a">[55]Culvert!$H$112</definedName>
    <definedName name="a._Trimmer">[44]SOR!#REF!</definedName>
    <definedName name="a___0">#REF!</definedName>
    <definedName name="a___13">#REF!</definedName>
    <definedName name="a__Labour_charges_for_cutting_bending__welding_including_materials.">[44]SOR!#REF!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[56]PROCTOR!#REF!</definedName>
    <definedName name="AAAA" localSheetId="1" hidden="1">{"form-D1",#N/A,FALSE,"FORM-D1";"form-D1_amt",#N/A,FALSE,"FORM-D1"}</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1" hidden="1">{"'Sheet1'!$A$4386:$N$4591"}</definedName>
    <definedName name="AD" hidden="1">{"'Sheet1'!$A$4386:$N$4591"}</definedName>
    <definedName name="adfsdf">#REF!</definedName>
    <definedName name="ADITION" hidden="1">{"'장비'!$A$3:$M$12"}</definedName>
    <definedName name="Admixture">#REF!</definedName>
    <definedName name="adssss">#REF!</definedName>
    <definedName name="ADUMP">'[57]Cost of O &amp; O'!$F$13</definedName>
    <definedName name="ae">#REF!</definedName>
    <definedName name="AEA">[58]ANALYSIS!$C$18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[59]ANAL!#REF!</definedName>
    <definedName name="AGGT">[59]ANAL!$E$14</definedName>
    <definedName name="AGGT1012">'[52]ANAL-PIPE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hidden="1">{#N/A,#N/A,FALSE,"CCTV"}</definedName>
    <definedName name="ai">#REF!</definedName>
    <definedName name="AIR">#REF!</definedName>
    <definedName name="air_trap">#REF!</definedName>
    <definedName name="AIRC">#REF!</definedName>
    <definedName name="ajartjr">#REF!</definedName>
    <definedName name="ALDENSITY">[60]CABLERET!$B$10</definedName>
    <definedName name="alfa">#REF!</definedName>
    <definedName name="alfa1">#REF!</definedName>
    <definedName name="alload">[60]CABLERET!$D$13:$D$128</definedName>
    <definedName name="ALMARGIN">[60]CABLERET!$D$7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localSheetId="1" hidden="1">{"form-D1",#N/A,FALSE,"FORM-D1";"form-D1_amt",#N/A,FALSE,"FORM-D1"}</definedName>
    <definedName name="APR" hidden="1">{"form-D1",#N/A,FALSE,"FORM-D1";"form-D1_amt",#N/A,FALSE,"FORM-D1"}</definedName>
    <definedName name="april_qty">#REF!</definedName>
    <definedName name="aq">#REF!</definedName>
    <definedName name="ar">[61]ANALYSER!#REF!</definedName>
    <definedName name="Architect">#REF!</definedName>
    <definedName name="area">[62]MixBed!#REF!</definedName>
    <definedName name="AREA_CODE">#REF!</definedName>
    <definedName name="area1">[62]MixBed!#REF!</definedName>
    <definedName name="ARGON">[49]PIPING!$U$6:$U$105</definedName>
    <definedName name="arunan">#N/A</definedName>
    <definedName name="asd">#REF!</definedName>
    <definedName name="asdf">[37]예가표!#REF!</definedName>
    <definedName name="asdfs" hidden="1">[38]Cash2!$G$16:$G$31</definedName>
    <definedName name="ASH">#REF!</definedName>
    <definedName name="ASHOKA">#REF!</definedName>
    <definedName name="ASPAV">#REF!</definedName>
    <definedName name="assdf" hidden="1">[38]Z!$T$179:$AH$179</definedName>
    <definedName name="At">#REF!</definedName>
    <definedName name="Attachment_C_3">#REF!</definedName>
    <definedName name="autofill_data">#REF!</definedName>
    <definedName name="AVIBRA">'[57]Cost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{#N/A,#N/A,FALSE,"mpph1";#N/A,#N/A,FALSE,"mpmseb";#N/A,#N/A,FALSE,"mpph2"}</definedName>
    <definedName name="ball">#REF!</definedName>
    <definedName name="BAS">#REF!</definedName>
    <definedName name="BASE_PLATE">#REF!</definedName>
    <definedName name="baserate">[63]FINOLEX!$W$17</definedName>
    <definedName name="basew">#REF!</definedName>
    <definedName name="BATCH">#REF!</definedName>
    <definedName name="BATCH20">#REF!</definedName>
    <definedName name="BATCH30">#REF!</definedName>
    <definedName name="Batching_hot_mix_plant">[44]SOR!#REF!</definedName>
    <definedName name="BBOF">#REF!</definedName>
    <definedName name="BC">#REF!</definedName>
    <definedName name="bcc">[13]ANAL!#REF!</definedName>
    <definedName name="Bcw">[64]basdat!$D$5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hidden="1">{"'Sheet1'!$L$16"}</definedName>
    <definedName name="BLACKH">#REF!</definedName>
    <definedName name="Blank1">OR(ISBLANK(#REF!),ISBLANK(#REF!))</definedName>
    <definedName name="Blank10">OR(ISBLANK([65]Collab!$D1),ISBLANK([65]Collab!$I1))</definedName>
    <definedName name="Blank11">OR(ISBLANK([65]Transport!$D1),ISBLANK([65]Transport!$G1))</definedName>
    <definedName name="Blank12">OR(ISBLANK('[65]Civil 1'!$D1),ISBLANK('[65]Civil 1'!$K1))</definedName>
    <definedName name="Blank13">OR(ISBLANK('[65]Civil 2'!$D1),ISBLANK('[65]Civil 2'!$K1))</definedName>
    <definedName name="Blank14">OR(ISBLANK('[65]Civil 3'!$D1),ISBLANK('[65]Civil 3'!$K1))</definedName>
    <definedName name="Blank15">OR(ISBLANK('[65]Site 1'!$D1),ISBLANK('[65]Site 1'!$K1))</definedName>
    <definedName name="Blank16">OR(ISBLANK('[65]Site 2'!$D1),ISBLANK('[65]Site 2'!$K1))</definedName>
    <definedName name="Blank17">OR(ISBLANK('[65]Site 3'!$D1),ISBLANK('[65]Site 3'!$K1))</definedName>
    <definedName name="Blank18">OR(ISBLANK('[65]Site Faci'!$D1),ISBLANK('[65]Site Faci'!$K1))</definedName>
    <definedName name="Blank19">OR(N([65]Cont!#REF!)=0,N([65]Cont!$G1)=0)</definedName>
    <definedName name="Blank20">OR(N([65]Cont!#REF!)=0,N([65]Cont!$M1)=0)</definedName>
    <definedName name="Blank21">OR(ISBLANK('[65]Engg-Exec-1'!$D1),ISBLANK('[65]Engg-Exec-1'!$H1))</definedName>
    <definedName name="Blank22">OR(ISBLANK('[65]Site-Precom-1'!$D1),ISBLANK('[65]Site-Precom-1'!$H1))</definedName>
    <definedName name="Blank23">OR(ISBLANK('[65]Site-Precom-Vendor'!$D1),ISBLANK('[65]Site-Precom-Vendor'!$I1))</definedName>
    <definedName name="Blank24">OR(ISBLANK('[65]Risk-Anal'!$D1),ISBLANK('[65]Risk-Anal'!$I1),ISBLANK('[65]Risk-Anal'!$J1),ISBLANK('[65]Risk-Anal'!$K1),ISBLANK('[65]Risk-Anal'!$L1))</definedName>
    <definedName name="Blank25">OR(N([65]Cont!#REF!)=0,N([65]Cont!$P1)=0)</definedName>
    <definedName name="Block01_1">#REF!</definedName>
    <definedName name="Block02">'[66]form-c4'!#REF!</definedName>
    <definedName name="Block13">OR(ISBLANK('[65]Civil 2'!$D1),ISBLANK('[65]Civil 2'!$K1))</definedName>
    <definedName name="bm" hidden="1">{"'Sheet1'!$L$16"}</definedName>
    <definedName name="bn" hidden="1">{"'Sheet1'!$L$16"}</definedName>
    <definedName name="bol">#REF!</definedName>
    <definedName name="Bold">'[46]RA Civil'!$E$30</definedName>
    <definedName name="BOLT">#REF!</definedName>
    <definedName name="boml">#REF!</definedName>
    <definedName name="Bonus_E">'[67]SITE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[68]BP!#REF!</definedName>
    <definedName name="Breaks">#REF!</definedName>
    <definedName name="BRIBAT">'[46]RA Civil'!$E$38</definedName>
    <definedName name="BRICKS">#REF!</definedName>
    <definedName name="BROM">#REF!</definedName>
    <definedName name="broom">#REF!</definedName>
    <definedName name="btoe">#REF!</definedName>
    <definedName name="bua">#REF!</definedName>
    <definedName name="BUDDHA">#REF!</definedName>
    <definedName name="building">'[69]DETAILED  BOQ'!$A$2</definedName>
    <definedName name="building___0">#REF!</definedName>
    <definedName name="building___11">#REF!</definedName>
    <definedName name="building___12">#REF!</definedName>
    <definedName name="BuiltIn_Print_Area___0">#REF!</definedName>
    <definedName name="BuiltIn_Print_Area___0___0___0___0___0">[70]procurement!#REF!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[71]INPUT!$G$127*1.5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[60]CABLERET!$B$13:$B$128</definedName>
    <definedName name="CABLE_A">'[72]LOCAL RATES'!$B$5:$G$19</definedName>
    <definedName name="CABLE_G">'[72]LOCAL RATES'!$A$5:$H$18</definedName>
    <definedName name="CABLE1">#REF!</definedName>
    <definedName name="CalcAgencyPrice">#REF!</definedName>
    <definedName name="cant">'[73]Staff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1" hidden="1">{"'Sheet1'!$A$4386:$N$4591"}</definedName>
    <definedName name="cash" hidden="1">{"'Sheet1'!$A$4386:$N$4591"}</definedName>
    <definedName name="cc">'[74]purpose&amp;input'!$E$143:'[74]purpose&amp;input'!$F$143</definedName>
    <definedName name="CCBP">#REF!</definedName>
    <definedName name="cccc">'[46]RA Civil'!$E$57</definedName>
    <definedName name="CCRUSH">#REF!</definedName>
    <definedName name="cdds">#REF!</definedName>
    <definedName name="CDOZ">#REF!</definedName>
    <definedName name="cdsdim">[75]csdim!$A$2:$A$1375</definedName>
    <definedName name="cdsloadrange">[75]cdsload!$A$3:$A$70</definedName>
    <definedName name="CDT">#REF!</definedName>
    <definedName name="CDWSSM">[76]R2!$H$21:$H$27</definedName>
    <definedName name="CDWSSP">[76]R2!$I$21:$I$27</definedName>
    <definedName name="CE">#REF!</definedName>
    <definedName name="cem">#REF!</definedName>
    <definedName name="Cement">#REF!</definedName>
    <definedName name="cementpaint">#REF!</definedName>
    <definedName name="CEXC">#REF!</definedName>
    <definedName name="CFTi">'[46]RA Civil'!$E$41</definedName>
    <definedName name="CGRD">#REF!</definedName>
    <definedName name="CGW">#REF!</definedName>
    <definedName name="CHAINAGE">#REF!</definedName>
    <definedName name="CHAINAGEM">[77]HYDRAULICS!$H$2</definedName>
    <definedName name="Chandramauli">#REF!</definedName>
    <definedName name="chandramauli1">#REF!</definedName>
    <definedName name="CHANDRAMAULI2">[78]FACE!#REF!</definedName>
    <definedName name="chandramauli3">#REF!</definedName>
    <definedName name="Charges_of_road_roller">[44]SOR!#REF!</definedName>
    <definedName name="check">#REF!</definedName>
    <definedName name="checked">#REF!</definedName>
    <definedName name="CHMP">#REF!</definedName>
    <definedName name="chsdim">[75]csdim!$A$1376:$A$2509</definedName>
    <definedName name="chsloadrange">[75]chsload!$A$3:$A$62</definedName>
    <definedName name="CHW">#REF!</definedName>
    <definedName name="CJCB">#REF!</definedName>
    <definedName name="ck">#REF!</definedName>
    <definedName name="cl">150</definedName>
    <definedName name="Class_end">[65]Ranges!#REF!</definedName>
    <definedName name="Class_start">[65]Ranges!#REF!</definedName>
    <definedName name="CLAY">#REF!</definedName>
    <definedName name="CLEAR">[79]!CLEAR</definedName>
    <definedName name="clearspan1">[78]FACE!#REF!</definedName>
    <definedName name="clearspan11">#REF!</definedName>
    <definedName name="CLOAD">#REF!</definedName>
    <definedName name="cmain">#REF!</definedName>
    <definedName name="CMIX">#REF!</definedName>
    <definedName name="cmort3">'[22]Rates Basic'!$D$21</definedName>
    <definedName name="CmpJakOpo">#REF!</definedName>
    <definedName name="cn" hidden="1">{"'Sheet1'!$L$16"}</definedName>
    <definedName name="cnvert">#N/A</definedName>
    <definedName name="COARSE">#REF!</definedName>
    <definedName name="Coarsesand">#REF!</definedName>
    <definedName name="coat">#REF!</definedName>
    <definedName name="Code">[49]PIPING!$AI$7:$AI$221</definedName>
    <definedName name="CODES">[76]R2!$C$39:$C$86</definedName>
    <definedName name="col">#REF!</definedName>
    <definedName name="col___0">#REF!</definedName>
    <definedName name="col___11">#REF!</definedName>
    <definedName name="col___12">#REF!</definedName>
    <definedName name="Collaborator">[65]User!#REF!</definedName>
    <definedName name="Columns">#REF!</definedName>
    <definedName name="COM">#REF!</definedName>
    <definedName name="Commission">#REF!</definedName>
    <definedName name="COMMPART">[75]CLAMP!$A$2:$D$605</definedName>
    <definedName name="COMP">#REF!</definedName>
    <definedName name="Company">#REF!</definedName>
    <definedName name="COMPARISON">{#N/A,#N/A,FALSE,"mpph1";#N/A,#N/A,FALSE,"mpmseb";#N/A,#N/A,FALSE,"mpph2"}</definedName>
    <definedName name="ConBlks">'[80]RA Civil'!$E$39</definedName>
    <definedName name="conc_dens">#REF!</definedName>
    <definedName name="conden">#REF!</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[44]SOR!#REF!</definedName>
    <definedName name="Cost_of_water_including_filling_the_tanker">[44]SOR!#REF!</definedName>
    <definedName name="costcod">#REF!</definedName>
    <definedName name="costcode">#REF!</definedName>
    <definedName name="costing">#REF!</definedName>
    <definedName name="COU">#REF!</definedName>
    <definedName name="COU___0">#REF!</definedName>
    <definedName name="COU___13">#REF!</definedName>
    <definedName name="Country">'[81]GM 000'!$I$4</definedName>
    <definedName name="Cover_blocks">[44]SOR!#REF!</definedName>
    <definedName name="CPFM">#REF!</definedName>
    <definedName name="CPFS">#REF!</definedName>
    <definedName name="CPHEEO">'[82]boq ht'!#REF!</definedName>
    <definedName name="CPLG">#REF!</definedName>
    <definedName name="CPM">#REF!</definedName>
    <definedName name="CPUMP">#REF!</definedName>
    <definedName name="CP새단가">#REF!</definedName>
    <definedName name="_xlnm.Criteria">[83]八幡!$L$200</definedName>
    <definedName name="Criteria_MI">[84]estm_mech!#REF!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[60]CABLERET!$B$9</definedName>
    <definedName name="cuload">[60]CABLERET!$E$13:$E$128</definedName>
    <definedName name="CUMARGIN">[60]CABLERET!$E$7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[75]csdim!$A$2510:$A$3147</definedName>
    <definedName name="cvsloadrange">[75]cvsload!$A$3:$A$66</definedName>
    <definedName name="cw">20</definedName>
    <definedName name="CWMM">#REF!</definedName>
    <definedName name="CWTi">'[46]RA Civil'!$E$42</definedName>
    <definedName name="czvnzcvnz">#REF!</definedName>
    <definedName name="d">#REF!</definedName>
    <definedName name="d._Staging_to_keep_deflactometer___hire_charges_of_deflectometer">[44]SOR!#REF!</definedName>
    <definedName name="D.L.R.B.___Km.8.395_of_Left_Main_Canal">#REF!</definedName>
    <definedName name="D_">#REF!</definedName>
    <definedName name="d___0">#REF!</definedName>
    <definedName name="d___13">#REF!</definedName>
    <definedName name="d_jp" localSheetId="1" hidden="1">{"'Sheet1'!$A$4386:$N$4591"}</definedName>
    <definedName name="d_jp" hidden="1">{"'Sheet1'!$A$4386:$N$4591"}</definedName>
    <definedName name="D_T">'[85]Discom Details'!$F$721</definedName>
    <definedName name="D65536A1">#REF!</definedName>
    <definedName name="DA">[49]PIPING!$W$6:$W$105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'[86]BLR 1'!$S:$S</definedName>
    <definedName name="DATA_10">[86]GEN!$R:$R</definedName>
    <definedName name="DATA_11">[86]GAS!$R:$R</definedName>
    <definedName name="DATA_12">[86]DEAE!$S:$S</definedName>
    <definedName name="DATA_2">[86]BLR2!$S:$S</definedName>
    <definedName name="DATA_3">[86]BLR3!$S:$S</definedName>
    <definedName name="DATA_4">[86]BLR4!$S:$S</definedName>
    <definedName name="DATA_5">[86]BLR5!$S:$S</definedName>
    <definedName name="DATA_6">[86]DEM!$R:$R</definedName>
    <definedName name="DATA_7">[86]SAM!$R:$R</definedName>
    <definedName name="DATA_8">[86]CHEM!$R:$R</definedName>
    <definedName name="DATA_9">[86]COP!$R:$R</definedName>
    <definedName name="DATA_SCH">[87]DATA!$A$4:$AZ$54</definedName>
    <definedName name="DATA1">#REF!</definedName>
    <definedName name="data2">#REF!</definedName>
    <definedName name="_xlnm.Database">#REF!</definedName>
    <definedName name="Database_MI">[84]estm_mech!#REF!</definedName>
    <definedName name="databaseii">[88]대비내역!$A$2:$G$1137</definedName>
    <definedName name="datalist">#REF!</definedName>
    <definedName name="date">[89]Cover!$D$22</definedName>
    <definedName name="dates">'[90]ETC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[55]Culvert!$H$112</definedName>
    <definedName name="dceff">#REF!</definedName>
    <definedName name="DCLAY">'[4]Cost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[91]Analysis!$C$9</definedName>
    <definedName name="DDD">#REF!</definedName>
    <definedName name="DDDD" localSheetId="1" hidden="1">{"form-D1",#N/A,FALSE,"FORM-D1";"form-D1_amt",#N/A,FALSE,"FORM-D1"}</definedName>
    <definedName name="DDDD" hidden="1">{"form-D1",#N/A,FALSE,"FORM-D1";"form-D1_amt",#N/A,FALSE,"FORM-D1"}</definedName>
    <definedName name="DDDDDD">[79]!CLEAR</definedName>
    <definedName name="de" localSheetId="1"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hidden="1">{"'장비'!$A$3:$M$12"}</definedName>
    <definedName name="dfdfs" localSheetId="1" hidden="1">{"'Sheet1'!$A$4386:$N$4591"}</definedName>
    <definedName name="dfdfs" hidden="1">{"'Sheet1'!$A$4386:$N$4591"}</definedName>
    <definedName name="DFF">[79]!CLEAR</definedName>
    <definedName name="dfgddz">#REF!</definedName>
    <definedName name="dfghs">#REF!</definedName>
    <definedName name="DFINE">'[4]Cost of O &amp; O'!$F$15</definedName>
    <definedName name="dfsdfafd">#REF!</definedName>
    <definedName name="dg" hidden="1">#REF!</definedName>
    <definedName name="DGSB">#REF!</definedName>
    <definedName name="DHROCK">#REF!</definedName>
    <definedName name="DHTML" localSheetId="1"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'[92]SITE OVERHEADS'!#REF!</definedName>
    <definedName name="DISCOUNTAL">[60]CABLERET!$D$3</definedName>
    <definedName name="DISCOUNTCU">[60]CABLERET!$E$3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'[4]Cost of O &amp; O'!$F$17</definedName>
    <definedName name="DMUR">#REF!</definedName>
    <definedName name="Do">#REF!</definedName>
    <definedName name="DOC_Title">'[81]GM 000'!$C$1</definedName>
    <definedName name="docu">#REF!</definedName>
    <definedName name="DOW_CORNING_789_SILICONE_SEALANT">#REF!</definedName>
    <definedName name="down">'[93]6-2차'!#REF!</definedName>
    <definedName name="DOZ">#REF!</definedName>
    <definedName name="dozer">'[94]Cost of O &amp; O'!$F$15</definedName>
    <definedName name="dq">#REF!</definedName>
    <definedName name="drain_trap">#REF!</definedName>
    <definedName name="DRES">#REF!</definedName>
    <definedName name="DRILL">#REF!</definedName>
    <definedName name="DRIP">'[4]Cost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hidden="1">{"'Sheet1'!$L$16"}</definedName>
    <definedName name="Dx">#REF!</definedName>
    <definedName name="dx_shape">#REF!</definedName>
    <definedName name="Dy">#REF!</definedName>
    <definedName name="E">'[95]PRECAST lightconc-II'!$K$20</definedName>
    <definedName name="e_margin">#REF!</definedName>
    <definedName name="E_span">#REF!</definedName>
    <definedName name="EAGG">#REF!</definedName>
    <definedName name="EAR">'[46]RA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localSheetId="1" hidden="1">{"form-D1",#N/A,FALSE,"FORM-D1";"form-D1_amt",#N/A,FALSE,"FORM-D1"}</definedName>
    <definedName name="EEEE" hidden="1">{"form-D1",#N/A,FALSE,"FORM-D1";"form-D1_amt",#N/A,FALSE,"FORM-D1"}</definedName>
    <definedName name="eehr">#REF!</definedName>
    <definedName name="eehrw">#REF!</definedName>
    <definedName name="effectivespan1">[78]FACE!#REF!</definedName>
    <definedName name="EFINE">'[4]Cost of O &amp; O'!$F$7</definedName>
    <definedName name="eg">#REF!</definedName>
    <definedName name="egbe">#REF!</definedName>
    <definedName name="EGSB">#REF!</definedName>
    <definedName name="EHM">#REF!</definedName>
    <definedName name="EHROCK">#REF!</definedName>
    <definedName name="ELEC_AMT">[49]PIPING!$T$6:$T$105</definedName>
    <definedName name="ELEC_QTY">[49]PIPING!$R$6:$R$105</definedName>
    <definedName name="ELEC_RATE">[49]PIPING!$AU$7:$AV$39</definedName>
    <definedName name="ELEC_SPEC">[49]PIPING!$Q$6:$Q$105</definedName>
    <definedName name="ELEMENT_CODE">#REF!</definedName>
    <definedName name="Em">#REF!</definedName>
    <definedName name="Em___0">#REF!</definedName>
    <definedName name="Em___13">#REF!</definedName>
    <definedName name="EMB">#REF!</definedName>
    <definedName name="EMDIST">#REF!</definedName>
    <definedName name="EMOL">[96]Sheet1!$C$400:$F$409</definedName>
    <definedName name="EMUCK">'[4]Cost of O &amp; O'!$F$9</definedName>
    <definedName name="EMUL">#REF!</definedName>
    <definedName name="EMUR">#REF!</definedName>
    <definedName name="enter">#REF!</definedName>
    <definedName name="EOL">#REF!</definedName>
    <definedName name="eq.">[97]A!#REF!</definedName>
    <definedName name="eq_index">#REF!</definedName>
    <definedName name="EQ_JTS">[49]PIPING!$AA$6:$AA$105</definedName>
    <definedName name="eq_name">[98]eq_data!$C$5:$C$54</definedName>
    <definedName name="EQMOB">#REF!</definedName>
    <definedName name="equip">[94]Analysis!#REF!</definedName>
    <definedName name="equip.">[97]A!#REF!</definedName>
    <definedName name="EQUIPLIST">#REF!</definedName>
    <definedName name="ERECT">#REF!</definedName>
    <definedName name="ERIP">'[4]Cost of O &amp; O'!$F$10</definedName>
    <definedName name="EROCK">#REF!</definedName>
    <definedName name="ErrName162821590" hidden="1">[38]Cash2!$K$16:$K$36</definedName>
    <definedName name="ErrName410073220">#REF!</definedName>
    <definedName name="ErrName646587132">"SQRT"</definedName>
    <definedName name="ERUB">#REF!</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hidden="1">{"'Sheet1'!$L$16"}</definedName>
    <definedName name="Et___0">#REF!</definedName>
    <definedName name="Et___13">#REF!</definedName>
    <definedName name="EVA">#REF!</definedName>
    <definedName name="ex_joint">#REF!</definedName>
    <definedName name="EXC">#REF!</definedName>
    <definedName name="EXC20B">'[46]RA Civil'!$E$51</definedName>
    <definedName name="EXC20BPOL">'[46]RA Civil'!$F$51</definedName>
    <definedName name="EXC20POL">'[46]RA Civil'!$F$50</definedName>
    <definedName name="EXCAVATION">[60]CABLERET!$I$3</definedName>
    <definedName name="excavcl">#REF!</definedName>
    <definedName name="EXICEAL">[60]CABLERET!$D$2</definedName>
    <definedName name="EXICECU">[60]CABLERET!$E$2</definedName>
    <definedName name="_xlnm.Extract">#REF!</definedName>
    <definedName name="Extract_MI">[84]estm_mech!#REF!</definedName>
    <definedName name="EXTRW">[76]R2!$C$20</definedName>
    <definedName name="EXW">[99]SUMMARY!$F$137:$F$140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[78]FACE!#REF!</definedName>
    <definedName name="FBLclearspan11">#REF!</definedName>
    <definedName name="FBLeffectivespan">[78]FACE!#REF!</definedName>
    <definedName name="FBLeffectivespan12">#REF!</definedName>
    <definedName name="FBLoverallspan">[78]FACE!#REF!</definedName>
    <definedName name="FBLoverallspan13">#REF!</definedName>
    <definedName name="fc">#REF!</definedName>
    <definedName name="FCK">[100]Below_Earth!$H$12</definedName>
    <definedName name="FCON">#REF!</definedName>
    <definedName name="fd" hidden="1">{"'Sheet1'!$L$16"}</definedName>
    <definedName name="fdgk" hidden="1">{"'Sheet1'!$L$16"}</definedName>
    <definedName name="fdn_no">#REF!</definedName>
    <definedName name="FDNDATA">#REF!</definedName>
    <definedName name="FDNKe">#REF!</definedName>
    <definedName name="fe" hidden="1">{"'Sheet1'!$L$16"}</definedName>
    <definedName name="feb_qty_rev_3">#REF!</definedName>
    <definedName name="feb_rev4_qty">#REF!</definedName>
    <definedName name="FF">#REF!</definedName>
    <definedName name="fff">'[101]scour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1"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'[46]RA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[99]SUMMARY!$F$73:$F$82</definedName>
    <definedName name="form">#REF!</definedName>
    <definedName name="formu">#REF!</definedName>
    <definedName name="formula">#REF!</definedName>
    <definedName name="FOS">#REF!</definedName>
    <definedName name="fp">'[102]Boiler&amp;TG'!#REF!</definedName>
    <definedName name="francis">#REF!</definedName>
    <definedName name="FROM__BUSAN_KOREA">#REF!</definedName>
    <definedName name="fs" hidden="1">{"'Sheet1'!$L$16"}</definedName>
    <definedName name="FSLbearing14">#REF!</definedName>
    <definedName name="FSLclearspan">[78]FACE!#REF!</definedName>
    <definedName name="FSLclearspan11">#REF!</definedName>
    <definedName name="FSLeffectivespan">[78]FACE!#REF!</definedName>
    <definedName name="FSLeffectivespan12">#REF!</definedName>
    <definedName name="FSLoverallspan">[78]FACE!#REF!</definedName>
    <definedName name="FSLoverallspan13">#REF!</definedName>
    <definedName name="FST.">#REF!</definedName>
    <definedName name="fullview">#REF!</definedName>
    <definedName name="funds" localSheetId="1" hidden="1">{"'Sheet1'!$A$4386:$N$4591"}</definedName>
    <definedName name="funds" hidden="1">{"'Sheet1'!$A$4386:$N$4591"}</definedName>
    <definedName name="fv">#REF!</definedName>
    <definedName name="FW_AMT">[49]PIPING!$P$6:$P$105</definedName>
    <definedName name="FW_QTY">[49]PIPING!$N$6:$N$105</definedName>
    <definedName name="FW_RATE">[49]PIPING!$AR$7:$AS$30</definedName>
    <definedName name="FW_SPEC">[49]PIPING!$M$6:$M$105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[76]R2!$F$21:$F$32</definedName>
    <definedName name="gdfg" hidden="1">[38]Z!$T$180:$AH$180</definedName>
    <definedName name="GEN">#REF!</definedName>
    <definedName name="gg">#REF!</definedName>
    <definedName name="ggbeb">#REF!</definedName>
    <definedName name="GGG">#REF!</definedName>
    <definedName name="ghldg">#N/A</definedName>
    <definedName name="GI">#REF!</definedName>
    <definedName name="gid" hidden="1">{"'Sheet1'!$L$16"}</definedName>
    <definedName name="gj"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'[4]Cost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hidden="1">{#N/A,#N/A,FALSE,"CCTV"}</definedName>
    <definedName name="H">[103]TOEC!#REF!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'[104]purpose&amp;input'!#REF!</definedName>
    <definedName name="Hcw">'[104]purpose&amp;input'!#REF!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[105]ABSTRACT!$G$4</definedName>
    <definedName name="hf">#REF!</definedName>
    <definedName name="HFOHSD">'[35]Executive Summary -Thermal'!$A$4:$H$96</definedName>
    <definedName name="hh">#REF!</definedName>
    <definedName name="hh___0">#REF!</definedName>
    <definedName name="hh___13">#REF!</definedName>
    <definedName name="Hhpc">'[104]purpose&amp;input'!#REF!</definedName>
    <definedName name="hhr">'[106]Pier Design(with offset)'!#REF!</definedName>
    <definedName name="hi">#REF!</definedName>
    <definedName name="HINDHUSTAN">#REF!</definedName>
    <definedName name="HIns">#REF!</definedName>
    <definedName name="Hipc">'[104]purpose&amp;input'!#REF!</definedName>
    <definedName name="Hiway">[54]Voucher!$R$1</definedName>
    <definedName name="hj" hidden="1">{"'Sheet1'!$L$16"}</definedName>
    <definedName name="HJK">[107]DETAILED!$J$6</definedName>
    <definedName name="Hlp">'[104]purpose&amp;input'!#REF!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'[106]Pier Design(with offset)'!#REF!</definedName>
    <definedName name="Hs">#REF!</definedName>
    <definedName name="hS___0">#REF!</definedName>
    <definedName name="hS___13">#REF!</definedName>
    <definedName name="Hs_atm">'[108]purpose&amp;input'!#REF!</definedName>
    <definedName name="HSD">'[46]RA Civil'!$E$40</definedName>
    <definedName name="HSPF">#REF!</definedName>
    <definedName name="HT">#REF!</definedName>
    <definedName name="HTA">#REF!</definedName>
    <definedName name="HTML" hidden="1">{"'장비'!$A$3:$M$12"}</definedName>
    <definedName name="HTML_CodePage" hidden="1">1252</definedName>
    <definedName name="HTML_Control" localSheetId="1" hidden="1">{"'Bill No. 7'!$A$1:$G$32"}</definedName>
    <definedName name="HTML_Control" hidden="1">{"'Bill No. 7'!$A$1:$G$32"}</definedName>
    <definedName name="HTML_control2" localSheetId="1"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'[109]Pier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'[104]purpose&amp;input'!#REF!</definedName>
    <definedName name="hxb">#REF!</definedName>
    <definedName name="hxi">#REF!</definedName>
    <definedName name="HYSD">'[110]LOCAL RATES'!$H$14</definedName>
    <definedName name="I">#N/A</definedName>
    <definedName name="I___0">#REF!</definedName>
    <definedName name="I___13">#REF!</definedName>
    <definedName name="I_AREA">#REF!</definedName>
    <definedName name="I_MATERIAL">#REF!</definedName>
    <definedName name="I_THICK">#REF!</definedName>
    <definedName name="IAM" localSheetId="1" hidden="1">{"'Sheet1'!$A$4386:$N$4591"}</definedName>
    <definedName name="IAM" hidden="1">{"'Sheet1'!$A$4386:$N$4591"}</definedName>
    <definedName name="ic">5%</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hidden="1">{#N/A,#N/A,FALSE,"CCTV"}</definedName>
    <definedName name="INCH_DIA">[49]PIPING!$I$6:$I$105</definedName>
    <definedName name="Index">[111]FIRST!$H$1</definedName>
    <definedName name="INPUT_VALVE">#REF!</definedName>
    <definedName name="InputData">[112]Testing!$E$8:$E$12,[112]Testing!$E$15:$E$18,[112]Testing!$E$21:$E$23,[112]Testing!$E$26:$E$27,[112]Testing!$E$30:$E$33,[112]Testing!$E$35:$E$37,[112]Testing!$D$43:$F$47</definedName>
    <definedName name="insertplate_and_exp_joint">#REF!</definedName>
    <definedName name="inter">#REF!</definedName>
    <definedName name="IntFreeCred">#REF!</definedName>
    <definedName name="iop" hidden="1">{"'Sheet1'!$L$16"}</definedName>
    <definedName name="IPB">#REF!</definedName>
    <definedName name="ipc">#REF!</definedName>
    <definedName name="ipu">#REF!</definedName>
    <definedName name="ipu___0">#REF!</definedName>
    <definedName name="ipu___13">#REF!</definedName>
    <definedName name="is" hidden="1">{"'Sheet1'!$L$16"}</definedName>
    <definedName name="issue_summ">'[113]water prop.'!$A$1</definedName>
    <definedName name="issue_summary1">'[114]purpose&amp;input'!#REF!</definedName>
    <definedName name="it" hidden="1">{"'Sheet1'!$L$16"}</definedName>
    <definedName name="ITEM">#REF!</definedName>
    <definedName name="iteration">[115]!iteration</definedName>
    <definedName name="ITNUM">#N/A</definedName>
    <definedName name="ITRY">#REF!</definedName>
    <definedName name="ITRY1">#REF!</definedName>
    <definedName name="J">#REF!</definedName>
    <definedName name="j_filler">#REF!</definedName>
    <definedName name="JACK">'[4]Cost of O &amp; O'!$F$32</definedName>
    <definedName name="jartj">#REF!</definedName>
    <definedName name="JCB">#REF!</definedName>
    <definedName name="JCBPOL">'[46]RA Civil'!$F$48</definedName>
    <definedName name="jdrjd">#REF!</definedName>
    <definedName name="JDTRH">[116]DETAILED!$J$6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[117]FORM7!$R$3:$S$7</definedName>
    <definedName name="JOI_RATE">#REF!</definedName>
    <definedName name="js">#REF!</definedName>
    <definedName name="JUMBO">'[4]Cost of O &amp; O'!$F$39</definedName>
    <definedName name="k" localSheetId="1" hidden="1">{"form-D1",#N/A,FALSE,"FORM-D1";"form-D1_amt",#N/A,FALSE,"FORM-D1"}</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'[35]Executive Summary -Thermal'!$H$4:$I$31</definedName>
    <definedName name="KEIIU">'[35]Executive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'[46]RA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[118]S2groupcode!$G$2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[119]PLAN_FEB97!$A$2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'[120]steam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[64]basdat!$D$4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hidden="1">{#N/A,#N/A,FALSE,"CCTV"}</definedName>
    <definedName name="LL">#REF!</definedName>
    <definedName name="llllllllllllllllllll">#REF!</definedName>
    <definedName name="LMPAMT">[76]R2!$G$39:$G$86</definedName>
    <definedName name="LMPO1">[76]R2!$C$10</definedName>
    <definedName name="LMPRT">[76]R2!$F$39:$F$86</definedName>
    <definedName name="LMPSUM">[76]R2!$G$87</definedName>
    <definedName name="LMPTOT">[76]R2!$C$5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'[4]Cost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'[106]Pier Design(with offset)'!#REF!</definedName>
    <definedName name="ltr">'[109]Pier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[121]!LWHの送信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'[4]Mix Design'!#REF!</definedName>
    <definedName name="m4.5agl">#REF!</definedName>
    <definedName name="m4.5bgl">#REF!</definedName>
    <definedName name="M40cement">#REF!</definedName>
    <definedName name="M50cement">#REF!</definedName>
    <definedName name="m7.32agl">#REF!</definedName>
    <definedName name="m7.32bgl">#REF!</definedName>
    <definedName name="Ma">'[104]purpose&amp;input'!#REF!</definedName>
    <definedName name="Ma_v">'[104]purpose&amp;input'!#REF!</definedName>
    <definedName name="mac">75</definedName>
    <definedName name="machinery">[91]Analysis!$C$18</definedName>
    <definedName name="man">#REF!</definedName>
    <definedName name="man___0">#REF!</definedName>
    <definedName name="man___11">#REF!</definedName>
    <definedName name="man___12">#REF!</definedName>
    <definedName name="MAN_DAY">[49]PIPING!$L$6:$L$105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'[82]boq ht'!#REF!</definedName>
    <definedName name="mason">'[22]Rates Basic'!$D$3</definedName>
    <definedName name="materials">#REF!</definedName>
    <definedName name="MATL">[49]PIPING!$AL$7:$AN$221</definedName>
    <definedName name="MATL_CLASS">[49]PIPING!$AC$6:$AC$105</definedName>
    <definedName name="MATL1">'[34]CODE-STR'!$A$3:$B$40</definedName>
    <definedName name="MaxSNo">[54]Data!$J$3</definedName>
    <definedName name="MAZ">#REF!</definedName>
    <definedName name="Mb">'[104]purpose&amp;input'!#REF!</definedName>
    <definedName name="Mb_v">'[104]purpose&amp;input'!#REF!</definedName>
    <definedName name="MBIT">#REF!</definedName>
    <definedName name="Mc">#REF!</definedName>
    <definedName name="Mc_v">#REF!</definedName>
    <definedName name="MCAR">'[4]Cost of O &amp; O'!$F$41</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[58]ANALYSIS!$C$9</definedName>
    <definedName name="METAL">#REF!</definedName>
    <definedName name="Metal12mm">'[122]LOCAL RATES'!$H$28</definedName>
    <definedName name="Metal20mm">'[122]LOCAL RATES'!$H$27</definedName>
    <definedName name="Metal40mm">'[122]LOCAL RATES'!$H$26</definedName>
    <definedName name="Metal6mm">'[122]LOCAL RATES'!$H$29</definedName>
    <definedName name="MF">'[123]scour depth'!#REF!</definedName>
    <definedName name="MF___0">#REF!</definedName>
    <definedName name="MF___13">#REF!</definedName>
    <definedName name="Mf_v">#REF!</definedName>
    <definedName name="mfg_process">[124]MFG_TAG!$A$1:$X$27</definedName>
    <definedName name="MFG_TAG">[125]Sheet1!$A$1:$X$27</definedName>
    <definedName name="Mg">#REF!</definedName>
    <definedName name="Mg_v">#REF!</definedName>
    <definedName name="Mh">#REF!</definedName>
    <definedName name="Mh_v">#REF!</definedName>
    <definedName name="Mhpc">'[104]purpose&amp;input'!#REF!:'[104]purpose&amp;input'!#REF!</definedName>
    <definedName name="Mhpipd">'[104]purpose&amp;input'!#REF!</definedName>
    <definedName name="Mhps">'[104]purpose&amp;input'!#REF!</definedName>
    <definedName name="MILD">#REF!</definedName>
    <definedName name="MinSNo">[54]Data!$J$2</definedName>
    <definedName name="Mipc">'[104]purpose&amp;input'!#REF!:'[104]purpose&amp;input'!#REF!</definedName>
    <definedName name="Mips">'[104]purpose&amp;input'!#REF!</definedName>
    <definedName name="MISADN">[76]R2!$C$14</definedName>
    <definedName name="MIST">#REF!</definedName>
    <definedName name="MIX">#REF!</definedName>
    <definedName name="Mix_15">'[6]Mix Design'!$P$11</definedName>
    <definedName name="Mix_30">'[6]Mix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hidden="1">{"'장비'!$A$3:$M$12"}</definedName>
    <definedName name="MLDPLT">#REF!</definedName>
    <definedName name="Mlpc">'[104]purpose&amp;input'!#REF!</definedName>
    <definedName name="Mlpd">'[104]purpose&amp;input'!#REF!</definedName>
    <definedName name="Mlps">'[104]purpose&amp;input'!#REF!</definedName>
    <definedName name="mm">'[22]Rates Basic'!$D$2</definedName>
    <definedName name="MMAZ">#REF!</definedName>
    <definedName name="mn" hidden="1">{"'Sheet1'!$L$16"}</definedName>
    <definedName name="MONTH_CONDITION">#REF!</definedName>
    <definedName name="MONTH_DETAILS">#REF!</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'[46]RA Civil'!$E$8</definedName>
    <definedName name="MUNION">#REF!</definedName>
    <definedName name="MUNON">#REF!</definedName>
    <definedName name="MUR">#REF!</definedName>
    <definedName name="MUTP">#REF!</definedName>
    <definedName name="N">[14]PROCTOR!#REF!</definedName>
    <definedName name="N___0">#REF!</definedName>
    <definedName name="N___13">#REF!</definedName>
    <definedName name="Name">[118]Index!$C$2</definedName>
    <definedName name="NEED">#REF!</definedName>
    <definedName name="needle">#REF!</definedName>
    <definedName name="NET_TAX">[60]CABLERET!$D$6</definedName>
    <definedName name="new">[50]Original!$T$8</definedName>
    <definedName name="NEWNAME" hidden="1">{#N/A,#N/A,FALSE,"CCTV"}</definedName>
    <definedName name="NIPP">#REF!</definedName>
    <definedName name="NN">#REF!</definedName>
    <definedName name="NN___0">#REF!</definedName>
    <definedName name="NN___13">#REF!</definedName>
    <definedName name="No">#REF!</definedName>
    <definedName name="NO_JTS">[49]PIPING!$G$6:$G$105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hidden="1">{"'Sheet1'!$L$16"}</definedName>
    <definedName name="O_2">[49]PIPING!$V$6:$V$105</definedName>
    <definedName name="O11FAC">[76]R2!$C$6</definedName>
    <definedName name="O11SUM">[76]R2!$C$7</definedName>
    <definedName name="O12SUM">[76]R2!$C$9</definedName>
    <definedName name="O1SPFAC">[76]R2!#REF!</definedName>
    <definedName name="O1SPMGN">[76]R2!$C$12</definedName>
    <definedName name="O2FAC">[76]R2!$C$11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[60]CABLERET!$D$5</definedName>
    <definedName name="ODH" hidden="1">#REF!</definedName>
    <definedName name="OH_PM">#REF!</definedName>
    <definedName name="olct">'[109]Pier Design(with offset)'!#REF!</definedName>
    <definedName name="olt">'[106]Pier Design(with offset)'!#REF!</definedName>
    <definedName name="OMAS">#REF!</definedName>
    <definedName name="OPC">'[126]Rate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[78]FACE!#REF!</definedName>
    <definedName name="overallspan13">'[127]SLAB DESIGN'!$E$41</definedName>
    <definedName name="OVERHEADS">#REF!</definedName>
    <definedName name="OVRFAC">[76]R2!$C$16</definedName>
    <definedName name="Owner">#REF!</definedName>
    <definedName name="p">[107]DETAILED!$J$6</definedName>
    <definedName name="p___0">#REF!</definedName>
    <definedName name="p___13">#REF!</definedName>
    <definedName name="P_AREA">#REF!</definedName>
    <definedName name="p_shape">#REF!</definedName>
    <definedName name="p_sizes">[34]Tables!$H$10:$H$45</definedName>
    <definedName name="P_SYS">#REF!</definedName>
    <definedName name="p_w_sizes">[34]Tables!$H$10:$J$45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[49]PAINTING!$B$241:$N$264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'[4]Cost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[75]pipe!$A$3:$A$33</definedName>
    <definedName name="Pipeline_diagram">#REF!</definedName>
    <definedName name="Piping2222">OR(ISBLANK(#REF!),ISBLANK(#REF!))</definedName>
    <definedName name="PJACK">#REF!</definedName>
    <definedName name="PLAST">#REF!</definedName>
    <definedName name="PLUG">#REF!</definedName>
    <definedName name="pm_size">[34]Tables!$AE$8:$AE$43</definedName>
    <definedName name="pm_w_size">[34]Tables!$AA$8:$AF$43</definedName>
    <definedName name="po" hidden="1">{#N/A,#N/A,FALSE,"CCTV"}</definedName>
    <definedName name="POC">#REF!</definedName>
    <definedName name="pound">#REF!</definedName>
    <definedName name="pp" hidden="1">{#N/A,#N/A,FALSE,"CCTV"}</definedName>
    <definedName name="ppg">#REF!</definedName>
    <definedName name="PPI">#REF!</definedName>
    <definedName name="PPJ">#REF!</definedName>
    <definedName name="ppp">#REF!</definedName>
    <definedName name="pratap" localSheetId="1" hidden="1">{"'Sheet1'!$A$4386:$N$4591"}</definedName>
    <definedName name="pratap" hidden="1">{"'Sheet1'!$A$4386:$N$4591"}</definedName>
    <definedName name="PRDump">#REF!</definedName>
    <definedName name="PRESTRESSED">#REF!</definedName>
    <definedName name="Price">'[128]RATE-ANAY.'!$A$152:$H$756</definedName>
    <definedName name="PriceCode">#REF!</definedName>
    <definedName name="_xlnm.Print_Area" localSheetId="1">'Reconsilation Statement AB '!$B$2:$N$96</definedName>
    <definedName name="_xlnm.Print_Area">#REF!</definedName>
    <definedName name="Print_Area_MI">#REF!</definedName>
    <definedName name="PRINT_AREA_MI___0">#REF!</definedName>
    <definedName name="print_title">[129]Cul_detail!$A$2:$IV$5</definedName>
    <definedName name="_xlnm.Print_Titles" localSheetId="1">'Reconsilation Statement AB '!$7:$8</definedName>
    <definedName name="_xlnm.Print_Titles">#N/A</definedName>
    <definedName name="PRINT_TITLES_MI">#REF!</definedName>
    <definedName name="PRN">#REF!</definedName>
    <definedName name="proj">#REF!</definedName>
    <definedName name="proj_id">'[130]Project Management Main'!$D$9</definedName>
    <definedName name="proj_mgr">'[130]Project Management Main'!$D$12</definedName>
    <definedName name="proj_nm">'[130]Project Management Main'!$D$10</definedName>
    <definedName name="project">#REF!</definedName>
    <definedName name="Project_Name">'[81]GM 000'!$I$2</definedName>
    <definedName name="projecttitle">'[131]CABLE BULK'!#REF!</definedName>
    <definedName name="PROLL">#REF!</definedName>
    <definedName name="proom">#REF!</definedName>
    <definedName name="proom5x4">#REF!</definedName>
    <definedName name="PS">#REF!</definedName>
    <definedName name="PS___0">#REF!</definedName>
    <definedName name="PS___13">#REF!</definedName>
    <definedName name="PUMP">'[4]Cost of O &amp; O'!$F$27</definedName>
    <definedName name="Q">'[132]FORM-W3'!#REF!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1" hidden="1">{"form-D1",#N/A,FALSE,"FORM-D1";"form-D1_amt",#N/A,FALSE,"FORM-D1"}</definedName>
    <definedName name="QQ" hidden="1">{"form-D1",#N/A,FALSE,"FORM-D1";"form-D1_amt",#N/A,FALSE,"FORM-D1"}</definedName>
    <definedName name="qqq">#N/A</definedName>
    <definedName name="QQQQ" localSheetId="1" hidden="1">{"form-D1",#N/A,FALSE,"FORM-D1";"form-D1_amt",#N/A,FALSE,"FORM-D1"}</definedName>
    <definedName name="QQQQ" hidden="1">{"form-D1",#N/A,FALSE,"FORM-D1";"form-D1_amt",#N/A,FALSE,"FORM-D1"}</definedName>
    <definedName name="Qspan">#REF!</definedName>
    <definedName name="QTY">[76]R2!$D$39:$D$86</definedName>
    <definedName name="Qty_as_on_apr">#REF!</definedName>
    <definedName name="Qv">#REF!</definedName>
    <definedName name="qw">#REF!</definedName>
    <definedName name="R_">#REF!</definedName>
    <definedName name="r_date">'[90]ETC Plant Cost'!#REF!</definedName>
    <definedName name="r0">#REF!</definedName>
    <definedName name="raaa" localSheetId="1" hidden="1">{"'Sheet1'!$A$4386:$N$4591"}</definedName>
    <definedName name="raaa" hidden="1">{"'Sheet1'!$A$4386:$N$4591"}</definedName>
    <definedName name="RaftD">#REF!</definedName>
    <definedName name="RaftSlbThk">#REF!</definedName>
    <definedName name="RATE">'[133]Rate Ana'!$A$6:$D$392</definedName>
    <definedName name="rate0">[134]SUMMARY!$A$3:$E$1159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'[135]LOCAL RATES'!#REF!</definedName>
    <definedName name="RCCpipe600">'[135]LOCAL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'[67]SITE OVERHEADS'!#REF!</definedName>
    <definedName name="Reselects">#REF!</definedName>
    <definedName name="Rev">#REF!</definedName>
    <definedName name="Revision">#REF!</definedName>
    <definedName name="RF" hidden="1">{#N/A,#N/A,FALSE,"CCTV"}</definedName>
    <definedName name="ric">#REF!</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'[34]Valve Cl'!$A$381:$W$405</definedName>
    <definedName name="RNG150S">'[34]Valve Cl'!$A$238:$W$262</definedName>
    <definedName name="RNG2500S">'[34]Valve Cl'!$A$409:$W$433</definedName>
    <definedName name="RNG300S">'[34]Valve Cl'!$A$266:$W$290</definedName>
    <definedName name="RNG400S">'[34]Valve Cl'!$A$294:$W$318</definedName>
    <definedName name="RNG4500S">'[34]Valve Cl'!$A$438:$W$462</definedName>
    <definedName name="RNG600S">'[34]Valve Cl'!$A$323:$W$347</definedName>
    <definedName name="RNG900S">'[34]Valve Cl'!$A$352:$W$376</definedName>
    <definedName name="robot">#REF!</definedName>
    <definedName name="ROCE">#REF!</definedName>
    <definedName name="ROCK">#REF!</definedName>
    <definedName name="rockk">[94]Analysis!#REF!</definedName>
    <definedName name="RokSpl">#REF!</definedName>
    <definedName name="ROLL">#REF!</definedName>
    <definedName name="Rooms">#REF!</definedName>
    <definedName name="rosid">#REF!</definedName>
    <definedName name="ROTA">#REF!</definedName>
    <definedName name="ROTARY">'[4]Cost of O &amp; O'!$F$28</definedName>
    <definedName name="rout_t">#REF!</definedName>
    <definedName name="row">'[34]Valve Cl'!$AC$8:$AC$32</definedName>
    <definedName name="ROW_STRESS">'[34]CODE-STR'!$Z$3:$Z$21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[136]dummy!$A$2:$I$48</definedName>
    <definedName name="saf">[37]예가표!#REF!</definedName>
    <definedName name="Salaries1010">'[67]SITE OVERHEADS'!#REF!</definedName>
    <definedName name="Salaries1010_A">'[67]SITE OVERHEADS'!#REF!</definedName>
    <definedName name="SALESPLAN">#REF!</definedName>
    <definedName name="SAND">#REF!</definedName>
    <definedName name="sand1">#REF!</definedName>
    <definedName name="SANDA">[59]ANAL!$E$17</definedName>
    <definedName name="SANDB">#REF!</definedName>
    <definedName name="sandd">#REF!</definedName>
    <definedName name="sandfill">#REF!</definedName>
    <definedName name="SANDR">#REF!</definedName>
    <definedName name="SBC">#REF!</definedName>
    <definedName name="SC">#REF!</definedName>
    <definedName name="scaffolding">[137]!scaffolding</definedName>
    <definedName name="scale">#REF!</definedName>
    <definedName name="scbc">#REF!</definedName>
    <definedName name="SCH">[34]Tables!$A$10:$D$377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[103]TOEC!#REF!</definedName>
    <definedName name="schedules">[34]Tables!$H$51:$I$66</definedName>
    <definedName name="schools">#REF!</definedName>
    <definedName name="SCON">#REF!</definedName>
    <definedName name="SCRAP">#REF!</definedName>
    <definedName name="SD">'[46]RA Civil'!$E$12</definedName>
    <definedName name="Sdate">#REF!</definedName>
    <definedName name="SDEPTH">#REF!</definedName>
    <definedName name="sdfg" hidden="1">[38]Cash2!$J$16:$J$36</definedName>
    <definedName name="sdfwdd">'[114]purpose&amp;input'!#REF!</definedName>
    <definedName name="SDMLPW">#REF!</definedName>
    <definedName name="SDXAS">'[138]scour depth'!#REF!</definedName>
    <definedName name="se">#REF!</definedName>
    <definedName name="SEAL">#REF!</definedName>
    <definedName name="SEAL1">#REF!</definedName>
    <definedName name="SECTION">#REF!</definedName>
    <definedName name="sencount" hidden="1">1</definedName>
    <definedName name="SepRRFinal">[50]Original!$T$8</definedName>
    <definedName name="sertert">#REF!</definedName>
    <definedName name="SERVICE">#REF!</definedName>
    <definedName name="SF">#REF!</definedName>
    <definedName name="SFDASDASFD">[103]TOEC!#REF!</definedName>
    <definedName name="sgsgbsbgg">#REF!</definedName>
    <definedName name="SH">#REF!</definedName>
    <definedName name="shaeff">'[4]Cost of O &amp; O'!$F$42</definedName>
    <definedName name="Sheet_names">#REF!</definedName>
    <definedName name="sheet1">#REF!</definedName>
    <definedName name="sheet1___0">#REF!</definedName>
    <definedName name="sheet1___13">#REF!</definedName>
    <definedName name="shis">[136]dummy!$A$51:$G$74</definedName>
    <definedName name="SHM">#REF!</definedName>
    <definedName name="SHOT">'[4]Cost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[34]Tables!$C$10:$F$18</definedName>
    <definedName name="size025">[34]Tables!$C$19:$F$27</definedName>
    <definedName name="size0375">[34]Tables!$C$28:$F$36</definedName>
    <definedName name="size05">[34]Tables!$C$37:$F$48</definedName>
    <definedName name="size075">[34]Tables!$C$49:$F$60</definedName>
    <definedName name="size1">[34]Tables!$C$61:$F$72</definedName>
    <definedName name="size10">[34]Tables!$C$197:$F$213</definedName>
    <definedName name="size12">[34]Tables!$C$214:$F$230</definedName>
    <definedName name="size125">[34]Tables!$C$74:$F$84</definedName>
    <definedName name="size14">[34]Tables!$C$231:$F$245</definedName>
    <definedName name="size15">[34]Tables!$C$85:$F$96</definedName>
    <definedName name="size16">[34]Tables!$C$246:$F$260</definedName>
    <definedName name="size18">[34]Tables!$C$261:$F$275</definedName>
    <definedName name="size2">[34]Tables!$C$97:$F$108</definedName>
    <definedName name="size20">[34]Tables!$C$276:$F$290</definedName>
    <definedName name="size22">[34]Tables!$C$291:$F$304</definedName>
    <definedName name="size24">[34]Tables!$C$305:$F$319</definedName>
    <definedName name="size25">[34]Tables!$C$109:$F$120</definedName>
    <definedName name="size26">[34]Tables!$C$320:$F$324</definedName>
    <definedName name="size28">[34]Tables!$C$325:$F$330</definedName>
    <definedName name="size3">[34]Tables!$C$121:$F$132</definedName>
    <definedName name="size30">[34]Tables!$C$331:$F$338</definedName>
    <definedName name="size32">[34]Tables!$C$339:$F$345</definedName>
    <definedName name="size34">[34]Tables!$C$346:$F$352</definedName>
    <definedName name="size35">[34]Tables!$C$133:$F$142</definedName>
    <definedName name="size36">[34]Tables!$C$353:$F$359</definedName>
    <definedName name="size38">[34]Tables!$C$360:$F$362</definedName>
    <definedName name="size4">[34]Tables!$C$143:$F$155</definedName>
    <definedName name="size40">[34]Tables!$C$363:$F$365</definedName>
    <definedName name="size42">[34]Tables!$C$366:$F$368</definedName>
    <definedName name="size44">[34]Tables!$C$369:$F$371</definedName>
    <definedName name="size46">[34]Tables!$C$372:$F$374</definedName>
    <definedName name="size48">[34]Tables!$C$375:$F$377</definedName>
    <definedName name="size5">[34]Tables!$C$156:$F$167</definedName>
    <definedName name="size6">[34]Tables!$C$168:$F$179</definedName>
    <definedName name="size8">[34]Tables!$C$180:$F$196</definedName>
    <definedName name="SIZEC">#REF!</definedName>
    <definedName name="skilled">#REF!</definedName>
    <definedName name="slab_p" localSheetId="1" hidden="1">{"form-D1",#N/A,FALSE,"FORM-D1";"form-D1_amt",#N/A,FALSE,"FORM-D1"}</definedName>
    <definedName name="slab_p" hidden="1">{"form-D1",#N/A,FALSE,"FORM-D1";"form-D1_amt",#N/A,FALSE,"FORM-D1"}</definedName>
    <definedName name="SlabD">#REF!</definedName>
    <definedName name="SLAYER">#REF!</definedName>
    <definedName name="SLC">#REF!</definedName>
    <definedName name="SLIPFORM">'[94]Cost of O &amp; O'!#REF!</definedName>
    <definedName name="slope">#REF!</definedName>
    <definedName name="SLSAMT">[76]R2!$I$39:$I$86</definedName>
    <definedName name="SLSRT">[76]R2!$H$39:$H$86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'[127]SLAB DESIGN'!$E$40</definedName>
    <definedName name="SPAVER">'[57]Cost of O &amp; O'!$F$21</definedName>
    <definedName name="SPEC_1">'[86]BLR 1'!$L:$L</definedName>
    <definedName name="SPEC_10">[86]GEN!$K:$K</definedName>
    <definedName name="SPEC_11">[86]GAS!$K:$K</definedName>
    <definedName name="SPEC_12">[86]DEAE!$L:$L</definedName>
    <definedName name="SPEC_2">[86]BLR2!$L:$L</definedName>
    <definedName name="SPEC_3">[86]BLR3!$L:$L</definedName>
    <definedName name="SPEC_4">[86]BLR4!$L:$L</definedName>
    <definedName name="SPEC_5">[86]BLR5!$L:$L</definedName>
    <definedName name="SPEC_6">[86]DEM!$K:$K</definedName>
    <definedName name="SPEC_7">[86]SAM!$K:$K</definedName>
    <definedName name="SPEC_8">[86]CHEM!$K:$K</definedName>
    <definedName name="SPEC_9">[86]COP!$K:$K</definedName>
    <definedName name="SPEC12">'[139]DB_ET200(R. A)'!$S:$S</definedName>
    <definedName name="SPEC2">#REF!</definedName>
    <definedName name="SPECI">#REF!</definedName>
    <definedName name="SPFAC">[76]R2!$G$21:$G$32</definedName>
    <definedName name="SPFIN">[76]R2!$C$15</definedName>
    <definedName name="SPINK">#REF!</definedName>
    <definedName name="SPRINK">'[4]Cost of O &amp; O'!$F$23</definedName>
    <definedName name="SPSUM">[76]R2!$C$13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'[110]LOCAL RATES'!$H$38</definedName>
    <definedName name="SSR">'[140]scour depth'!#REF!</definedName>
    <definedName name="SSSS">[56]PROCTOR!#REF!</definedName>
    <definedName name="SSSSSS">[56]PROCTOR!#REF!</definedName>
    <definedName name="sst">#REF!</definedName>
    <definedName name="STAADappslabthk">'[141]ABUT MASTER'!$K$57</definedName>
    <definedName name="StaffApr_D">'[92]SITE OVERHEADS'!#REF!</definedName>
    <definedName name="Staircase">#REF!</definedName>
    <definedName name="Start1">#REF!</definedName>
    <definedName name="Start10">#REF!</definedName>
    <definedName name="Start11">'[111]Side walls (earth)'!$H$1</definedName>
    <definedName name="Start12">'[111]AFFLUX CALC'!$H$1</definedName>
    <definedName name="Start13">[111]PROTECTION!$H$1</definedName>
    <definedName name="Start14">'[111]AFF DRAW'!$H$1</definedName>
    <definedName name="Start15">'[111]TEL CALC'!$H$1</definedName>
    <definedName name="Start16">'[111]NALA-LS'!$H$1</definedName>
    <definedName name="Start17">'[111]X-BOX HYD'!$H$1</definedName>
    <definedName name="Start18">'[111]X-TRAIL PIT DETAILS'!$H$1</definedName>
    <definedName name="Start19">'[111]X-BLOCK LEVELS'!$H$1</definedName>
    <definedName name="Start2">[111]INSTRUCT!$H$1</definedName>
    <definedName name="Start20">'[111]MACRO-BACK UP'!$H$1</definedName>
    <definedName name="Start21">'[111]Side walls (earth)'!$H$1</definedName>
    <definedName name="Start27">#REF!</definedName>
    <definedName name="Start28">#REF!</definedName>
    <definedName name="Start29">[142]Sheet11!#REF!</definedName>
    <definedName name="Start3">'[143]0+655'!#REF!</definedName>
    <definedName name="Start6">'[111]DS HFL '!$H$1</definedName>
    <definedName name="Start7">'[111]VENT DESIGN '!$H$1</definedName>
    <definedName name="Start8">'[111]Side walls-Slab'!$H$1</definedName>
    <definedName name="Start9">[111]TRANSITIONS!$H$1</definedName>
    <definedName name="StartDate">[144]Menu!$E$7</definedName>
    <definedName name="steam_props">#REF!</definedName>
    <definedName name="steam_trap">#REF!</definedName>
    <definedName name="STEEL">#REF!</definedName>
    <definedName name="Stg_Sub">#REF!</definedName>
    <definedName name="Stg_Super">#REF!</definedName>
    <definedName name="STRESS">'[34]CODE-STR'!$A$3:$V$40</definedName>
    <definedName name="StrID">#REF!</definedName>
    <definedName name="structure">#REF!</definedName>
    <definedName name="STS">#REF!</definedName>
    <definedName name="STSJ">#REF!</definedName>
    <definedName name="SUB">#REF!</definedName>
    <definedName name="Sub_class1">[65]User!$D$9:$R$9</definedName>
    <definedName name="Sub_class10">[65]User!$D$18:$R$18</definedName>
    <definedName name="Sub_class11">[65]User!$D$19:$R$19</definedName>
    <definedName name="Sub_class12">[65]User!$D$20:$R$20</definedName>
    <definedName name="Sub_class13">[65]User!$D$21:$R$21</definedName>
    <definedName name="Sub_class14">[65]User!$D$22:$R$22</definedName>
    <definedName name="Sub_class15">[65]User!$D$23:$R$23</definedName>
    <definedName name="Sub_class2">[65]User!$D$10:$R$10</definedName>
    <definedName name="Sub_class3">[65]User!$D$11:$R$11</definedName>
    <definedName name="Sub_class4">[65]User!$D$12:$R$12</definedName>
    <definedName name="Sub_class5">[65]User!$D$13:$R$13</definedName>
    <definedName name="Sub_class6">[65]User!$D$14:$R$14</definedName>
    <definedName name="Sub_class7">[65]User!$D$15:$R$15</definedName>
    <definedName name="Sub_class8">[65]User!$D$16:$R$16</definedName>
    <definedName name="Sub_class9">[65]User!$D$17:$R$17</definedName>
    <definedName name="Sub_classes">Sub_class1,Sub_class2,Sub_class3,Sub_class4,Sub_class5,Sub_class6,Sub_class7,Sub_class8,Sub_class9,Sub_class10,Sub_class11,Sub_class12,Sub_class13,Sub_class14,Sub_class15</definedName>
    <definedName name="Subject">#REF!</definedName>
    <definedName name="subjectname">'[131]CABLE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'[145]ASME B 36.10 M'!$D$3:$W$48</definedName>
    <definedName name="Table">[54]Cal!$P$2:$Q$28</definedName>
    <definedName name="TABLE_4">#REF!</definedName>
    <definedName name="table1">#REF!</definedName>
    <definedName name="TABLE2">#REF!</definedName>
    <definedName name="TABLE3">[146]Calc1!$B$63:$G$97</definedName>
    <definedName name="TABLE4">[146]Calc1!$C$103:$E$139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'[106]Pier Design(with offset)'!#REF!</definedName>
    <definedName name="TCJH">'[46]RA Civil'!$E$56</definedName>
    <definedName name="TCJHPOL">'[46]RA Civil'!$F$56</definedName>
    <definedName name="TCON">#REF!</definedName>
    <definedName name="tcr">#REF!</definedName>
    <definedName name="tct">'[109]Pier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'[34]CODE-STR'!$AA$3:$AA$21</definedName>
    <definedName name="temp1">#REF!</definedName>
    <definedName name="Ten">#REF!</definedName>
    <definedName name="TENDERING">[125]Sheet1!$A$9:$L$32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hidden="1">{"'Sheet1'!$L$16"}</definedName>
    <definedName name="TIP">'[46]RA Civil'!$E$54</definedName>
    <definedName name="TIPPOL">'[46]RA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'[82]boq ht'!#REF!</definedName>
    <definedName name="TOTAL_NO_OF_MH">#REF!</definedName>
    <definedName name="TOTCDWSSM">[76]R2!$H$33</definedName>
    <definedName name="TOTCDWSSP">[76]R2!$I$33</definedName>
    <definedName name="TOWER">'[4]Cost of O &amp; O'!$F$37</definedName>
    <definedName name="TR">#REF!</definedName>
    <definedName name="TraComp">#REF!</definedName>
    <definedName name="TRACT">#REF!</definedName>
    <definedName name="TractPOL">'[46]RA Civil'!$F$55</definedName>
    <definedName name="Transport">#REF!</definedName>
    <definedName name="TRBPOL">'[46]RA Civil'!$F$57</definedName>
    <definedName name="TRI">'[81]GM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'[81]GM 000'!$I$3</definedName>
    <definedName name="Type1">#REF!</definedName>
    <definedName name="Type2">#REF!</definedName>
    <definedName name="U">[103]TOEC!#REF!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[59]ANAL!$E$8</definedName>
    <definedName name="USLM">[59]ANAL!$E$7</definedName>
    <definedName name="Ut">#REF!</definedName>
    <definedName name="V">#N/A</definedName>
    <definedName name="v1o">'[109]Pier Design(with offset)'!#REF!</definedName>
    <definedName name="v1oo">'[106]Pier Design(with offset)'!#REF!</definedName>
    <definedName name="va">#REF!</definedName>
    <definedName name="va___0">#REF!</definedName>
    <definedName name="va___13">#REF!</definedName>
    <definedName name="VALVES_STATEMENT">#REF!</definedName>
    <definedName name="van">[62]CondPol!$F$69</definedName>
    <definedName name="VANDEMATARAM">#REF!</definedName>
    <definedName name="vani">[62]MixBed!#REF!</definedName>
    <definedName name="vani1">[62]MixBed!#REF!</definedName>
    <definedName name="VB">#REF!</definedName>
    <definedName name="vbzxcbd">#REF!</definedName>
    <definedName name="vcat">[62]CondPol!$F$68</definedName>
    <definedName name="vcati">[62]MixBed!#REF!</definedName>
    <definedName name="vcati1">[62]MixBed!#REF!</definedName>
    <definedName name="VD">#REF!</definedName>
    <definedName name="velocity1">[34]FLUID_INFO!$A$4:$H$14</definedName>
    <definedName name="Vend">#REF!</definedName>
    <definedName name="venu">150</definedName>
    <definedName name="VERT_CON_DETAIL">#REF!</definedName>
    <definedName name="vertical_col_and_corner_walls">#REF!</definedName>
    <definedName name="vf" hidden="1">{"'Sheet1'!$L$16"}</definedName>
    <definedName name="VIBR">#REF!</definedName>
    <definedName name="VIBRA">#REF!</definedName>
    <definedName name="VIBRAB">#REF!</definedName>
    <definedName name="VIBRAS">#REF!</definedName>
    <definedName name="vinert">[62]CondPol!$F$70</definedName>
    <definedName name="Viscosity">#REF!</definedName>
    <definedName name="VIVEKANANDA">#REF!</definedName>
    <definedName name="vn" hidden="1">{"'Sheet1'!$L$16"}</definedName>
    <definedName name="VSD">#REF!</definedName>
    <definedName name="vsdim0">#REF!</definedName>
    <definedName name="Vsigma">#REF!</definedName>
    <definedName name="vtot">[62]CondPol!$F$71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'[4]Cost of O &amp; O'!$F$31</definedName>
    <definedName name="Waiting">"Picture 1"</definedName>
    <definedName name="wall0125">[34]Tables!$E$10:$E$18</definedName>
    <definedName name="wall025">[34]Tables!$E$19:$E$27</definedName>
    <definedName name="wall0375">[34]Tables!$E$28:$E$36</definedName>
    <definedName name="wall05">[34]Tables!$E$37:$E$48</definedName>
    <definedName name="wall075">[34]Tables!$E$49:$E$60</definedName>
    <definedName name="wall1">[34]Tables!$E$61:$E$72</definedName>
    <definedName name="wall10">[34]Tables!$E$197:$E$213</definedName>
    <definedName name="wall12">[34]Tables!$E$214:$E$230</definedName>
    <definedName name="wall125">[34]Tables!$E$73:$E$84</definedName>
    <definedName name="wall14">[34]Tables!$E$231:$E$245</definedName>
    <definedName name="wall15">[34]Tables!$E$85:$E$96</definedName>
    <definedName name="wall16">[34]Tables!$E$246:$E$260</definedName>
    <definedName name="wall18">[34]Tables!$E$261:$E$275</definedName>
    <definedName name="wall2">[34]Tables!$E$97:$E$108</definedName>
    <definedName name="wall20">[34]Tables!$E$276:$E$290</definedName>
    <definedName name="wall22">[34]Tables!$E$291:$E$304</definedName>
    <definedName name="wall24">[34]Tables!$E$305:$E$319</definedName>
    <definedName name="wall25">[34]Tables!$E$109:$E$120</definedName>
    <definedName name="wall26">[34]Tables!$E$320:$E$324</definedName>
    <definedName name="wall28">[34]Tables!$E$325:$E$330</definedName>
    <definedName name="wall3">[34]Tables!$E$121:$E$132</definedName>
    <definedName name="wall30">[34]Tables!$E$331:$E$338</definedName>
    <definedName name="wall32">[34]Tables!$E$339:$E$345</definedName>
    <definedName name="wall34">[34]Tables!$E$346:$E$352</definedName>
    <definedName name="wall35">[34]Tables!$E$133:$E$142</definedName>
    <definedName name="wall36">[34]Tables!$E$353:$E$359</definedName>
    <definedName name="wall38">[34]Tables!$E$360:$E$362</definedName>
    <definedName name="wall4">[34]Tables!$E$143:$E$155</definedName>
    <definedName name="wall40">[34]Tables!$E$363:$E$365</definedName>
    <definedName name="wall42">[34]Tables!$E$366:$E$368</definedName>
    <definedName name="wall44">[34]Tables!$E$369:$E$371</definedName>
    <definedName name="wall46">[34]Tables!$E$372:$E$374</definedName>
    <definedName name="wall48">[34]Tables!$E$375:$E$377</definedName>
    <definedName name="wall5">[34]Tables!$E$156:$E$167</definedName>
    <definedName name="wall6">[34]Tables!$E$168:$E$179</definedName>
    <definedName name="wall8">[34]Tables!$E$180:$E$196</definedName>
    <definedName name="wallht">#REF!</definedName>
    <definedName name="wallthk">#REF!</definedName>
    <definedName name="WATER">#REF!</definedName>
    <definedName name="water_funds" localSheetId="1" hidden="1">{"'Sheet1'!$A$4386:$N$4591"}</definedName>
    <definedName name="water_funds" hidden="1">{"'Sheet1'!$A$4386:$N$4591"}</definedName>
    <definedName name="WBM">#REF!</definedName>
    <definedName name="WBT">#REF!</definedName>
    <definedName name="wc">'[106]Pier Design(with offset)'!#REF!</definedName>
    <definedName name="wct">'[109]Pier Design(with offset)'!#REF!</definedName>
    <definedName name="WE" hidden="1">{#N/A,#N/A,FALSE,"CCTV"}</definedName>
    <definedName name="WELD">#REF!</definedName>
    <definedName name="WELDH">#REF!</definedName>
    <definedName name="wfbwfbwf">#REF!</definedName>
    <definedName name="wid">#REF!</definedName>
    <definedName name="wkarea">#REF!</definedName>
    <definedName name="Wkerb">[64]basdat!$D$8</definedName>
    <definedName name="wktable">#REF!</definedName>
    <definedName name="WLP">#REF!</definedName>
    <definedName name="WMMP">#REF!</definedName>
    <definedName name="WMP">#REF!</definedName>
    <definedName name="WOL">#REF!</definedName>
    <definedName name="word">[72]Sheet1!$A$50:$C$161</definedName>
    <definedName name="work">#REF!</definedName>
    <definedName name="WP">#REF!</definedName>
    <definedName name="WPcomp">'[147]21-Rate Analysis-1'!$E$29</definedName>
    <definedName name="wr">'[106]Pier Design(with offset)'!#REF!</definedName>
    <definedName name="WRITE" hidden="1">{#N/A,#N/A,FALSE,"CCTV"}</definedName>
    <definedName name="wrn.BM." hidden="1">{#N/A,#N/A,FALSE,"CCTV"}</definedName>
    <definedName name="wrn.budget." localSheetId="1" hidden="1">{"form-D1",#N/A,FALSE,"FORM-D1";"form-D1_amt",#N/A,FALSE,"FORM-D1"}</definedName>
    <definedName name="wrn.budget." hidden="1">{"form-D1",#N/A,FALSE,"FORM-D1";"form-D1_amt",#N/A,FALSE,"FORM-D1"}</definedName>
    <definedName name="wrn.trial.">{#N/A,#N/A,FALSE,"mpph1";#N/A,#N/A,FALSE,"mpmseb";#N/A,#N/A,FALSE,"mpph2"}</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'[109]Pier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IF('[65]Engg-Exec-2'!#REF!&gt;=[65]User!$AS$8,4,IF('[65]Engg-Exec-2'!#REF!&gt;=[65]User!$AR$8,3,IF('[65]Engg-Exec-2'!#REF!&gt;=[65]User!$AQ$8,2,1)))</definedName>
    <definedName name="YG">#REF!</definedName>
    <definedName name="yi" hidden="1">{"'Sheet1'!$L$16"}</definedName>
    <definedName name="yRNG">[34]Tables!$U$8:$W$13</definedName>
    <definedName name="yRNG1">[34]Tables!$T$8:$W$13</definedName>
    <definedName name="yy">#REF!</definedName>
    <definedName name="z">'[148]Analy_7-10'!#REF!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[79]!モドス</definedName>
    <definedName name="건축">#REF!</definedName>
    <definedName name="구분">#REF!</definedName>
    <definedName name="기계">#REF!</definedName>
    <definedName name="기구자재선택">[149]코드관리!$V$4:$V$103</definedName>
    <definedName name="기타">[150]당초!#REF!</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hidden="1">{"'Sheet1'!$L$16"}</definedName>
    <definedName name="롱ㅁㄴㄱ버ㅏㅣㅈ">#REF!</definedName>
    <definedName name="ㅁ1">#REF!</definedName>
    <definedName name="ㅁ1727">#REF!</definedName>
    <definedName name="ㅂㅂ">[151]LAB!#REF!</definedName>
    <definedName name="ㅂㅈㅂㅈ">[151]LAB!#REF!</definedName>
    <definedName name="배관">#REF!</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hidden="1">{"'Sheet1'!$L$16"}</definedName>
    <definedName name="소모비">#REF!</definedName>
    <definedName name="소분류동적A">"OFFSET('규격'!$C$1,1,'규격'!$A$15-1,COUNTA(OFFSET('규격'!$E$3,1,'규격'!$H$3-1,10,1),1))"</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hidden="1">{"'Sheet1'!$A$1:$E$59"}</definedName>
    <definedName name="전기계장">#REF!</definedName>
    <definedName name="조직도">[151]LAB!#REF!</definedName>
    <definedName name="주요물량비교">#N/A</definedName>
    <definedName name="주택사업본부">#REF!</definedName>
    <definedName name="중기">#REF!</definedName>
    <definedName name="집계SHEET">[152]당초!#REF!</definedName>
    <definedName name="철구사업본부">#REF!</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hidden="1">{"'Sheet1'!$L$16"}</definedName>
    <definedName name="추가분" hidden="1">{"'장비'!$A$3:$M$12"}</definedName>
    <definedName name="토목">#REF!</definedName>
    <definedName name="토목변경" hidden="1">{"'장비'!$A$3:$M$12"}</definedName>
    <definedName name="토목실행예산" hidden="1">{"'장비'!$A$3:$M$12"}</definedName>
    <definedName name="토목조정분" hidden="1">{"'장비'!$A$3:$M$12"}</definedName>
    <definedName name="ㅎㅎㄹ" hidden="1">{"'장비'!$A$3:$M$12"}</definedName>
    <definedName name="ㅎㅎㅎ" hidden="1">#REF!</definedName>
    <definedName name="할" hidden="1">{"'Sheet1'!$L$16"}</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hidden="1">{"'Sheet1'!$L$16"}</definedName>
    <definedName name="현장" hidden="1">#REF!</definedName>
    <definedName name="현장관리비">#N/A</definedName>
    <definedName name="ㅑㅅ" hidden="1">{"'Sheet1'!$L$16"}</definedName>
    <definedName name="ㅗ감">#REF!</definedName>
    <definedName name="ㅗ로비ㅕㄱ">#REF!</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3" l="1"/>
  <c r="K15" i="3"/>
  <c r="K14" i="3"/>
  <c r="K13" i="3"/>
  <c r="K12" i="3"/>
  <c r="K11" i="3"/>
  <c r="K10" i="3"/>
  <c r="A143" i="1"/>
  <c r="A144" i="1"/>
  <c r="A145" i="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135" i="1"/>
  <c r="A136" i="1" s="1"/>
  <c r="A137" i="1" s="1"/>
  <c r="O228" i="1"/>
  <c r="O229" i="1"/>
  <c r="O230" i="1"/>
  <c r="O231" i="1"/>
  <c r="O232" i="1"/>
  <c r="O233" i="1"/>
  <c r="O234" i="1"/>
  <c r="O235" i="1"/>
  <c r="O227" i="1"/>
  <c r="E228" i="1"/>
  <c r="E229" i="1"/>
  <c r="E230" i="1"/>
  <c r="E231" i="1"/>
  <c r="E232" i="1"/>
  <c r="E233" i="1"/>
  <c r="E234" i="1"/>
  <c r="E235" i="1"/>
  <c r="E227" i="1"/>
  <c r="G227" i="1" s="1"/>
  <c r="K228" i="1"/>
  <c r="K229" i="1"/>
  <c r="K230" i="1"/>
  <c r="K231" i="1"/>
  <c r="K232" i="1"/>
  <c r="K233" i="1"/>
  <c r="K227" i="1"/>
  <c r="C236" i="1"/>
  <c r="K89" i="3"/>
  <c r="J89" i="3"/>
  <c r="L89" i="3" s="1"/>
  <c r="K88" i="3"/>
  <c r="J88" i="3"/>
  <c r="K87" i="3"/>
  <c r="J87" i="3"/>
  <c r="L87" i="3" s="1"/>
  <c r="P86" i="3"/>
  <c r="L86" i="3"/>
  <c r="R86" i="3" s="1"/>
  <c r="P85" i="3"/>
  <c r="L85" i="3"/>
  <c r="R85" i="3" s="1"/>
  <c r="P84" i="3"/>
  <c r="L84" i="3"/>
  <c r="R84" i="3" s="1"/>
  <c r="P83" i="3"/>
  <c r="L83" i="3"/>
  <c r="R83" i="3" s="1"/>
  <c r="P82" i="3"/>
  <c r="L82" i="3"/>
  <c r="R82" i="3" s="1"/>
  <c r="P81" i="3"/>
  <c r="L81" i="3"/>
  <c r="R81" i="3" s="1"/>
  <c r="P80" i="3"/>
  <c r="L80" i="3"/>
  <c r="R80" i="3" s="1"/>
  <c r="P79" i="3"/>
  <c r="L79" i="3"/>
  <c r="R79" i="3" s="1"/>
  <c r="P78" i="3"/>
  <c r="L78" i="3"/>
  <c r="R78" i="3" s="1"/>
  <c r="L77" i="3"/>
  <c r="K77" i="3"/>
  <c r="P77" i="3" s="1"/>
  <c r="K76" i="3"/>
  <c r="L76" i="3" s="1"/>
  <c r="P75" i="3"/>
  <c r="L75" i="3"/>
  <c r="R75" i="3" s="1"/>
  <c r="R74" i="3"/>
  <c r="P74" i="3"/>
  <c r="L74" i="3"/>
  <c r="P73" i="3"/>
  <c r="L73" i="3"/>
  <c r="R73" i="3" s="1"/>
  <c r="R72" i="3"/>
  <c r="J71" i="3"/>
  <c r="F71" i="3"/>
  <c r="E71" i="3"/>
  <c r="K70" i="3"/>
  <c r="R69" i="3"/>
  <c r="E68" i="3"/>
  <c r="J67" i="3"/>
  <c r="L67" i="3" s="1"/>
  <c r="F67" i="3"/>
  <c r="K67" i="3" s="1"/>
  <c r="J66" i="3"/>
  <c r="J68" i="3" s="1"/>
  <c r="F66" i="3"/>
  <c r="F68" i="3" s="1"/>
  <c r="R65" i="3"/>
  <c r="F64" i="3"/>
  <c r="E64" i="3"/>
  <c r="K63" i="3"/>
  <c r="P63" i="3" s="1"/>
  <c r="J63" i="3"/>
  <c r="P62" i="3"/>
  <c r="K62" i="3"/>
  <c r="J62" i="3"/>
  <c r="L62" i="3" s="1"/>
  <c r="K61" i="3"/>
  <c r="P61" i="3" s="1"/>
  <c r="J61" i="3"/>
  <c r="K60" i="3"/>
  <c r="P60" i="3" s="1"/>
  <c r="J60" i="3"/>
  <c r="L60" i="3" s="1"/>
  <c r="R60" i="3" s="1"/>
  <c r="P59" i="3"/>
  <c r="L59" i="3"/>
  <c r="K59" i="3"/>
  <c r="K58" i="3"/>
  <c r="L58" i="3" s="1"/>
  <c r="P57" i="3"/>
  <c r="L57" i="3"/>
  <c r="K57" i="3"/>
  <c r="K56" i="3"/>
  <c r="L56" i="3" s="1"/>
  <c r="P55" i="3"/>
  <c r="L55" i="3"/>
  <c r="K55" i="3"/>
  <c r="P54" i="3"/>
  <c r="L54" i="3"/>
  <c r="R54" i="3" s="1"/>
  <c r="L53" i="3"/>
  <c r="K53" i="3"/>
  <c r="P53" i="3" s="1"/>
  <c r="K52" i="3"/>
  <c r="L52" i="3" s="1"/>
  <c r="R52" i="3" s="1"/>
  <c r="L51" i="3"/>
  <c r="K51" i="3"/>
  <c r="R50" i="3"/>
  <c r="F49" i="3"/>
  <c r="E49" i="3"/>
  <c r="P48" i="3"/>
  <c r="K48" i="3"/>
  <c r="J48" i="3"/>
  <c r="L48" i="3" s="1"/>
  <c r="R48" i="3" s="1"/>
  <c r="L47" i="3"/>
  <c r="K47" i="3"/>
  <c r="P47" i="3" s="1"/>
  <c r="J47" i="3"/>
  <c r="K46" i="3"/>
  <c r="P46" i="3" s="1"/>
  <c r="J46" i="3"/>
  <c r="L45" i="3"/>
  <c r="K45" i="3"/>
  <c r="P45" i="3" s="1"/>
  <c r="J45" i="3"/>
  <c r="R45" i="3" s="1"/>
  <c r="K44" i="3"/>
  <c r="P44" i="3" s="1"/>
  <c r="J44" i="3"/>
  <c r="L44" i="3" s="1"/>
  <c r="K43" i="3"/>
  <c r="J43" i="3"/>
  <c r="R42" i="3"/>
  <c r="F41" i="3"/>
  <c r="E41" i="3"/>
  <c r="L40" i="3"/>
  <c r="K40" i="3"/>
  <c r="P40" i="3" s="1"/>
  <c r="K39" i="3"/>
  <c r="L39" i="3" s="1"/>
  <c r="R39" i="3" s="1"/>
  <c r="L38" i="3"/>
  <c r="K38" i="3"/>
  <c r="P38" i="3" s="1"/>
  <c r="J38" i="3"/>
  <c r="K37" i="3"/>
  <c r="L37" i="3" s="1"/>
  <c r="P36" i="3"/>
  <c r="K36" i="3"/>
  <c r="J36" i="3"/>
  <c r="L36" i="3" s="1"/>
  <c r="R36" i="3" s="1"/>
  <c r="K35" i="3"/>
  <c r="P35" i="3" s="1"/>
  <c r="J35" i="3"/>
  <c r="K34" i="3"/>
  <c r="L34" i="3" s="1"/>
  <c r="R34" i="3" s="1"/>
  <c r="K33" i="3"/>
  <c r="L33" i="3" s="1"/>
  <c r="K32" i="3"/>
  <c r="L32" i="3" s="1"/>
  <c r="P31" i="3"/>
  <c r="L31" i="3"/>
  <c r="R31" i="3" s="1"/>
  <c r="R30" i="3"/>
  <c r="F29" i="3"/>
  <c r="E29" i="3"/>
  <c r="P28" i="3"/>
  <c r="K28" i="3"/>
  <c r="J28" i="3"/>
  <c r="J29" i="3" s="1"/>
  <c r="K27" i="3"/>
  <c r="L27" i="3" s="1"/>
  <c r="L26" i="3"/>
  <c r="K26" i="3"/>
  <c r="R26" i="3" s="1"/>
  <c r="K25" i="3"/>
  <c r="L25" i="3" s="1"/>
  <c r="P24" i="3"/>
  <c r="L24" i="3"/>
  <c r="K24" i="3"/>
  <c r="R24" i="3" s="1"/>
  <c r="K23" i="3"/>
  <c r="L23" i="3" s="1"/>
  <c r="P22" i="3"/>
  <c r="K22" i="3"/>
  <c r="L22" i="3" s="1"/>
  <c r="R22" i="3" s="1"/>
  <c r="K21" i="3"/>
  <c r="L21" i="3" s="1"/>
  <c r="R20" i="3"/>
  <c r="R19" i="3"/>
  <c r="K17" i="3"/>
  <c r="P17" i="3" s="1"/>
  <c r="J17" i="3"/>
  <c r="L17" i="3" s="1"/>
  <c r="H17" i="3"/>
  <c r="F17" i="3"/>
  <c r="L16" i="3"/>
  <c r="I16" i="3"/>
  <c r="H16" i="3"/>
  <c r="F16" i="3"/>
  <c r="I15" i="3"/>
  <c r="I14" i="3"/>
  <c r="I13" i="3"/>
  <c r="H13" i="3"/>
  <c r="F13" i="3"/>
  <c r="I12" i="3"/>
  <c r="H12" i="3"/>
  <c r="F12" i="3"/>
  <c r="L12" i="3" s="1"/>
  <c r="I11" i="3"/>
  <c r="H11" i="3"/>
  <c r="F11" i="3"/>
  <c r="I10" i="3"/>
  <c r="H10" i="3"/>
  <c r="F10" i="3"/>
  <c r="N6" i="3"/>
  <c r="B6" i="3"/>
  <c r="P13" i="3" l="1"/>
  <c r="L13" i="3"/>
  <c r="R62" i="3"/>
  <c r="P26" i="3"/>
  <c r="P34" i="3"/>
  <c r="R38" i="3"/>
  <c r="R47" i="3"/>
  <c r="R55" i="3"/>
  <c r="R57" i="3"/>
  <c r="R59" i="3"/>
  <c r="L63" i="3"/>
  <c r="J64" i="3"/>
  <c r="K66" i="3"/>
  <c r="L70" i="3"/>
  <c r="L71" i="3" s="1"/>
  <c r="L29" i="3"/>
  <c r="L28" i="3"/>
  <c r="R28" i="3" s="1"/>
  <c r="P32" i="3"/>
  <c r="L35" i="3"/>
  <c r="J49" i="3"/>
  <c r="K64" i="3"/>
  <c r="L61" i="3"/>
  <c r="L66" i="3"/>
  <c r="P70" i="3"/>
  <c r="L88" i="3"/>
  <c r="R17" i="3"/>
  <c r="K49" i="3"/>
  <c r="L46" i="3"/>
  <c r="R77" i="3"/>
  <c r="R67" i="3"/>
  <c r="L68" i="3"/>
  <c r="K68" i="3"/>
  <c r="L11" i="3"/>
  <c r="R11" i="3" s="1"/>
  <c r="P11" i="3"/>
  <c r="R68" i="3"/>
  <c r="R32" i="3"/>
  <c r="L41" i="3"/>
  <c r="L64" i="3"/>
  <c r="R64" i="3" s="1"/>
  <c r="L10" i="3"/>
  <c r="R10" i="3" s="1"/>
  <c r="K18" i="3"/>
  <c r="P10" i="3"/>
  <c r="L15" i="3"/>
  <c r="R15" i="3" s="1"/>
  <c r="P15" i="3"/>
  <c r="P14" i="3"/>
  <c r="L14" i="3"/>
  <c r="R14" i="3" s="1"/>
  <c r="K29" i="3"/>
  <c r="R29" i="3" s="1"/>
  <c r="R37" i="3"/>
  <c r="P39" i="3"/>
  <c r="J41" i="3"/>
  <c r="P43" i="3"/>
  <c r="R46" i="3"/>
  <c r="P52" i="3"/>
  <c r="R56" i="3"/>
  <c r="R58" i="3"/>
  <c r="R63" i="3"/>
  <c r="K71" i="3"/>
  <c r="R71" i="3" s="1"/>
  <c r="R76" i="3"/>
  <c r="K41" i="3"/>
  <c r="R21" i="3"/>
  <c r="R23" i="3"/>
  <c r="R25" i="3"/>
  <c r="R27" i="3"/>
  <c r="R35" i="3"/>
  <c r="P37" i="3"/>
  <c r="L43" i="3"/>
  <c r="P56" i="3"/>
  <c r="P58" i="3"/>
  <c r="P76" i="3"/>
  <c r="R16" i="3"/>
  <c r="J18" i="3"/>
  <c r="P21" i="3"/>
  <c r="P23" i="3"/>
  <c r="P25" i="3"/>
  <c r="P27" i="3"/>
  <c r="R33" i="3"/>
  <c r="R44" i="3"/>
  <c r="R61" i="3"/>
  <c r="R12" i="3"/>
  <c r="P12" i="3"/>
  <c r="R13" i="3"/>
  <c r="P16" i="3"/>
  <c r="P33" i="3"/>
  <c r="R40" i="3"/>
  <c r="R51" i="3"/>
  <c r="R53" i="3"/>
  <c r="P51" i="3"/>
  <c r="R66" i="3"/>
  <c r="R41" i="3" l="1"/>
  <c r="R70" i="3"/>
  <c r="R43" i="3"/>
  <c r="L49" i="3"/>
  <c r="R49" i="3" s="1"/>
  <c r="L18" i="3"/>
  <c r="R18" i="3" s="1"/>
  <c r="G229" i="1" l="1"/>
  <c r="Q236" i="1"/>
  <c r="P236" i="1"/>
  <c r="N236" i="1"/>
  <c r="F236" i="1"/>
  <c r="R235" i="1"/>
  <c r="G235" i="1"/>
  <c r="R234" i="1"/>
  <c r="G234" i="1"/>
  <c r="R233" i="1"/>
  <c r="G233" i="1"/>
  <c r="R232" i="1"/>
  <c r="G232" i="1"/>
  <c r="R231" i="1"/>
  <c r="G231" i="1"/>
  <c r="R230" i="1"/>
  <c r="G230" i="1"/>
  <c r="R229" i="1"/>
  <c r="R228" i="1"/>
  <c r="G228" i="1"/>
  <c r="R227" i="1"/>
  <c r="M219" i="1"/>
  <c r="L219" i="1"/>
  <c r="K219" i="1"/>
  <c r="J219" i="1"/>
  <c r="I219" i="1"/>
  <c r="H219" i="1"/>
  <c r="G50" i="1"/>
  <c r="G219" i="1" s="1"/>
  <c r="S48"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8" i="1" s="1"/>
  <c r="A139" i="1" s="1"/>
  <c r="A140" i="1" s="1"/>
  <c r="A141" i="1" s="1"/>
  <c r="A142" i="1" s="1"/>
  <c r="O236" i="1" l="1"/>
  <c r="R236" i="1"/>
  <c r="G236" i="1"/>
  <c r="E236" i="1"/>
  <c r="D236" i="1"/>
</calcChain>
</file>

<file path=xl/sharedStrings.xml><?xml version="1.0" encoding="utf-8"?>
<sst xmlns="http://schemas.openxmlformats.org/spreadsheetml/2006/main" count="720" uniqueCount="308">
  <si>
    <t>RURAL WATER SUPPLY PROJECT UNDER JJM, UP - PRAYAGRAJ</t>
  </si>
  <si>
    <t>Sl.No</t>
  </si>
  <si>
    <t>Date</t>
  </si>
  <si>
    <t>Start Node</t>
  </si>
  <si>
    <t>End Node</t>
  </si>
  <si>
    <t>Type of Road</t>
  </si>
  <si>
    <t>DI/HDPE</t>
  </si>
  <si>
    <t>Pipe Length (Rmt)</t>
  </si>
  <si>
    <t>Cumulative Length (M)</t>
  </si>
  <si>
    <t>Remarks</t>
  </si>
  <si>
    <t>63mm</t>
  </si>
  <si>
    <t>75mm</t>
  </si>
  <si>
    <t>90mm</t>
  </si>
  <si>
    <t xml:space="preserve">110mm </t>
  </si>
  <si>
    <t>125mm</t>
  </si>
  <si>
    <t>140mm</t>
  </si>
  <si>
    <t>160mm</t>
  </si>
  <si>
    <t>180mm</t>
  </si>
  <si>
    <t>200mm</t>
  </si>
  <si>
    <t>J4</t>
  </si>
  <si>
    <t>J5</t>
  </si>
  <si>
    <t>B.T ROAD</t>
  </si>
  <si>
    <t>J7</t>
  </si>
  <si>
    <t>J22</t>
  </si>
  <si>
    <t>J21</t>
  </si>
  <si>
    <t>BRICK ROAD</t>
  </si>
  <si>
    <t>J24</t>
  </si>
  <si>
    <t>J23</t>
  </si>
  <si>
    <t>J25</t>
  </si>
  <si>
    <t>J39</t>
  </si>
  <si>
    <t>J45</t>
  </si>
  <si>
    <t>J53</t>
  </si>
  <si>
    <t>J72</t>
  </si>
  <si>
    <t>J71</t>
  </si>
  <si>
    <t>J70</t>
  </si>
  <si>
    <t>J68</t>
  </si>
  <si>
    <t>J52</t>
  </si>
  <si>
    <t>J50</t>
  </si>
  <si>
    <t>J46</t>
  </si>
  <si>
    <t>J38</t>
  </si>
  <si>
    <t>J37</t>
  </si>
  <si>
    <t>J43</t>
  </si>
  <si>
    <t>J44</t>
  </si>
  <si>
    <t>J69</t>
  </si>
  <si>
    <t>J73</t>
  </si>
  <si>
    <t>J74</t>
  </si>
  <si>
    <t>J76</t>
  </si>
  <si>
    <t>J75</t>
  </si>
  <si>
    <t>J89</t>
  </si>
  <si>
    <t>J90</t>
  </si>
  <si>
    <t>J83</t>
  </si>
  <si>
    <t>J82</t>
  </si>
  <si>
    <t>J88</t>
  </si>
  <si>
    <t>J80</t>
  </si>
  <si>
    <t>J79</t>
  </si>
  <si>
    <t>J86</t>
  </si>
  <si>
    <t>J81</t>
  </si>
  <si>
    <t>J92</t>
  </si>
  <si>
    <t>J93</t>
  </si>
  <si>
    <t>J36</t>
  </si>
  <si>
    <t>J32</t>
  </si>
  <si>
    <t>J33</t>
  </si>
  <si>
    <t>J30</t>
  </si>
  <si>
    <t>J27</t>
  </si>
  <si>
    <t>J133</t>
  </si>
  <si>
    <t>J140</t>
  </si>
  <si>
    <t>J144</t>
  </si>
  <si>
    <t>J144A</t>
  </si>
  <si>
    <t>J144B</t>
  </si>
  <si>
    <t>J141</t>
  </si>
  <si>
    <t>J141A</t>
  </si>
  <si>
    <t>J141B</t>
  </si>
  <si>
    <t>J127</t>
  </si>
  <si>
    <t>J128</t>
  </si>
  <si>
    <t>J96</t>
  </si>
  <si>
    <t>J97</t>
  </si>
  <si>
    <t>J54</t>
  </si>
  <si>
    <t>J57</t>
  </si>
  <si>
    <t>J61</t>
  </si>
  <si>
    <t>J62</t>
  </si>
  <si>
    <t>J63</t>
  </si>
  <si>
    <t>J55</t>
  </si>
  <si>
    <t>J56</t>
  </si>
  <si>
    <t>J67</t>
  </si>
  <si>
    <t>J49</t>
  </si>
  <si>
    <t>J186</t>
  </si>
  <si>
    <t>J188</t>
  </si>
  <si>
    <t>J213</t>
  </si>
  <si>
    <t>J219</t>
  </si>
  <si>
    <t>J217</t>
  </si>
  <si>
    <t>J226</t>
  </si>
  <si>
    <t>J226A</t>
  </si>
  <si>
    <t>J226B</t>
  </si>
  <si>
    <t>J226C</t>
  </si>
  <si>
    <t>J209</t>
  </si>
  <si>
    <t>J207</t>
  </si>
  <si>
    <t>J208</t>
  </si>
  <si>
    <t>J209A</t>
  </si>
  <si>
    <t>J209B</t>
  </si>
  <si>
    <t>j201</t>
  </si>
  <si>
    <t>j201A</t>
  </si>
  <si>
    <t>J210</t>
  </si>
  <si>
    <t>J210A</t>
  </si>
  <si>
    <t>J210B</t>
  </si>
  <si>
    <t>J212</t>
  </si>
  <si>
    <t>J216</t>
  </si>
  <si>
    <t>J215</t>
  </si>
  <si>
    <t>J218</t>
  </si>
  <si>
    <t>J223</t>
  </si>
  <si>
    <t>J200</t>
  </si>
  <si>
    <t>J199</t>
  </si>
  <si>
    <t>J224</t>
  </si>
  <si>
    <t>J232</t>
  </si>
  <si>
    <t>J233</t>
  </si>
  <si>
    <t>J233A</t>
  </si>
  <si>
    <t>J233B</t>
  </si>
  <si>
    <t>J234</t>
  </si>
  <si>
    <t>J251</t>
  </si>
  <si>
    <t>INTERLOCKING</t>
  </si>
  <si>
    <t>J254</t>
  </si>
  <si>
    <t>J255</t>
  </si>
  <si>
    <t>J252</t>
  </si>
  <si>
    <t>J253</t>
  </si>
  <si>
    <t>J249</t>
  </si>
  <si>
    <t>J250</t>
  </si>
  <si>
    <t>J157</t>
  </si>
  <si>
    <t>J154</t>
  </si>
  <si>
    <t>J155</t>
  </si>
  <si>
    <t>J138</t>
  </si>
  <si>
    <t>J139</t>
  </si>
  <si>
    <t>J1</t>
  </si>
  <si>
    <t>J3</t>
  </si>
  <si>
    <t>J114</t>
  </si>
  <si>
    <t>J117</t>
  </si>
  <si>
    <t>J118</t>
  </si>
  <si>
    <t>J120</t>
  </si>
  <si>
    <t>J121</t>
  </si>
  <si>
    <t>J122</t>
  </si>
  <si>
    <t>J115</t>
  </si>
  <si>
    <t>J116</t>
  </si>
  <si>
    <t>J158</t>
  </si>
  <si>
    <t>J159</t>
  </si>
  <si>
    <t>J170</t>
  </si>
  <si>
    <t>J177</t>
  </si>
  <si>
    <t>J185</t>
  </si>
  <si>
    <t>J171</t>
  </si>
  <si>
    <t>J166</t>
  </si>
  <si>
    <t>J169</t>
  </si>
  <si>
    <t>J161</t>
  </si>
  <si>
    <t>J162</t>
  </si>
  <si>
    <t>j157</t>
  </si>
  <si>
    <t>J112</t>
  </si>
  <si>
    <t>J111</t>
  </si>
  <si>
    <t>J94</t>
  </si>
  <si>
    <t>J110</t>
  </si>
  <si>
    <t>J91</t>
  </si>
  <si>
    <t>J98</t>
  </si>
  <si>
    <t>J99</t>
  </si>
  <si>
    <t>J105</t>
  </si>
  <si>
    <t>J107</t>
  </si>
  <si>
    <t>J108</t>
  </si>
  <si>
    <t>J109</t>
  </si>
  <si>
    <t>J100</t>
  </si>
  <si>
    <t>J113</t>
  </si>
  <si>
    <t>J82A</t>
  </si>
  <si>
    <t>J82B</t>
  </si>
  <si>
    <t>J18</t>
  </si>
  <si>
    <t>J146</t>
  </si>
  <si>
    <t>J151</t>
  </si>
  <si>
    <t>J145</t>
  </si>
  <si>
    <t>J160</t>
  </si>
  <si>
    <t>J10</t>
  </si>
  <si>
    <t>J198</t>
  </si>
  <si>
    <t>J201</t>
  </si>
  <si>
    <t>J201A</t>
  </si>
  <si>
    <t>J192</t>
  </si>
  <si>
    <t>J193</t>
  </si>
  <si>
    <t>J196</t>
  </si>
  <si>
    <t>J204</t>
  </si>
  <si>
    <t>J197</t>
  </si>
  <si>
    <t>culvert</t>
  </si>
  <si>
    <t>J11</t>
  </si>
  <si>
    <t>J19</t>
  </si>
  <si>
    <t>J124</t>
  </si>
  <si>
    <t>J26</t>
  </si>
  <si>
    <t>J51</t>
  </si>
  <si>
    <t>J2</t>
  </si>
  <si>
    <t xml:space="preserve">Work Done Qty In ( Rmt ) : </t>
  </si>
  <si>
    <t>Restricting Exceeded Qty's to WO Qty's</t>
  </si>
  <si>
    <t>Total Quantity Considered for bill ( In RMT )=</t>
  </si>
  <si>
    <t xml:space="preserve">GP_____Barasarai________Block______mangraura_____________ Pipeline Laying Measurement Sheet </t>
  </si>
  <si>
    <t>Abstract (Bill Breakup)</t>
  </si>
  <si>
    <t>Dia of Pipe</t>
  </si>
  <si>
    <t>WO/DPR Qty's</t>
  </si>
  <si>
    <t>Laying, Jointing, Backfilling - 60%</t>
  </si>
  <si>
    <t>Gap Closing- 5%</t>
  </si>
  <si>
    <t>Hydro Test - 15%</t>
  </si>
  <si>
    <t>FHTC Stretch - 10%</t>
  </si>
  <si>
    <t>Laying Up to Date</t>
  </si>
  <si>
    <t>Laying Qty Billed up to Date</t>
  </si>
  <si>
    <t>Qty Billed Up to Previous</t>
  </si>
  <si>
    <t xml:space="preserve">This Bill Qty (Laying) </t>
  </si>
  <si>
    <t>GAP Closing Billed Qty up to Date</t>
  </si>
  <si>
    <t>GAP Closing Qty Up to Previous</t>
  </si>
  <si>
    <t xml:space="preserve">This Bill Qty (GAP Closing) </t>
  </si>
  <si>
    <t>Hydro Test Qty Billed up to Date</t>
  </si>
  <si>
    <t>Hydro Test Qty Up to Previous</t>
  </si>
  <si>
    <t xml:space="preserve">This Bill Qty (Hydro Test ) </t>
  </si>
  <si>
    <t>FHTC Stretch Qty Billed  up to Date</t>
  </si>
  <si>
    <t>FHTC Stretch Qty Billed Up to Previous</t>
  </si>
  <si>
    <t xml:space="preserve">This Bill Qty (FHTC Stretch Billed ) </t>
  </si>
  <si>
    <t>63 mm HDPE</t>
  </si>
  <si>
    <t>75 mm HDPE</t>
  </si>
  <si>
    <t>90 mm HDPE</t>
  </si>
  <si>
    <t>110mm HDPE</t>
  </si>
  <si>
    <t>125mm HDPE</t>
  </si>
  <si>
    <t>140mm HDPE</t>
  </si>
  <si>
    <t>160mm HDPE</t>
  </si>
  <si>
    <t>180mm HDPE</t>
  </si>
  <si>
    <t>200mm HDPE</t>
  </si>
  <si>
    <t>Sub Total =</t>
  </si>
  <si>
    <t xml:space="preserve">Sub-Contractor                Site Engineer                (Sr.Eng/ AM-SMX )                 (Dy.M-PMX )                   AGM                Project Incharge </t>
  </si>
  <si>
    <t xml:space="preserve">POWER MECH PROJECTS.LIMITED </t>
  </si>
  <si>
    <t>Reconciliation Statement - Issued  Vs Certification Qty.</t>
  </si>
  <si>
    <t>Sl NO</t>
  </si>
  <si>
    <t>Description</t>
  </si>
  <si>
    <t>Units</t>
  </si>
  <si>
    <t>Attarsand</t>
  </si>
  <si>
    <t>Bhati Khued</t>
  </si>
  <si>
    <t>Barasarai</t>
  </si>
  <si>
    <t>Total</t>
  </si>
  <si>
    <t xml:space="preserve">Balance Qty </t>
  </si>
  <si>
    <t>SAP Entry</t>
  </si>
  <si>
    <t>Issued Qty</t>
  </si>
  <si>
    <t xml:space="preserve">Consumed Qty </t>
  </si>
  <si>
    <t>HDPE Pipe :-</t>
  </si>
  <si>
    <t>63mm dia HDPE Pipe-PN6 Class PE100</t>
  </si>
  <si>
    <t>Rmt</t>
  </si>
  <si>
    <t>75 mm dia HDPE Pipe-PN6 Class PE100</t>
  </si>
  <si>
    <t>90 mm dia HDPE Pipe-PN6 Class PE100</t>
  </si>
  <si>
    <t>110 mm dia HDPE Pipe-PN6 Class PE100</t>
  </si>
  <si>
    <t>125 mm dia HDPE Pipe-PN6 Class PE100</t>
  </si>
  <si>
    <t>140 mm dia HDPE Pipe-PN6 Class PE100</t>
  </si>
  <si>
    <t>160 mm dia HDPE Pipe-PN6 Class PE100</t>
  </si>
  <si>
    <t>200 mm dia HDPE Pipe-PN6 Class PE100</t>
  </si>
  <si>
    <t>Total Qty In ( Rmt ) =</t>
  </si>
  <si>
    <t>Specials  :-</t>
  </si>
  <si>
    <t>Equal Tee</t>
  </si>
  <si>
    <t>No's</t>
  </si>
  <si>
    <t>110mm</t>
  </si>
  <si>
    <t>Total Qty In ( No's ) =</t>
  </si>
  <si>
    <t>Branch TEE</t>
  </si>
  <si>
    <t>75 mm X 63 mm</t>
  </si>
  <si>
    <t>90 mm X 63 mm</t>
  </si>
  <si>
    <t>J-140</t>
  </si>
  <si>
    <t>90 mm X 75 mm</t>
  </si>
  <si>
    <t>110mm X 63 mm</t>
  </si>
  <si>
    <t>J-79,J-35,J-152</t>
  </si>
  <si>
    <t>110mm X 75 mm</t>
  </si>
  <si>
    <t>110mm X 90 mm</t>
  </si>
  <si>
    <t>160mm X 63 mm</t>
  </si>
  <si>
    <t>160mm X 90 mm</t>
  </si>
  <si>
    <t>J-68</t>
  </si>
  <si>
    <t>200mm X 110mm</t>
  </si>
  <si>
    <t>200mm X 160mm</t>
  </si>
  <si>
    <t>4 Way Tee</t>
  </si>
  <si>
    <t>Reducers</t>
  </si>
  <si>
    <t>75mm X 63 mm</t>
  </si>
  <si>
    <t>J-12</t>
  </si>
  <si>
    <t>90mm X 63 mm</t>
  </si>
  <si>
    <t>J-7</t>
  </si>
  <si>
    <t>90mm X 75 mm</t>
  </si>
  <si>
    <t>110 mm X 63 mm</t>
  </si>
  <si>
    <t>J-83,J-101</t>
  </si>
  <si>
    <t>110 mm X 90 mm</t>
  </si>
  <si>
    <t>J-130</t>
  </si>
  <si>
    <t>125 mm X 63 mm</t>
  </si>
  <si>
    <t>140 mm X 63 mm</t>
  </si>
  <si>
    <t>160 mm X 63 mm</t>
  </si>
  <si>
    <t>J-129</t>
  </si>
  <si>
    <t>160mm X 110mm</t>
  </si>
  <si>
    <t>200mm X 63mm</t>
  </si>
  <si>
    <t xml:space="preserve">Bends </t>
  </si>
  <si>
    <t>160mm (90 deg)</t>
  </si>
  <si>
    <t>200mm (90 deg)</t>
  </si>
  <si>
    <t xml:space="preserve">End Caps </t>
  </si>
  <si>
    <t>FHTCs Materials</t>
  </si>
  <si>
    <t>MSERW GI PIPES 15 GI M PE</t>
  </si>
  <si>
    <t>Mtrs.</t>
  </si>
  <si>
    <t>MDPE 20 MM COIL - 500 Mtrs.</t>
  </si>
  <si>
    <t>PP CLAMP SADDLE - 63 MM X 1/2"</t>
  </si>
  <si>
    <t>PP CLAMP SADDLE - 75 MM X 1/2"</t>
  </si>
  <si>
    <t>PP CLAMP SADDLE - 90 MM X 1/2"</t>
  </si>
  <si>
    <t>PP COMPR. FM. THREAD ADAPTER - 20 MM X 1/2"(FTA)</t>
  </si>
  <si>
    <t>PP COMPR. FM. THREAD ELB. OFF TAKE - 20 MM X 1/2" (FTO)</t>
  </si>
  <si>
    <t>THREADED FCV - 1/2 " (15NB)</t>
  </si>
  <si>
    <t>GI ELBOW</t>
  </si>
  <si>
    <t>GI SOCKET</t>
  </si>
  <si>
    <t>WALL MOUNT SADDLE GI PIPE - 15 MM (Clamp)</t>
  </si>
  <si>
    <t>15 MM GI NIPPLE - 0.3 Mtr LENGTH</t>
  </si>
  <si>
    <t>15 MM GI NIPPLE - 0.5 Mtr LENGTH</t>
  </si>
  <si>
    <t>BIB COCK PTMT (Taps)</t>
  </si>
  <si>
    <t>Teflon Tape</t>
  </si>
  <si>
    <t>GI Nails</t>
  </si>
  <si>
    <t xml:space="preserve">  Prepared by                                Checked By Store                             DM_PMX                                     Project Incharge </t>
  </si>
  <si>
    <t>-</t>
  </si>
  <si>
    <t>actor</t>
  </si>
  <si>
    <t>Name of the Contractor  : AGS Construction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</si>
</sst>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43" formatCode="_ * #,##0.00_ ;_ * \-#,##0.00_ ;_ * &quot;-&quot;??_ ;_ @_ "/>
    <numFmt numFmtId="164" formatCode="_ * #,##0.00_ ;_ * \-#,##0.00_ ;_ * &quot;-&quot;_ ;_ @_ "/>
    <numFmt numFmtId="165" formatCode="0.0"/>
    <numFmt numFmtId="166" formatCode="_(* #,##0_);_(* \(#,##0\);_(* &quot;-&quot;??_);_(@_)"/>
    <numFmt numFmtId="167" formatCode="0.000"/>
    <numFmt numFmtId="168" formatCode="[$-409]d/mmm/yyyy;@"/>
    <numFmt numFmtId="169" formatCode="&quot;Rs.&quot;#,##0.00_);\(&quot;Rs.&quot;#,##0.00\)"/>
    <numFmt numFmtId="170" formatCode="_ * #,##0_ ;_ * \-#,##0_ ;_ * &quot;-&quot;??_ ;_ @_ "/>
    <numFmt numFmtId="171" formatCode="_ * #,##0.000_ ;_ * \-#,##0.000_ ;_ * &quot;-&quot;??_ ;_ @_ "/>
  </numFmts>
  <fonts count="40" x14ac:knownFonts="1">
    <font>
      <sz val="11"/>
      <color theme="1"/>
      <name val="Calibri"/>
      <family val="2"/>
      <scheme val="minor"/>
    </font>
    <font>
      <sz val="11"/>
      <color theme="1"/>
      <name val="Calibri"/>
      <family val="2"/>
      <scheme val="minor"/>
    </font>
    <font>
      <b/>
      <sz val="15"/>
      <color theme="1"/>
      <name val="Calibri Light"/>
      <family val="1"/>
      <scheme val="major"/>
    </font>
    <font>
      <b/>
      <sz val="14"/>
      <color theme="1"/>
      <name val="Calibri Light"/>
      <family val="1"/>
      <scheme val="major"/>
    </font>
    <font>
      <sz val="14"/>
      <color theme="1"/>
      <name val="Calibri Light"/>
      <family val="1"/>
      <scheme val="major"/>
    </font>
    <font>
      <b/>
      <sz val="18"/>
      <color theme="1"/>
      <name val="Calibri Light"/>
      <family val="1"/>
      <scheme val="major"/>
    </font>
    <font>
      <sz val="10"/>
      <color rgb="FF000000"/>
      <name val="Times New Roman"/>
      <family val="1"/>
    </font>
    <font>
      <b/>
      <sz val="11"/>
      <color rgb="FF000000"/>
      <name val="Calibri"/>
      <family val="2"/>
    </font>
    <font>
      <b/>
      <sz val="11"/>
      <color theme="1"/>
      <name val="Calibri Light"/>
      <family val="1"/>
      <scheme val="major"/>
    </font>
    <font>
      <b/>
      <sz val="12"/>
      <color rgb="FF000000"/>
      <name val="Calibri"/>
      <family val="2"/>
    </font>
    <font>
      <sz val="10"/>
      <color theme="1"/>
      <name val="Calibri Light"/>
      <family val="1"/>
      <scheme val="major"/>
    </font>
    <font>
      <b/>
      <sz val="14"/>
      <color rgb="FF000000"/>
      <name val="Calibri"/>
      <family val="2"/>
    </font>
    <font>
      <b/>
      <sz val="10"/>
      <color rgb="FF000000"/>
      <name val="Calibri"/>
      <family val="2"/>
    </font>
    <font>
      <b/>
      <sz val="16"/>
      <color rgb="FF000000"/>
      <name val="Verdana"/>
      <family val="2"/>
    </font>
    <font>
      <sz val="10"/>
      <name val="Arial"/>
      <family val="2"/>
    </font>
    <font>
      <sz val="12"/>
      <name val="Century Schoolbook"/>
      <family val="1"/>
    </font>
    <font>
      <sz val="11"/>
      <name val="Calibri"/>
      <family val="2"/>
    </font>
    <font>
      <b/>
      <sz val="14"/>
      <color rgb="FF333399"/>
      <name val="Verdana"/>
      <family val="2"/>
    </font>
    <font>
      <b/>
      <sz val="12"/>
      <name val="Verdana"/>
      <family val="2"/>
    </font>
    <font>
      <b/>
      <sz val="9"/>
      <name val="Verdana"/>
      <family val="2"/>
    </font>
    <font>
      <b/>
      <sz val="10"/>
      <name val="Verdana"/>
      <family val="2"/>
    </font>
    <font>
      <sz val="10"/>
      <name val="Verdana"/>
      <family val="2"/>
    </font>
    <font>
      <sz val="10"/>
      <color rgb="FF000000"/>
      <name val="Calibri"/>
      <family val="2"/>
    </font>
    <font>
      <b/>
      <sz val="11"/>
      <color rgb="FFFF0000"/>
      <name val="Calibri Light"/>
      <family val="1"/>
      <scheme val="major"/>
    </font>
    <font>
      <b/>
      <sz val="9"/>
      <color rgb="FFFF0000"/>
      <name val="Verdana"/>
      <family val="2"/>
    </font>
    <font>
      <sz val="10"/>
      <color rgb="FFFF0000"/>
      <name val="Verdana"/>
      <family val="2"/>
    </font>
    <font>
      <sz val="11"/>
      <color rgb="FFFF0000"/>
      <name val="Calibri"/>
      <family val="2"/>
      <scheme val="minor"/>
    </font>
    <font>
      <sz val="14"/>
      <color rgb="FF333399"/>
      <name val="Arial Black"/>
      <family val="2"/>
    </font>
    <font>
      <b/>
      <sz val="11"/>
      <name val="Verdana"/>
      <family val="2"/>
    </font>
    <font>
      <sz val="10"/>
      <name val="Arial Black"/>
      <family val="2"/>
    </font>
    <font>
      <b/>
      <sz val="9"/>
      <name val="Calibri"/>
      <family val="2"/>
      <scheme val="minor"/>
    </font>
    <font>
      <b/>
      <sz val="12"/>
      <color rgb="FFFF0000"/>
      <name val="Calibri"/>
      <family val="2"/>
      <scheme val="minor"/>
    </font>
    <font>
      <b/>
      <sz val="10.5"/>
      <color theme="1"/>
      <name val="Verdana"/>
      <family val="2"/>
    </font>
    <font>
      <b/>
      <sz val="10.5"/>
      <color rgb="FFFF0000"/>
      <name val="Verdana"/>
      <family val="2"/>
    </font>
    <font>
      <sz val="10.5"/>
      <color theme="1"/>
      <name val="Calibri"/>
      <family val="2"/>
      <scheme val="minor"/>
    </font>
    <font>
      <sz val="10.25"/>
      <name val="Verdana"/>
      <family val="2"/>
    </font>
    <font>
      <b/>
      <sz val="11"/>
      <color theme="1"/>
      <name val="Verdana"/>
      <family val="2"/>
    </font>
    <font>
      <b/>
      <sz val="11"/>
      <color rgb="FFFF0000"/>
      <name val="Verdana"/>
      <family val="2"/>
    </font>
    <font>
      <b/>
      <sz val="10"/>
      <color theme="1"/>
      <name val="Calibri"/>
      <family val="2"/>
      <scheme val="minor"/>
    </font>
    <font>
      <b/>
      <sz val="12"/>
      <name val="Calibri"/>
      <family val="2"/>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9">
    <xf numFmtId="0" fontId="0" fillId="0" borderId="0"/>
    <xf numFmtId="0" fontId="6" fillId="0" borderId="0"/>
    <xf numFmtId="0" fontId="1" fillId="0" borderId="0"/>
    <xf numFmtId="43" fontId="1" fillId="0" borderId="0" applyFont="0" applyFill="0" applyBorder="0" applyAlignment="0" applyProtection="0"/>
    <xf numFmtId="0" fontId="14"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0" fontId="14" fillId="0" borderId="0"/>
    <xf numFmtId="166" fontId="1" fillId="0" borderId="0" applyFont="0" applyFill="0" applyBorder="0" applyAlignment="0" applyProtection="0"/>
    <xf numFmtId="43" fontId="1" fillId="0" borderId="0" applyFont="0" applyFill="0" applyBorder="0" applyAlignment="0" applyProtection="0"/>
    <xf numFmtId="0" fontId="14" fillId="0" borderId="0"/>
    <xf numFmtId="0" fontId="14" fillId="0" borderId="0"/>
    <xf numFmtId="0" fontId="14" fillId="0" borderId="0"/>
    <xf numFmtId="169" fontId="15" fillId="0" borderId="0"/>
    <xf numFmtId="0" fontId="14" fillId="0" borderId="0"/>
    <xf numFmtId="167" fontId="15" fillId="0" borderId="0"/>
    <xf numFmtId="165" fontId="15" fillId="0" borderId="0"/>
    <xf numFmtId="0" fontId="14"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168" fontId="1" fillId="0" borderId="0"/>
    <xf numFmtId="168" fontId="14" fillId="0" borderId="0"/>
    <xf numFmtId="168" fontId="1" fillId="0" borderId="0"/>
    <xf numFmtId="0" fontId="14" fillId="0" borderId="0"/>
    <xf numFmtId="0" fontId="14" fillId="0" borderId="0"/>
    <xf numFmtId="0" fontId="14" fillId="0" borderId="0"/>
    <xf numFmtId="0" fontId="14" fillId="0" borderId="0"/>
    <xf numFmtId="0" fontId="1" fillId="0" borderId="0"/>
    <xf numFmtId="0" fontId="16" fillId="0" borderId="0">
      <alignment vertical="center"/>
    </xf>
    <xf numFmtId="9" fontId="6"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cellStyleXfs>
  <cellXfs count="170">
    <xf numFmtId="0" fontId="0" fillId="0" borderId="0" xfId="0"/>
    <xf numFmtId="0" fontId="3" fillId="2" borderId="10" xfId="0" applyFont="1" applyFill="1" applyBorder="1" applyAlignment="1">
      <alignment horizontal="center" vertical="center"/>
    </xf>
    <xf numFmtId="0" fontId="4" fillId="0" borderId="10" xfId="0" applyFont="1" applyBorder="1" applyAlignment="1">
      <alignment horizontal="center" vertical="center"/>
    </xf>
    <xf numFmtId="14" fontId="4" fillId="0" borderId="10" xfId="0" applyNumberFormat="1" applyFon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xf>
    <xf numFmtId="0" fontId="0" fillId="3" borderId="7" xfId="0" applyFill="1" applyBorder="1"/>
    <xf numFmtId="0" fontId="0" fillId="3" borderId="10" xfId="0" applyFill="1" applyBorder="1"/>
    <xf numFmtId="0" fontId="0" fillId="0" borderId="10" xfId="0" applyBorder="1"/>
    <xf numFmtId="0" fontId="0" fillId="3" borderId="11" xfId="0" applyFill="1" applyBorder="1"/>
    <xf numFmtId="0" fontId="0" fillId="3" borderId="10" xfId="0" applyFill="1" applyBorder="1" applyAlignment="1">
      <alignment horizontal="center"/>
    </xf>
    <xf numFmtId="164" fontId="3" fillId="0" borderId="10" xfId="0" applyNumberFormat="1" applyFont="1" applyBorder="1" applyAlignment="1">
      <alignment horizontal="center" vertical="center"/>
    </xf>
    <xf numFmtId="164" fontId="3" fillId="0" borderId="11" xfId="0" applyNumberFormat="1" applyFont="1" applyBorder="1" applyAlignment="1">
      <alignment horizontal="center" vertical="center"/>
    </xf>
    <xf numFmtId="164" fontId="3" fillId="2" borderId="15" xfId="0" applyNumberFormat="1" applyFont="1" applyFill="1" applyBorder="1" applyAlignment="1">
      <alignment horizontal="center" vertical="center"/>
    </xf>
    <xf numFmtId="0" fontId="7" fillId="4" borderId="14" xfId="1" applyFont="1" applyFill="1" applyBorder="1" applyAlignment="1">
      <alignment horizontal="center" vertical="center" wrapText="1"/>
    </xf>
    <xf numFmtId="0" fontId="7" fillId="4" borderId="15"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8" fillId="0" borderId="17" xfId="0" applyFont="1" applyBorder="1" applyAlignment="1">
      <alignment horizontal="center" vertical="center"/>
    </xf>
    <xf numFmtId="0" fontId="9" fillId="0" borderId="10" xfId="1" applyFont="1" applyBorder="1" applyAlignment="1">
      <alignment horizontal="center" vertical="center"/>
    </xf>
    <xf numFmtId="0" fontId="9" fillId="0" borderId="10" xfId="1" applyFont="1" applyBorder="1" applyAlignment="1">
      <alignment horizontal="left" vertical="center"/>
    </xf>
    <xf numFmtId="41" fontId="9" fillId="0" borderId="7" xfId="1" applyNumberFormat="1" applyFont="1" applyBorder="1" applyAlignment="1">
      <alignment horizontal="center" vertical="center"/>
    </xf>
    <xf numFmtId="164" fontId="9" fillId="0" borderId="18" xfId="1" applyNumberFormat="1" applyFont="1" applyBorder="1" applyAlignment="1">
      <alignment horizontal="center" vertical="center"/>
    </xf>
    <xf numFmtId="164" fontId="9" fillId="0" borderId="19" xfId="1" applyNumberFormat="1" applyFont="1" applyBorder="1" applyAlignment="1">
      <alignment horizontal="center" vertical="center"/>
    </xf>
    <xf numFmtId="164" fontId="9" fillId="5" borderId="20" xfId="1" applyNumberFormat="1" applyFont="1" applyFill="1" applyBorder="1" applyAlignment="1">
      <alignment horizontal="center" vertical="center"/>
    </xf>
    <xf numFmtId="0" fontId="10" fillId="0" borderId="21" xfId="0" applyFont="1" applyBorder="1"/>
    <xf numFmtId="164" fontId="9" fillId="0" borderId="22" xfId="1" applyNumberFormat="1" applyFont="1" applyBorder="1" applyAlignment="1">
      <alignment horizontal="center" vertical="center"/>
    </xf>
    <xf numFmtId="164" fontId="9" fillId="0" borderId="10" xfId="1" applyNumberFormat="1" applyFont="1" applyBorder="1" applyAlignment="1">
      <alignment horizontal="center" vertical="center"/>
    </xf>
    <xf numFmtId="164" fontId="9" fillId="5" borderId="23" xfId="1" applyNumberFormat="1" applyFont="1" applyFill="1" applyBorder="1" applyAlignment="1">
      <alignment horizontal="center" vertical="center"/>
    </xf>
    <xf numFmtId="164" fontId="11" fillId="6" borderId="7" xfId="1" applyNumberFormat="1" applyFont="1" applyFill="1" applyBorder="1" applyAlignment="1">
      <alignment horizontal="center" vertical="center"/>
    </xf>
    <xf numFmtId="164" fontId="11" fillId="6" borderId="24" xfId="1" applyNumberFormat="1" applyFont="1" applyFill="1" applyBorder="1" applyAlignment="1">
      <alignment horizontal="center" vertical="center"/>
    </xf>
    <xf numFmtId="164" fontId="11" fillId="6" borderId="25" xfId="1" applyNumberFormat="1" applyFont="1" applyFill="1" applyBorder="1" applyAlignment="1">
      <alignment horizontal="center" vertical="center"/>
    </xf>
    <xf numFmtId="164" fontId="11" fillId="5" borderId="26" xfId="1" applyNumberFormat="1" applyFont="1" applyFill="1" applyBorder="1" applyAlignment="1">
      <alignment horizontal="center" vertical="center"/>
    </xf>
    <xf numFmtId="0" fontId="3" fillId="0" borderId="27" xfId="0" applyFont="1" applyBorder="1"/>
    <xf numFmtId="0" fontId="7" fillId="0" borderId="0" xfId="1" applyFont="1" applyAlignment="1">
      <alignment horizontal="right" vertical="center"/>
    </xf>
    <xf numFmtId="164" fontId="12" fillId="0" borderId="0" xfId="1" applyNumberFormat="1" applyFont="1" applyAlignment="1">
      <alignment horizontal="center" vertical="center"/>
    </xf>
    <xf numFmtId="164" fontId="9" fillId="0" borderId="19" xfId="1" applyNumberFormat="1" applyFont="1" applyBorder="1" applyAlignment="1">
      <alignment vertical="center"/>
    </xf>
    <xf numFmtId="164" fontId="9" fillId="0" borderId="10" xfId="1" applyNumberFormat="1" applyFont="1" applyBorder="1" applyAlignment="1">
      <alignment vertical="center"/>
    </xf>
    <xf numFmtId="164" fontId="11" fillId="6" borderId="24" xfId="1" applyNumberFormat="1" applyFont="1" applyFill="1" applyBorder="1" applyAlignment="1">
      <alignment vertical="center"/>
    </xf>
    <xf numFmtId="164" fontId="11" fillId="6" borderId="25" xfId="1" applyNumberFormat="1" applyFont="1" applyFill="1" applyBorder="1" applyAlignment="1">
      <alignment vertical="center"/>
    </xf>
    <xf numFmtId="43" fontId="22" fillId="0" borderId="10" xfId="1" applyNumberFormat="1" applyFont="1" applyBorder="1" applyAlignment="1">
      <alignment horizontal="center" vertical="center"/>
    </xf>
    <xf numFmtId="43" fontId="12" fillId="4" borderId="10" xfId="1" applyNumberFormat="1" applyFont="1" applyFill="1" applyBorder="1" applyAlignment="1">
      <alignment horizontal="center" vertical="center"/>
    </xf>
    <xf numFmtId="43" fontId="22" fillId="8" borderId="10" xfId="1" applyNumberFormat="1" applyFont="1" applyFill="1" applyBorder="1" applyAlignment="1">
      <alignment horizontal="center" vertical="center"/>
    </xf>
    <xf numFmtId="43" fontId="22" fillId="10" borderId="10" xfId="1" applyNumberFormat="1" applyFont="1" applyFill="1" applyBorder="1" applyAlignment="1">
      <alignment horizontal="center" vertical="center"/>
    </xf>
    <xf numFmtId="43" fontId="9" fillId="0" borderId="10" xfId="1" applyNumberFormat="1" applyFont="1" applyBorder="1" applyAlignment="1">
      <alignment horizontal="center" vertical="center"/>
    </xf>
    <xf numFmtId="43" fontId="9" fillId="0" borderId="19" xfId="1" applyNumberFormat="1" applyFont="1" applyBorder="1" applyAlignment="1">
      <alignment horizontal="center" vertical="center"/>
    </xf>
    <xf numFmtId="43" fontId="22" fillId="0" borderId="10" xfId="1" applyNumberFormat="1" applyFont="1" applyBorder="1" applyAlignment="1">
      <alignment horizontal="center" vertical="center"/>
    </xf>
    <xf numFmtId="0" fontId="8" fillId="0" borderId="0" xfId="0" applyFont="1" applyAlignment="1">
      <alignment horizontal="center" vertical="center"/>
    </xf>
    <xf numFmtId="0" fontId="19" fillId="9" borderId="10"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20" fillId="7" borderId="10" xfId="0" applyFont="1" applyFill="1" applyBorder="1" applyAlignment="1">
      <alignment horizontal="left" vertical="center"/>
    </xf>
    <xf numFmtId="0" fontId="21" fillId="7" borderId="10" xfId="0" applyFont="1" applyFill="1" applyBorder="1" applyAlignment="1">
      <alignment horizontal="center" vertical="center" wrapText="1"/>
    </xf>
    <xf numFmtId="167" fontId="21" fillId="7" borderId="10" xfId="0" applyNumberFormat="1" applyFont="1" applyFill="1" applyBorder="1" applyAlignment="1">
      <alignment horizontal="center" vertical="center"/>
    </xf>
    <xf numFmtId="0" fontId="20" fillId="9" borderId="8" xfId="0" applyFont="1" applyFill="1" applyBorder="1" applyAlignment="1">
      <alignment horizontal="center" vertical="center" wrapText="1"/>
    </xf>
    <xf numFmtId="0" fontId="23" fillId="0" borderId="0" xfId="0" applyFont="1" applyAlignment="1">
      <alignment horizontal="left" vertical="center"/>
    </xf>
    <xf numFmtId="0" fontId="25" fillId="7" borderId="10" xfId="0" applyFont="1" applyFill="1" applyBorder="1" applyAlignment="1">
      <alignment horizontal="center" vertical="center" wrapText="1"/>
    </xf>
    <xf numFmtId="0" fontId="0" fillId="0" borderId="0" xfId="0" applyAlignment="1">
      <alignment wrapText="1"/>
    </xf>
    <xf numFmtId="0" fontId="26" fillId="0" borderId="0" xfId="0" applyFont="1" applyAlignment="1">
      <alignment wrapText="1"/>
    </xf>
    <xf numFmtId="0" fontId="0" fillId="0" borderId="0" xfId="0" applyAlignment="1">
      <alignment horizontal="center" vertical="center"/>
    </xf>
    <xf numFmtId="0" fontId="27" fillId="0" borderId="0" xfId="4" applyFont="1" applyAlignment="1">
      <alignment vertical="center" wrapText="1"/>
    </xf>
    <xf numFmtId="0" fontId="27" fillId="0" borderId="0" xfId="4" applyFont="1" applyAlignment="1">
      <alignment horizontal="center" vertical="center" wrapText="1"/>
    </xf>
    <xf numFmtId="0" fontId="0" fillId="0" borderId="0" xfId="0" applyAlignment="1">
      <alignment vertical="center"/>
    </xf>
    <xf numFmtId="0" fontId="28" fillId="0" borderId="0" xfId="4" applyFont="1" applyAlignment="1">
      <alignment vertical="center"/>
    </xf>
    <xf numFmtId="0" fontId="29" fillId="0" borderId="0" xfId="4" applyFont="1" applyAlignment="1">
      <alignment horizontal="center" vertical="center" wrapText="1"/>
    </xf>
    <xf numFmtId="0" fontId="29" fillId="0" borderId="0" xfId="4" applyFont="1" applyAlignment="1">
      <alignment vertical="center" wrapText="1"/>
    </xf>
    <xf numFmtId="0" fontId="30" fillId="9" borderId="0" xfId="0" applyFont="1" applyFill="1"/>
    <xf numFmtId="0" fontId="30" fillId="9" borderId="0" xfId="0" applyFont="1" applyFill="1" applyAlignment="1">
      <alignment horizontal="center" vertical="center"/>
    </xf>
    <xf numFmtId="0" fontId="30" fillId="7" borderId="0" xfId="0" applyFont="1" applyFill="1"/>
    <xf numFmtId="0" fontId="30" fillId="7" borderId="0" xfId="0" applyFont="1" applyFill="1" applyAlignment="1">
      <alignment horizontal="center" vertical="center"/>
    </xf>
    <xf numFmtId="0" fontId="19" fillId="3" borderId="10" xfId="0" applyFont="1" applyFill="1" applyBorder="1" applyAlignment="1">
      <alignment horizontal="center" vertical="center" wrapText="1"/>
    </xf>
    <xf numFmtId="0" fontId="21" fillId="0" borderId="10" xfId="0" applyFont="1" applyBorder="1" applyAlignment="1">
      <alignment horizontal="left" vertical="center" wrapText="1"/>
    </xf>
    <xf numFmtId="0" fontId="21" fillId="0" borderId="10" xfId="0" applyFont="1" applyBorder="1" applyAlignment="1">
      <alignment horizontal="center" vertical="center" wrapText="1"/>
    </xf>
    <xf numFmtId="170" fontId="21" fillId="0" borderId="10" xfId="36" applyNumberFormat="1" applyFont="1" applyFill="1" applyBorder="1" applyAlignment="1">
      <alignment horizontal="center" vertical="center" wrapText="1"/>
    </xf>
    <xf numFmtId="43" fontId="21" fillId="0" borderId="10" xfId="36" applyFont="1" applyFill="1" applyBorder="1" applyAlignment="1">
      <alignment horizontal="center" vertical="center" wrapText="1"/>
    </xf>
    <xf numFmtId="171" fontId="25" fillId="0" borderId="10" xfId="36" applyNumberFormat="1" applyFont="1" applyFill="1" applyBorder="1" applyAlignment="1">
      <alignment horizontal="center" vertical="center" wrapText="1"/>
    </xf>
    <xf numFmtId="0" fontId="30" fillId="0" borderId="10" xfId="0" applyFont="1" applyBorder="1"/>
    <xf numFmtId="0" fontId="30" fillId="0" borderId="0" xfId="0" applyFont="1"/>
    <xf numFmtId="0" fontId="30" fillId="0" borderId="0" xfId="0" applyFont="1" applyAlignment="1">
      <alignment horizontal="center" vertical="center"/>
    </xf>
    <xf numFmtId="0" fontId="31" fillId="7" borderId="0" xfId="0" applyFont="1" applyFill="1" applyAlignment="1">
      <alignment horizontal="center" vertical="center"/>
    </xf>
    <xf numFmtId="0" fontId="32" fillId="9" borderId="10" xfId="0" applyFont="1" applyFill="1" applyBorder="1" applyAlignment="1">
      <alignment horizontal="right" vertical="center" wrapText="1"/>
    </xf>
    <xf numFmtId="0" fontId="32" fillId="9" borderId="10" xfId="0" applyFont="1" applyFill="1" applyBorder="1" applyAlignment="1">
      <alignment horizontal="right" vertical="center"/>
    </xf>
    <xf numFmtId="2" fontId="32" fillId="9" borderId="10" xfId="38" applyNumberFormat="1" applyFont="1" applyFill="1" applyBorder="1" applyAlignment="1">
      <alignment horizontal="center" vertical="center" wrapText="1"/>
    </xf>
    <xf numFmtId="2" fontId="33" fillId="9" borderId="10" xfId="38" applyNumberFormat="1" applyFont="1" applyFill="1" applyBorder="1" applyAlignment="1">
      <alignment horizontal="center" vertical="center" wrapText="1"/>
    </xf>
    <xf numFmtId="0" fontId="34" fillId="9" borderId="10" xfId="0" applyFont="1" applyFill="1" applyBorder="1" applyAlignment="1">
      <alignment horizontal="right"/>
    </xf>
    <xf numFmtId="0" fontId="34" fillId="9" borderId="0" xfId="0" applyFont="1" applyFill="1" applyAlignment="1">
      <alignment horizontal="right"/>
    </xf>
    <xf numFmtId="0" fontId="34" fillId="9" borderId="0" xfId="0" applyFont="1" applyFill="1" applyAlignment="1">
      <alignment horizontal="center" vertical="center"/>
    </xf>
    <xf numFmtId="0" fontId="0" fillId="7" borderId="10" xfId="0" applyFill="1" applyBorder="1"/>
    <xf numFmtId="0" fontId="0" fillId="7" borderId="0" xfId="0" applyFill="1"/>
    <xf numFmtId="0" fontId="0" fillId="7" borderId="0" xfId="0" applyFill="1" applyAlignment="1">
      <alignment horizontal="center" vertical="center"/>
    </xf>
    <xf numFmtId="0" fontId="19" fillId="0" borderId="10" xfId="0" applyFont="1" applyBorder="1" applyAlignment="1">
      <alignment horizontal="center" vertical="center" wrapText="1"/>
    </xf>
    <xf numFmtId="0" fontId="20" fillId="0" borderId="10" xfId="0" applyFont="1" applyBorder="1" applyAlignment="1">
      <alignment horizontal="left" vertical="center"/>
    </xf>
    <xf numFmtId="0" fontId="25" fillId="0" borderId="10" xfId="0" applyFont="1" applyBorder="1" applyAlignment="1">
      <alignment horizontal="center" vertical="center" wrapText="1"/>
    </xf>
    <xf numFmtId="167" fontId="21" fillId="0" borderId="10" xfId="0" applyNumberFormat="1" applyFont="1" applyBorder="1" applyAlignment="1">
      <alignment horizontal="center" vertical="center"/>
    </xf>
    <xf numFmtId="0" fontId="35" fillId="0" borderId="10" xfId="0" applyFont="1" applyBorder="1" applyAlignment="1">
      <alignment horizontal="left" vertical="center" wrapText="1"/>
    </xf>
    <xf numFmtId="0" fontId="30" fillId="0" borderId="0" xfId="0" applyFont="1" applyAlignment="1">
      <alignment vertical="center"/>
    </xf>
    <xf numFmtId="0" fontId="21" fillId="0" borderId="10" xfId="0" applyFont="1" applyBorder="1" applyAlignment="1">
      <alignment horizontal="left" vertical="center"/>
    </xf>
    <xf numFmtId="0" fontId="21" fillId="0" borderId="10" xfId="0" applyFont="1" applyBorder="1" applyAlignment="1">
      <alignment horizontal="center" vertical="center"/>
    </xf>
    <xf numFmtId="171" fontId="21" fillId="0" borderId="10" xfId="36" applyNumberFormat="1" applyFont="1" applyFill="1" applyBorder="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horizontal="center" vertical="center"/>
    </xf>
    <xf numFmtId="0" fontId="37" fillId="0" borderId="0" xfId="0" applyFont="1" applyAlignment="1">
      <alignment horizontal="center" vertical="center" wrapText="1"/>
    </xf>
    <xf numFmtId="0" fontId="38" fillId="0" borderId="0" xfId="0" applyFont="1" applyAlignment="1">
      <alignment vertical="center"/>
    </xf>
    <xf numFmtId="0" fontId="38" fillId="0" borderId="0" xfId="0" applyFont="1" applyAlignment="1">
      <alignment horizontal="center" vertical="center"/>
    </xf>
    <xf numFmtId="0" fontId="7" fillId="5" borderId="28" xfId="1" applyFont="1" applyFill="1" applyBorder="1" applyAlignment="1">
      <alignment horizontal="center" vertical="center" wrapText="1"/>
    </xf>
    <xf numFmtId="164" fontId="9" fillId="5" borderId="8" xfId="1" applyNumberFormat="1" applyFont="1" applyFill="1" applyBorder="1" applyAlignment="1">
      <alignment horizontal="center" vertical="center"/>
    </xf>
    <xf numFmtId="164" fontId="11" fillId="5" borderId="29" xfId="1" applyNumberFormat="1" applyFont="1" applyFill="1" applyBorder="1" applyAlignment="1">
      <alignment horizontal="center" vertical="center"/>
    </xf>
    <xf numFmtId="0" fontId="5" fillId="0" borderId="30" xfId="0" applyFont="1" applyBorder="1" applyAlignment="1">
      <alignment vertical="center"/>
    </xf>
    <xf numFmtId="0" fontId="5" fillId="0" borderId="28" xfId="0" applyFont="1" applyBorder="1" applyAlignment="1">
      <alignment vertical="center"/>
    </xf>
    <xf numFmtId="0" fontId="5" fillId="0" borderId="31" xfId="0" applyFont="1" applyBorder="1" applyAlignment="1">
      <alignment vertical="center"/>
    </xf>
    <xf numFmtId="164" fontId="39" fillId="0" borderId="18" xfId="1" applyNumberFormat="1" applyFont="1" applyBorder="1" applyAlignment="1">
      <alignment horizontal="center" vertical="center"/>
    </xf>
    <xf numFmtId="164" fontId="39" fillId="0" borderId="22" xfId="1" applyNumberFormat="1" applyFont="1" applyBorder="1" applyAlignment="1">
      <alignment horizontal="center" vertical="center"/>
    </xf>
    <xf numFmtId="0" fontId="3" fillId="2" borderId="1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6" borderId="7" xfId="1" applyFont="1" applyFill="1" applyBorder="1" applyAlignment="1">
      <alignment horizontal="center" vertical="center"/>
    </xf>
    <xf numFmtId="0" fontId="11" fillId="6" borderId="9" xfId="1" applyFont="1" applyFill="1" applyBorder="1" applyAlignment="1">
      <alignment horizontal="center" vertical="center"/>
    </xf>
    <xf numFmtId="1" fontId="13" fillId="0" borderId="0" xfId="2" applyNumberFormat="1" applyFont="1" applyAlignment="1">
      <alignment horizontal="center" vertical="center" wrapText="1"/>
    </xf>
    <xf numFmtId="0" fontId="3" fillId="0" borderId="10" xfId="0" applyFont="1" applyBorder="1" applyAlignment="1">
      <alignment horizontal="right"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2" borderId="14" xfId="0" applyFont="1" applyFill="1" applyBorder="1" applyAlignment="1">
      <alignment horizontal="right" vertical="center"/>
    </xf>
    <xf numFmtId="0" fontId="3" fillId="2" borderId="15" xfId="0" applyFont="1" applyFill="1" applyBorder="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7" fillId="4" borderId="1" xfId="1" applyFont="1" applyFill="1" applyBorder="1" applyAlignment="1">
      <alignment horizontal="center" vertical="center"/>
    </xf>
    <xf numFmtId="0" fontId="7" fillId="4" borderId="4" xfId="1" applyFont="1" applyFill="1" applyBorder="1" applyAlignment="1">
      <alignment horizontal="center" vertical="center"/>
    </xf>
    <xf numFmtId="0" fontId="7" fillId="4" borderId="2" xfId="1" applyFont="1" applyFill="1" applyBorder="1" applyAlignment="1">
      <alignment horizontal="center" vertical="center" wrapText="1"/>
    </xf>
    <xf numFmtId="0" fontId="7" fillId="4" borderId="5" xfId="1" applyFont="1" applyFill="1" applyBorder="1" applyAlignment="1">
      <alignment horizontal="center" vertical="center" wrapText="1"/>
    </xf>
    <xf numFmtId="0" fontId="7" fillId="4" borderId="2" xfId="1" applyFont="1" applyFill="1" applyBorder="1" applyAlignment="1">
      <alignment horizontal="center" vertical="center"/>
    </xf>
    <xf numFmtId="0" fontId="7" fillId="4" borderId="5" xfId="1"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19" fillId="9" borderId="11"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9" borderId="19"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20" fillId="0" borderId="0" xfId="0" applyFont="1" applyAlignment="1">
      <alignment horizontal="center" vertical="center"/>
    </xf>
    <xf numFmtId="0" fontId="17" fillId="0" borderId="0" xfId="4" applyFont="1" applyAlignment="1">
      <alignment horizontal="center" vertical="center" wrapText="1"/>
    </xf>
    <xf numFmtId="0" fontId="18" fillId="0" borderId="0" xfId="4" applyFont="1" applyAlignment="1">
      <alignment horizontal="center" vertical="center"/>
    </xf>
    <xf numFmtId="0" fontId="8" fillId="0" borderId="5" xfId="0" applyFont="1" applyBorder="1" applyAlignment="1">
      <alignment horizontal="left" vertical="center"/>
    </xf>
    <xf numFmtId="0" fontId="19" fillId="9" borderId="10" xfId="0" applyFont="1" applyFill="1" applyBorder="1" applyAlignment="1">
      <alignment horizontal="center" vertical="center"/>
    </xf>
    <xf numFmtId="0" fontId="19" fillId="9" borderId="11" xfId="0" applyFont="1" applyFill="1" applyBorder="1" applyAlignment="1">
      <alignment horizontal="center" vertical="center"/>
    </xf>
    <xf numFmtId="0" fontId="19" fillId="9" borderId="19" xfId="0" applyFont="1" applyFill="1" applyBorder="1" applyAlignment="1">
      <alignment horizontal="center" vertical="center"/>
    </xf>
    <xf numFmtId="0" fontId="20" fillId="9" borderId="7" xfId="0" applyFont="1" applyFill="1" applyBorder="1" applyAlignment="1">
      <alignment horizontal="center" vertical="center" wrapText="1"/>
    </xf>
    <xf numFmtId="0" fontId="20" fillId="9" borderId="9" xfId="0" applyFont="1" applyFill="1" applyBorder="1" applyAlignment="1">
      <alignment horizontal="center" vertical="center" wrapText="1"/>
    </xf>
    <xf numFmtId="164" fontId="30" fillId="0" borderId="0" xfId="0" applyNumberFormat="1" applyFont="1" applyAlignment="1">
      <alignment horizontal="center" vertical="center"/>
    </xf>
  </cellXfs>
  <cellStyles count="39">
    <cellStyle name="Comma 2" xfId="5"/>
    <cellStyle name="Comma 2 2" xfId="6"/>
    <cellStyle name="Comma 3" xfId="9"/>
    <cellStyle name="Comma 3 2" xfId="10"/>
    <cellStyle name="Comma 3 3" xfId="37"/>
    <cellStyle name="Comma 4" xfId="36"/>
    <cellStyle name="Comma 5" xfId="3"/>
    <cellStyle name="Comma 6" xfId="38"/>
    <cellStyle name="Normal" xfId="0" builtinId="0"/>
    <cellStyle name="Normal 104 2" xfId="33"/>
    <cellStyle name="Normal 143" xfId="11"/>
    <cellStyle name="Normal 145" xfId="12"/>
    <cellStyle name="Normal 147" xfId="13"/>
    <cellStyle name="Normal 18" xfId="34"/>
    <cellStyle name="Normal 2" xfId="4"/>
    <cellStyle name="Normal 2 10" xfId="14"/>
    <cellStyle name="Normal 2 2" xfId="15"/>
    <cellStyle name="Normal 2 3" xfId="16"/>
    <cellStyle name="Normal 2 3 2" xfId="17"/>
    <cellStyle name="Normal 2 4" xfId="18"/>
    <cellStyle name="Normal 2 4 2" xfId="19"/>
    <cellStyle name="Normal 2 5" xfId="20"/>
    <cellStyle name="Normal 2 6" xfId="21"/>
    <cellStyle name="Normal 2 7" xfId="22"/>
    <cellStyle name="Normal 2 8" xfId="23"/>
    <cellStyle name="Normal 2 9" xfId="24"/>
    <cellStyle name="Normal 3" xfId="25"/>
    <cellStyle name="Normal 3 2" xfId="26"/>
    <cellStyle name="Normal 4" xfId="2"/>
    <cellStyle name="Normal 4 2" xfId="27"/>
    <cellStyle name="Normal 5" xfId="7"/>
    <cellStyle name="Normal 5 2" xfId="28"/>
    <cellStyle name="Normal 6" xfId="29"/>
    <cellStyle name="Normal 6 2" xfId="30"/>
    <cellStyle name="Normal 7" xfId="8"/>
    <cellStyle name="Normal 8" xfId="31"/>
    <cellStyle name="Normal 8 2" xfId="32"/>
    <cellStyle name="Normal 9" xfId="1"/>
    <cellStyle name="Percent 2" xfId="35"/>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calcChain" Target="calcChain.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53" Type="http://schemas.openxmlformats.org/officeDocument/2006/relationships/externalLink" Target="externalLinks/externalLink51.xml"/><Relationship Id="rId74" Type="http://schemas.openxmlformats.org/officeDocument/2006/relationships/externalLink" Target="externalLinks/externalLink72.xml"/><Relationship Id="rId128" Type="http://schemas.openxmlformats.org/officeDocument/2006/relationships/externalLink" Target="externalLinks/externalLink126.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5" Type="http://schemas.openxmlformats.org/officeDocument/2006/relationships/externalLink" Target="externalLinks/externalLink93.xml"/><Relationship Id="rId22" Type="http://schemas.openxmlformats.org/officeDocument/2006/relationships/externalLink" Target="externalLinks/externalLink20.xml"/><Relationship Id="rId43" Type="http://schemas.openxmlformats.org/officeDocument/2006/relationships/externalLink" Target="externalLinks/externalLink41.xml"/><Relationship Id="rId64" Type="http://schemas.openxmlformats.org/officeDocument/2006/relationships/externalLink" Target="externalLinks/externalLink62.xml"/><Relationship Id="rId118" Type="http://schemas.openxmlformats.org/officeDocument/2006/relationships/externalLink" Target="externalLinks/externalLink116.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theme" Target="theme/theme1.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styles" Target="styles.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sharedStrings" Target="sharedStrings.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6" Type="http://schemas.openxmlformats.org/officeDocument/2006/relationships/externalLink" Target="externalLinks/externalLink14.xml"/><Relationship Id="rId37" Type="http://schemas.openxmlformats.org/officeDocument/2006/relationships/externalLink" Target="externalLinks/externalLink35.xml"/><Relationship Id="rId58" Type="http://schemas.openxmlformats.org/officeDocument/2006/relationships/externalLink" Target="externalLinks/externalLink56.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44" Type="http://schemas.openxmlformats.org/officeDocument/2006/relationships/externalLink" Target="externalLinks/externalLink142.xml"/><Relationship Id="rId90" Type="http://schemas.openxmlformats.org/officeDocument/2006/relationships/externalLink" Target="externalLinks/externalLink88.xml"/><Relationship Id="rId27" Type="http://schemas.openxmlformats.org/officeDocument/2006/relationships/externalLink" Target="externalLinks/externalLink25.xml"/><Relationship Id="rId48" Type="http://schemas.openxmlformats.org/officeDocument/2006/relationships/externalLink" Target="externalLinks/externalLink46.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34" Type="http://schemas.openxmlformats.org/officeDocument/2006/relationships/externalLink" Target="externalLinks/externalLink13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1</xdr:row>
      <xdr:rowOff>66675</xdr:rowOff>
    </xdr:from>
    <xdr:to>
      <xdr:col>2</xdr:col>
      <xdr:colOff>333376</xdr:colOff>
      <xdr:row>5</xdr:row>
      <xdr:rowOff>28575</xdr:rowOff>
    </xdr:to>
    <xdr:pic>
      <xdr:nvPicPr>
        <xdr:cNvPr id="2" name="Picture 1" descr="Power Mech Symble.jpg">
          <a:extLst>
            <a:ext uri="{FF2B5EF4-FFF2-40B4-BE49-F238E27FC236}">
              <a16:creationId xmlns:a16="http://schemas.microsoft.com/office/drawing/2014/main" xmlns="" id="{BDD88734-8721-45A0-859B-58D9F920CEB8}"/>
            </a:ext>
          </a:extLst>
        </xdr:cNvPr>
        <xdr:cNvPicPr>
          <a:picLocks noChangeAspect="1"/>
        </xdr:cNvPicPr>
      </xdr:nvPicPr>
      <xdr:blipFill>
        <a:blip xmlns:r="http://schemas.openxmlformats.org/officeDocument/2006/relationships" r:embed="rId1"/>
        <a:stretch>
          <a:fillRect/>
        </a:stretch>
      </xdr:blipFill>
      <xdr:spPr>
        <a:xfrm>
          <a:off x="304801" y="257175"/>
          <a:ext cx="876300" cy="895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Documents%20and%20Settings/h115365/Local%20Settings/Temporary%20Internet%20Files/Content.Outlook/B4IOKITI/1%20%20RFP%20Raipur%20TPP(Boiler%20%20Steel%20Structure%20PKG)_Rev01%2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NGDOC~1/MSQUIO~1/est-FF-00-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Ankit.Shukla/Desktop/dpr%20client.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ocuments%20and%20Settings/ITsez/Local%20Settings/Temp/Documents%20and%20Settings/rayudu/Desktop/PLANNING/MPCS/PLANNING/METRO%20PLANNING/ACE%20-%20REV%201%20-%20261203/ACE%20-%20REV%201%20-%20261203-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01&#20491;&#20154;&#65420;&#65387;/&#12371;&#12540;&#12376;/&#12467;&#12472;&#12455;&#12493;/&#26032;&#26085;&#20843;&#24161;/&#37325;&#37327;&#12398;&#1241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arunan/Formats/Tendering/Cash%20flow%20Template_2009_R1.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Shared/Inian.R/R%20&amp;%20R/HIAL%20ACE%20-%20Revised%20Qty%201708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arunan/projects/3%20x%20660%20MW%20Talwandi%20Sabo/FINAL%20PRICE%20TALWANDI%20SABO%2013-05-10/ACE_Working.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Documents%20and%20Settings/com/Local%20Settings/Temporary%20Internet%20Files/Content.IE5/ET5UJ6H0/AGM1_Packing_Innercasing_%20Matallic%20Expansion%20Joint_HKR.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44277;&#50976;/&#45347;&#50612;&#51452;&#44592;/&#50980;&#50689;&#50885;/Cable%20bom%201&#52264;(102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Documents%20and%20Settings/Administrator/Desktop/RMC_DELHI_05_06_Form%206%20&amp;%207.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4.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Users/abhiram/AppData/Local/Microsoft/Windows/Temporary%20Internet%20Files/Low/Content.IE5/23D5IP1M/08_01_04%20APL%20Mundra%20Civil%20Working.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Users/Powermech/Desktop/SR/Compound%20Wall/Documents%20and%20Settings/lancogroup/Local%20Settings/Temporary%20Internet%20Files/Content.Outlook/M1IS7WYX/IOCL/Clients%20Submittals/IOCL%20Organogram%2014-10-2009.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UmmAlNar/&#44396;&#47588;&#44288;&#47144;/&#49444;&#52824;&#51088;&#51116;/cable/OrderBM(Power).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hslee/2005&#45380;&#46020;/Philippines/Power%20Plant/Estimate/&#51228;&#52636;&#45236;&#5066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NALIZED%20ZONE-1/FINALIZED%20ZONE-1/22.%20AGS%20Pvt%20Ltd_Aug/RA-09%20Aug/RA%20BILL-9%20AGS%20Pvt%20Ltd%20Aug'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s>
    <sheetDataSet>
      <sheetData sheetId="0"/>
      <sheetData sheetId="1"/>
      <sheetData sheetId="2"/>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Elect."/>
      <sheetName val="MG"/>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sheetData sheetId="1280" refreshError="1"/>
      <sheetData sheetId="1281" refreshError="1"/>
      <sheetData sheetId="1282" refreshError="1"/>
      <sheetData sheetId="1283" refreshError="1"/>
      <sheetData sheetId="1284">
        <row r="1">
          <cell r="B1" t="str">
            <v>220 kV SUB-STATION</v>
          </cell>
        </row>
      </sheetData>
      <sheetData sheetId="1285">
        <row r="1">
          <cell r="B1" t="str">
            <v>220 kV SUB-STATION</v>
          </cell>
        </row>
      </sheetData>
      <sheetData sheetId="1286"/>
      <sheetData sheetId="1287">
        <row r="1">
          <cell r="B1" t="str">
            <v>220 kV SUB-STATION</v>
          </cell>
        </row>
      </sheetData>
      <sheetData sheetId="1288">
        <row r="1">
          <cell r="B1" t="str">
            <v>220 kV SUB-STATION</v>
          </cell>
        </row>
      </sheetData>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ow r="1">
          <cell r="B1" t="str">
            <v>220 kV SUB-STATION</v>
          </cell>
        </row>
      </sheetData>
      <sheetData sheetId="1345">
        <row r="1">
          <cell r="B1" t="str">
            <v>220 kV SUB-STATION</v>
          </cell>
        </row>
      </sheetData>
      <sheetData sheetId="1346">
        <row r="1">
          <cell r="B1" t="str">
            <v>220 kV SUB-STATION</v>
          </cell>
        </row>
      </sheetData>
      <sheetData sheetId="1347" refreshError="1"/>
      <sheetData sheetId="1348">
        <row r="1">
          <cell r="B1" t="str">
            <v>220 kV SUB-STATION</v>
          </cell>
        </row>
      </sheetData>
      <sheetData sheetId="1349">
        <row r="1">
          <cell r="B1" t="str">
            <v>220 kV SUB-STATION</v>
          </cell>
        </row>
      </sheetData>
      <sheetData sheetId="1350">
        <row r="1">
          <cell r="B1" t="str">
            <v>220 kV SUB-STATION</v>
          </cell>
        </row>
      </sheetData>
      <sheetData sheetId="1351">
        <row r="1">
          <cell r="B1" t="str">
            <v>220 kV SUB-STATION</v>
          </cell>
        </row>
      </sheetData>
      <sheetData sheetId="1352">
        <row r="1">
          <cell r="B1" t="str">
            <v>220 kV SUB-STATION</v>
          </cell>
        </row>
      </sheetData>
      <sheetData sheetId="1353">
        <row r="1">
          <cell r="B1" t="str">
            <v>220 kV SUB-STATION</v>
          </cell>
        </row>
      </sheetData>
      <sheetData sheetId="1354" refreshError="1"/>
      <sheetData sheetId="1355" refreshError="1"/>
      <sheetData sheetId="1356" refreshError="1"/>
      <sheetData sheetId="1357"/>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efreshError="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sheetData sheetId="1429"/>
      <sheetData sheetId="1430"/>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refreshError="1"/>
      <sheetData sheetId="1486" refreshError="1"/>
      <sheetData sheetId="1487" refreshError="1"/>
      <sheetData sheetId="1488" refreshError="1"/>
      <sheetData sheetId="1489"/>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sheetData sheetId="1516"/>
      <sheetData sheetId="1517" refreshError="1"/>
      <sheetData sheetId="1518" refreshError="1"/>
      <sheetData sheetId="1519" refreshError="1"/>
      <sheetData sheetId="1520" refreshError="1"/>
      <sheetData sheetId="1521" refreshError="1"/>
      <sheetData sheetId="1522" refreshError="1"/>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efreshError="1"/>
      <sheetData sheetId="1528" refreshError="1"/>
      <sheetData sheetId="1529" refreshError="1"/>
      <sheetData sheetId="1530" refreshError="1"/>
      <sheetData sheetId="1531">
        <row r="1">
          <cell r="B1" t="str">
            <v>220 kV SUB-STATION</v>
          </cell>
        </row>
      </sheetData>
      <sheetData sheetId="1532"/>
      <sheetData sheetId="1533"/>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ow r="1">
          <cell r="B1" t="str">
            <v>220 kV SUB-STATION</v>
          </cell>
        </row>
      </sheetData>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ow r="1">
          <cell r="B1" t="str">
            <v>220 kV SUB-STATION</v>
          </cell>
        </row>
      </sheetData>
      <sheetData sheetId="1648" refreshError="1"/>
      <sheetData sheetId="1649"/>
      <sheetData sheetId="1650"/>
      <sheetData sheetId="1651"/>
      <sheetData sheetId="1652">
        <row r="1">
          <cell r="B1" t="str">
            <v>220 kV SUB-STATION</v>
          </cell>
        </row>
      </sheetData>
      <sheetData sheetId="1653"/>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sheetData sheetId="1891">
        <row r="1">
          <cell r="B1" t="str">
            <v>220 kV SUB-STATION</v>
          </cell>
        </row>
      </sheetData>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refreshError="1"/>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sheetData sheetId="1904">
        <row r="1">
          <cell r="B1" t="str">
            <v>220 kV SUB-STATION</v>
          </cell>
        </row>
      </sheetData>
      <sheetData sheetId="1905">
        <row r="1">
          <cell r="B1" t="str">
            <v>220 kV SUB-STATION</v>
          </cell>
        </row>
      </sheetData>
      <sheetData sheetId="1906">
        <row r="1">
          <cell r="B1" t="str">
            <v>220 kV SUB-STATION</v>
          </cell>
        </row>
      </sheetData>
      <sheetData sheetId="1907">
        <row r="1">
          <cell r="B1" t="str">
            <v>220 kV SUB-STATION</v>
          </cell>
        </row>
      </sheetData>
      <sheetData sheetId="1908" refreshError="1"/>
      <sheetData sheetId="1909" refreshError="1"/>
      <sheetData sheetId="1910" refreshError="1"/>
      <sheetData sheetId="1911" refreshError="1"/>
      <sheetData sheetId="1912" refreshError="1"/>
      <sheetData sheetId="1913" refreshError="1"/>
      <sheetData sheetId="1914"/>
      <sheetData sheetId="1915" refreshError="1"/>
      <sheetData sheetId="1916" refreshError="1"/>
      <sheetData sheetId="1917" refreshError="1"/>
      <sheetData sheetId="1918" refreshError="1"/>
      <sheetData sheetId="1919" refreshError="1"/>
      <sheetData sheetId="1920" refreshError="1"/>
      <sheetData sheetId="1921">
        <row r="1">
          <cell r="B1" t="str">
            <v>220 kV SUB-STATION</v>
          </cell>
        </row>
      </sheetData>
      <sheetData sheetId="1922" refreshError="1"/>
      <sheetData sheetId="1923" refreshError="1"/>
      <sheetData sheetId="1924" refreshError="1"/>
      <sheetData sheetId="1925" refreshError="1"/>
      <sheetData sheetId="1926" refreshError="1"/>
      <sheetData sheetId="1927" refreshError="1"/>
      <sheetData sheetId="1928">
        <row r="1">
          <cell r="B1" t="str">
            <v>220 kV SUB-STATION</v>
          </cell>
        </row>
      </sheetData>
      <sheetData sheetId="1929" refreshError="1"/>
      <sheetData sheetId="1930" refreshError="1"/>
      <sheetData sheetId="1931" refreshError="1"/>
      <sheetData sheetId="1932" refreshError="1"/>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ow r="1">
          <cell r="B1" t="str">
            <v>220 kV SUB-STATION</v>
          </cell>
        </row>
      </sheetData>
      <sheetData sheetId="1966">
        <row r="1">
          <cell r="B1" t="str">
            <v>220 kV SUB-STATION</v>
          </cell>
        </row>
      </sheetData>
      <sheetData sheetId="1967"/>
      <sheetData sheetId="1968"/>
      <sheetData sheetId="1969">
        <row r="1">
          <cell r="B1" t="str">
            <v>220 kV SUB-STATION</v>
          </cell>
        </row>
      </sheetData>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ow r="1">
          <cell r="B1" t="str">
            <v>220 kV SUB-STATION</v>
          </cell>
        </row>
      </sheetData>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ow r="1">
          <cell r="B1" t="str">
            <v>220 kV SUB-STATION</v>
          </cell>
        </row>
      </sheetData>
      <sheetData sheetId="2048"/>
      <sheetData sheetId="2049"/>
      <sheetData sheetId="2050"/>
      <sheetData sheetId="205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sheetData sheetId="2065"/>
      <sheetData sheetId="2066"/>
      <sheetData sheetId="2067"/>
      <sheetData sheetId="2068" refreshError="1"/>
      <sheetData sheetId="2069"/>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ow r="1">
          <cell r="B1" t="str">
            <v>220 kV SUB-STATION</v>
          </cell>
        </row>
      </sheetData>
      <sheetData sheetId="2207">
        <row r="1">
          <cell r="B1" t="str">
            <v>220 kV SUB-STATION</v>
          </cell>
        </row>
      </sheetData>
      <sheetData sheetId="2208"/>
      <sheetData sheetId="2209" refreshError="1"/>
      <sheetData sheetId="2210" refreshError="1"/>
      <sheetData sheetId="2211" refreshError="1"/>
      <sheetData sheetId="2212" refreshError="1"/>
      <sheetData sheetId="2213" refreshError="1"/>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sheetData sheetId="2240" refreshError="1"/>
      <sheetData sheetId="224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ow r="1">
          <cell r="B1" t="str">
            <v>220 kV SUB-STATION</v>
          </cell>
        </row>
      </sheetData>
      <sheetData sheetId="2266"/>
      <sheetData sheetId="2267"/>
      <sheetData sheetId="2268"/>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refreshError="1"/>
      <sheetData sheetId="2603" refreshError="1"/>
      <sheetData sheetId="2604" refreshError="1"/>
      <sheetData sheetId="2605" refreshError="1"/>
      <sheetData sheetId="2606" refreshError="1"/>
      <sheetData sheetId="2607" refreshError="1"/>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sheetData sheetId="3575"/>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sheetData sheetId="3607"/>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Building_List"/>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ENCL9"/>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FORM-16"/>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RMG_-@BS18"/>
      <sheetName val="聟05_07_10_N_SHIFT_MECH-FAB2"/>
      <sheetName val="ALL"/>
      <sheetName val="1) COMMON FACILITIES"/>
      <sheetName val="INDENT WISE DETAILS"/>
      <sheetName val="ITEM WISE ISSUED QTY SUM"/>
      <sheetName val="D-623D"/>
      <sheetName val="08.07.10헾】_x0005_?⇯"/>
      <sheetName val="08.07.10헾】_x0005_?蠄ሹꠀ䁮�"/>
      <sheetName val="08.07.10헾】_x0005_?蠌ሹ⠀䁫�"/>
      <sheetName val="08.07.10헾】_x0005__蠄ሹꠀ䁮"/>
      <sheetName val="08.07.10헾】_x0005__蠌ሹ⠀䁫"/>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sheetData sheetId="1087"/>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refreshError="1"/>
      <sheetData sheetId="11958" refreshError="1"/>
      <sheetData sheetId="11959" refreshError="1"/>
      <sheetData sheetId="11960" refreshError="1"/>
      <sheetData sheetId="11961" refreshError="1"/>
      <sheetData sheetId="11962" refreshError="1"/>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efreshError="1"/>
      <sheetData sheetId="12205" refreshError="1"/>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efreshError="1"/>
      <sheetData sheetId="12287" refreshError="1"/>
      <sheetData sheetId="12288" refreshError="1"/>
      <sheetData sheetId="12289" refreshError="1"/>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sheetData sheetId="12429" refreshError="1"/>
      <sheetData sheetId="12430" refreshError="1"/>
      <sheetData sheetId="12431" refreshError="1"/>
      <sheetData sheetId="12432" refreshError="1"/>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ow r="19">
          <cell r="J19">
            <v>1.0499999999999999E-3</v>
          </cell>
        </row>
      </sheetData>
      <sheetData sheetId="12879" refreshError="1"/>
      <sheetData sheetId="12880" refreshError="1"/>
      <sheetData sheetId="12881" refreshError="1"/>
      <sheetData sheetId="12882" refreshError="1"/>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ow r="19">
          <cell r="J19">
            <v>1.0499999999999999E-3</v>
          </cell>
        </row>
      </sheetData>
      <sheetData sheetId="12892" refreshError="1"/>
      <sheetData sheetId="12893" refreshError="1"/>
      <sheetData sheetId="12894" refreshError="1"/>
      <sheetData sheetId="12895" refreshError="1"/>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efreshError="1"/>
      <sheetData sheetId="12970" refreshError="1"/>
      <sheetData sheetId="12971" refreshError="1"/>
      <sheetData sheetId="12972" refreshError="1"/>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ow r="19">
          <cell r="J19">
            <v>1.0499999999999999E-3</v>
          </cell>
        </row>
      </sheetData>
      <sheetData sheetId="13003" refreshError="1"/>
      <sheetData sheetId="13004" refreshError="1"/>
      <sheetData sheetId="13005" refreshError="1"/>
      <sheetData sheetId="13006" refreshError="1"/>
      <sheetData sheetId="13007">
        <row r="19">
          <cell r="J19">
            <v>1.0499999999999999E-3</v>
          </cell>
        </row>
      </sheetData>
      <sheetData sheetId="13008">
        <row r="19">
          <cell r="J19">
            <v>1.0499999999999999E-3</v>
          </cell>
        </row>
      </sheetData>
      <sheetData sheetId="13009" refreshError="1"/>
      <sheetData sheetId="13010" refreshError="1"/>
      <sheetData sheetId="13011" refreshError="1"/>
      <sheetData sheetId="13012" refreshError="1"/>
      <sheetData sheetId="13013" refreshError="1"/>
      <sheetData sheetId="13014" refreshError="1"/>
      <sheetData sheetId="13015" refreshError="1"/>
      <sheetData sheetId="13016" refreshError="1"/>
      <sheetData sheetId="13017">
        <row r="19">
          <cell r="J19">
            <v>1.0499999999999999E-3</v>
          </cell>
        </row>
      </sheetData>
      <sheetData sheetId="13018">
        <row r="19">
          <cell r="J19">
            <v>1.0499999999999999E-3</v>
          </cell>
        </row>
      </sheetData>
      <sheetData sheetId="13019" refreshError="1"/>
      <sheetData sheetId="13020" refreshError="1"/>
      <sheetData sheetId="13021" refreshError="1"/>
      <sheetData sheetId="13022" refreshError="1"/>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ow r="19">
          <cell r="J19">
            <v>1.0499999999999999E-3</v>
          </cell>
        </row>
      </sheetData>
      <sheetData sheetId="13073" refreshError="1"/>
      <sheetData sheetId="13074">
        <row r="19">
          <cell r="J19">
            <v>1.0499999999999999E-3</v>
          </cell>
        </row>
      </sheetData>
      <sheetData sheetId="13075">
        <row r="19">
          <cell r="J19">
            <v>1.0499999999999999E-3</v>
          </cell>
        </row>
      </sheetData>
      <sheetData sheetId="13076" refreshError="1"/>
      <sheetData sheetId="13077">
        <row r="19">
          <cell r="J19">
            <v>1.0499999999999999E-3</v>
          </cell>
        </row>
      </sheetData>
      <sheetData sheetId="13078" refreshError="1"/>
      <sheetData sheetId="13079" refreshError="1"/>
      <sheetData sheetId="13080" refreshError="1"/>
      <sheetData sheetId="13081" refreshError="1"/>
      <sheetData sheetId="13082" refreshError="1"/>
      <sheetData sheetId="13083" refreshError="1"/>
      <sheetData sheetId="13084" refreshError="1"/>
      <sheetData sheetId="13085" refreshError="1"/>
      <sheetData sheetId="13086" refreshError="1"/>
      <sheetData sheetId="13087">
        <row r="19">
          <cell r="J19">
            <v>1.0499999999999999E-3</v>
          </cell>
        </row>
      </sheetData>
      <sheetData sheetId="13088" refreshError="1"/>
      <sheetData sheetId="13089">
        <row r="19">
          <cell r="J19">
            <v>1.0499999999999999E-3</v>
          </cell>
        </row>
      </sheetData>
      <sheetData sheetId="13090">
        <row r="19">
          <cell r="J19">
            <v>1.0499999999999999E-3</v>
          </cell>
        </row>
      </sheetData>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efreshError="1"/>
      <sheetData sheetId="13096" refreshError="1"/>
      <sheetData sheetId="13097" refreshError="1"/>
      <sheetData sheetId="13098" refreshError="1"/>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efreshError="1"/>
      <sheetData sheetId="13112" refreshError="1"/>
      <sheetData sheetId="13113" refreshError="1"/>
      <sheetData sheetId="13114">
        <row r="19">
          <cell r="J19">
            <v>1.0499999999999999E-3</v>
          </cell>
        </row>
      </sheetData>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efreshError="1"/>
      <sheetData sheetId="13145" refreshError="1"/>
      <sheetData sheetId="13146" refreshError="1"/>
      <sheetData sheetId="13147" refreshError="1"/>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efreshError="1"/>
      <sheetData sheetId="13182" refreshError="1"/>
      <sheetData sheetId="13183" refreshError="1"/>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efreshError="1"/>
      <sheetData sheetId="13203" refreshError="1"/>
      <sheetData sheetId="13204" refreshError="1"/>
      <sheetData sheetId="13205" refreshError="1"/>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efreshError="1"/>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efreshError="1"/>
      <sheetData sheetId="14359">
        <row r="19">
          <cell r="J19">
            <v>1.0499999999999999E-3</v>
          </cell>
        </row>
      </sheetData>
      <sheetData sheetId="14360">
        <row r="19">
          <cell r="J19">
            <v>1.0499999999999999E-3</v>
          </cell>
        </row>
      </sheetData>
      <sheetData sheetId="14361">
        <row r="19">
          <cell r="J19">
            <v>1.0499999999999999E-3</v>
          </cell>
        </row>
      </sheetData>
      <sheetData sheetId="14362">
        <row r="19">
          <cell r="J19">
            <v>1.0499999999999999E-3</v>
          </cell>
        </row>
      </sheetData>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efreshError="1"/>
      <sheetData sheetId="14476" refreshError="1"/>
      <sheetData sheetId="14477">
        <row r="19">
          <cell r="J19">
            <v>1.0499999999999999E-3</v>
          </cell>
        </row>
      </sheetData>
      <sheetData sheetId="14478">
        <row r="19">
          <cell r="J19">
            <v>1.0499999999999999E-3</v>
          </cell>
        </row>
      </sheetData>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ow r="19">
          <cell r="J19">
            <v>1.0499999999999999E-3</v>
          </cell>
        </row>
      </sheetData>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ow r="19">
          <cell r="J19">
            <v>1.0499999999999999E-3</v>
          </cell>
        </row>
      </sheetData>
      <sheetData sheetId="14528">
        <row r="19">
          <cell r="J19">
            <v>1.0499999999999999E-3</v>
          </cell>
        </row>
      </sheetData>
      <sheetData sheetId="14529">
        <row r="19">
          <cell r="J19">
            <v>1.0499999999999999E-3</v>
          </cell>
        </row>
      </sheetData>
      <sheetData sheetId="14530">
        <row r="19">
          <cell r="J19">
            <v>1.0499999999999999E-3</v>
          </cell>
        </row>
      </sheetData>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ow r="19">
          <cell r="J19">
            <v>1.0499999999999999E-3</v>
          </cell>
        </row>
      </sheetData>
      <sheetData sheetId="14754">
        <row r="19">
          <cell r="J19">
            <v>1.0499999999999999E-3</v>
          </cell>
        </row>
      </sheetData>
      <sheetData sheetId="14755">
        <row r="19">
          <cell r="J19">
            <v>1.0499999999999999E-3</v>
          </cell>
        </row>
      </sheetData>
      <sheetData sheetId="14756" refreshError="1"/>
      <sheetData sheetId="14757" refreshError="1"/>
      <sheetData sheetId="14758" refreshError="1"/>
      <sheetData sheetId="14759" refreshError="1"/>
      <sheetData sheetId="14760" refreshError="1"/>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efreshError="1"/>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sheetData sheetId="14961"/>
      <sheetData sheetId="14962">
        <row r="19">
          <cell r="J19">
            <v>1.0499999999999999E-3</v>
          </cell>
        </row>
      </sheetData>
      <sheetData sheetId="14963">
        <row r="19">
          <cell r="J19">
            <v>1.0499999999999999E-3</v>
          </cell>
        </row>
      </sheetData>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sheetData sheetId="14972"/>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sheetData sheetId="14979"/>
      <sheetData sheetId="14980"/>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sheetData sheetId="14999">
        <row r="19">
          <cell r="J19">
            <v>1.0499999999999999E-3</v>
          </cell>
        </row>
      </sheetData>
      <sheetData sheetId="15000"/>
      <sheetData sheetId="15001"/>
      <sheetData sheetId="15002">
        <row r="19">
          <cell r="J19">
            <v>1.0499999999999999E-3</v>
          </cell>
        </row>
      </sheetData>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sheetData sheetId="15036"/>
      <sheetData sheetId="15037"/>
      <sheetData sheetId="15038"/>
      <sheetData sheetId="15039"/>
      <sheetData sheetId="15040"/>
      <sheetData sheetId="15041"/>
      <sheetData sheetId="15042"/>
      <sheetData sheetId="15043"/>
      <sheetData sheetId="15044">
        <row r="19">
          <cell r="J19">
            <v>1.0499999999999999E-3</v>
          </cell>
        </row>
      </sheetData>
      <sheetData sheetId="15045"/>
      <sheetData sheetId="15046"/>
      <sheetData sheetId="15047">
        <row r="19">
          <cell r="J19">
            <v>1.0499999999999999E-3</v>
          </cell>
        </row>
      </sheetData>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refreshError="1"/>
      <sheetData sheetId="15063"/>
      <sheetData sheetId="15064" refreshError="1"/>
      <sheetData sheetId="15065" refreshError="1"/>
      <sheetData sheetId="15066" refreshError="1"/>
      <sheetData sheetId="15067" refreshError="1"/>
      <sheetData sheetId="15068" refreshError="1"/>
      <sheetData sheetId="15069">
        <row r="19">
          <cell r="J19">
            <v>1.0499999999999999E-3</v>
          </cell>
        </row>
      </sheetData>
      <sheetData sheetId="15070">
        <row r="19">
          <cell r="J19">
            <v>1.0499999999999999E-3</v>
          </cell>
        </row>
      </sheetData>
      <sheetData sheetId="15071"/>
      <sheetData sheetId="15072">
        <row r="19">
          <cell r="J19">
            <v>1.0499999999999999E-3</v>
          </cell>
        </row>
      </sheetData>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sheetData sheetId="15080"/>
      <sheetData sheetId="15081"/>
      <sheetData sheetId="15082"/>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row r="19">
          <cell r="J19">
            <v>1.0499999999999999E-3</v>
          </cell>
        </row>
      </sheetData>
      <sheetData sheetId="15116"/>
      <sheetData sheetId="15117"/>
      <sheetData sheetId="15118">
        <row r="19">
          <cell r="J19">
            <v>1.0499999999999999E-3</v>
          </cell>
        </row>
      </sheetData>
      <sheetData sheetId="15119"/>
      <sheetData sheetId="15120"/>
      <sheetData sheetId="15121"/>
      <sheetData sheetId="15122"/>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sheetData sheetId="15139"/>
      <sheetData sheetId="15140"/>
      <sheetData sheetId="15141"/>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sheetData sheetId="15152"/>
      <sheetData sheetId="15153"/>
      <sheetData sheetId="15154"/>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sheetData sheetId="15178">
        <row r="19">
          <cell r="J19">
            <v>1.0499999999999999E-3</v>
          </cell>
        </row>
      </sheetData>
      <sheetData sheetId="15179"/>
      <sheetData sheetId="15180"/>
      <sheetData sheetId="15181">
        <row r="19">
          <cell r="J19">
            <v>1.0499999999999999E-3</v>
          </cell>
        </row>
      </sheetData>
      <sheetData sheetId="15182"/>
      <sheetData sheetId="15183"/>
      <sheetData sheetId="15184"/>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ow r="19">
          <cell r="J19">
            <v>1.0499999999999999E-3</v>
          </cell>
        </row>
      </sheetData>
      <sheetData sheetId="15197">
        <row r="19">
          <cell r="J19">
            <v>1.0499999999999999E-3</v>
          </cell>
        </row>
      </sheetData>
      <sheetData sheetId="15198">
        <row r="19">
          <cell r="J19">
            <v>1.0499999999999999E-3</v>
          </cell>
        </row>
      </sheetData>
      <sheetData sheetId="15199" refreshError="1"/>
      <sheetData sheetId="15200" refreshError="1"/>
      <sheetData sheetId="15201">
        <row r="19">
          <cell r="J19">
            <v>1.0499999999999999E-3</v>
          </cell>
        </row>
      </sheetData>
      <sheetData sheetId="15202">
        <row r="19">
          <cell r="J19">
            <v>1.0499999999999999E-3</v>
          </cell>
        </row>
      </sheetData>
      <sheetData sheetId="15203">
        <row r="19">
          <cell r="J19">
            <v>1.0499999999999999E-3</v>
          </cell>
        </row>
      </sheetData>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ow r="19">
          <cell r="J19">
            <v>1.0499999999999999E-3</v>
          </cell>
        </row>
      </sheetData>
      <sheetData sheetId="15221">
        <row r="19">
          <cell r="J19">
            <v>1.0499999999999999E-3</v>
          </cell>
        </row>
      </sheetData>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ow r="19">
          <cell r="J19">
            <v>1.0499999999999999E-3</v>
          </cell>
        </row>
      </sheetData>
      <sheetData sheetId="15235">
        <row r="19">
          <cell r="J19">
            <v>1.0499999999999999E-3</v>
          </cell>
        </row>
      </sheetData>
      <sheetData sheetId="15236" refreshError="1"/>
      <sheetData sheetId="15237" refreshError="1"/>
      <sheetData sheetId="15238" refreshError="1"/>
      <sheetData sheetId="15239" refreshError="1"/>
      <sheetData sheetId="15240">
        <row r="19">
          <cell r="J19">
            <v>1.0499999999999999E-3</v>
          </cell>
        </row>
      </sheetData>
      <sheetData sheetId="15241" refreshError="1"/>
      <sheetData sheetId="15242" refreshError="1"/>
      <sheetData sheetId="15243" refreshError="1"/>
      <sheetData sheetId="15244">
        <row r="19">
          <cell r="J19">
            <v>1.0499999999999999E-3</v>
          </cell>
        </row>
      </sheetData>
      <sheetData sheetId="15245">
        <row r="19">
          <cell r="J19">
            <v>1.0499999999999999E-3</v>
          </cell>
        </row>
      </sheetData>
      <sheetData sheetId="15246" refreshError="1"/>
      <sheetData sheetId="15247">
        <row r="19">
          <cell r="J19">
            <v>1.0499999999999999E-3</v>
          </cell>
        </row>
      </sheetData>
      <sheetData sheetId="15248">
        <row r="19">
          <cell r="J19">
            <v>1.0499999999999999E-3</v>
          </cell>
        </row>
      </sheetData>
      <sheetData sheetId="15249">
        <row r="19">
          <cell r="J19">
            <v>1.0499999999999999E-3</v>
          </cell>
        </row>
      </sheetData>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ow r="19">
          <cell r="J19">
            <v>1.0499999999999999E-3</v>
          </cell>
        </row>
      </sheetData>
      <sheetData sheetId="15272">
        <row r="19">
          <cell r="J19">
            <v>1.0499999999999999E-3</v>
          </cell>
        </row>
      </sheetData>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sheetData sheetId="15315">
        <row r="19">
          <cell r="J19">
            <v>1.0499999999999999E-3</v>
          </cell>
        </row>
      </sheetData>
      <sheetData sheetId="15316">
        <row r="19">
          <cell r="J19">
            <v>1.0499999999999999E-3</v>
          </cell>
        </row>
      </sheetData>
      <sheetData sheetId="15317">
        <row r="19">
          <cell r="J19">
            <v>1.0499999999999999E-3</v>
          </cell>
        </row>
      </sheetData>
      <sheetData sheetId="15318"/>
      <sheetData sheetId="15319">
        <row r="19">
          <cell r="J19">
            <v>1.0499999999999999E-3</v>
          </cell>
        </row>
      </sheetData>
      <sheetData sheetId="15320">
        <row r="19">
          <cell r="J19">
            <v>1.0499999999999999E-3</v>
          </cell>
        </row>
      </sheetData>
      <sheetData sheetId="15321">
        <row r="19">
          <cell r="J19">
            <v>1.0499999999999999E-3</v>
          </cell>
        </row>
      </sheetData>
      <sheetData sheetId="15322"/>
      <sheetData sheetId="15323"/>
      <sheetData sheetId="15324"/>
      <sheetData sheetId="15325">
        <row r="19">
          <cell r="J19">
            <v>1.0499999999999999E-3</v>
          </cell>
        </row>
      </sheetData>
      <sheetData sheetId="15326">
        <row r="19">
          <cell r="J19">
            <v>1.0499999999999999E-3</v>
          </cell>
        </row>
      </sheetData>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sheetData sheetId="15344" refreshError="1"/>
      <sheetData sheetId="15345"/>
      <sheetData sheetId="15346"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s>
    <sheetDataSet>
      <sheetData sheetId="0" refreshError="1">
        <row r="4">
          <cell r="G4" t="str">
            <v>Super Passage @  CH: 21+352 Km - Abstract</v>
          </cell>
        </row>
      </sheetData>
      <sheetData sheetId="1"/>
      <sheetData sheetId="2"/>
      <sheetData sheetId="3"/>
      <sheetData sheetId="4"/>
      <sheetData sheetId="5"/>
      <sheetData sheetId="6"/>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s>
    <sheetDataSet>
      <sheetData sheetId="0" refreshError="1"/>
      <sheetData sheetId="1" refreshError="1"/>
      <sheetData sheetId="2"/>
      <sheetData sheetId="3" refreshError="1"/>
      <sheetData sheetId="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s>
    <sheetDataSet>
      <sheetData sheetId="0" refreshError="1">
        <row r="40">
          <cell r="E40">
            <v>6.6500000000000457</v>
          </cell>
        </row>
        <row r="41">
          <cell r="E41">
            <v>7.0100000000000451</v>
          </cell>
        </row>
      </sheetData>
      <sheetData sheetId="1"/>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s>
    <sheetDataSet>
      <sheetData sheetId="0" refreshError="1">
        <row r="57">
          <cell r="K57">
            <v>0.3</v>
          </cell>
        </row>
      </sheetData>
      <sheetData sheetId="1"/>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Invoice  "/>
      <sheetName val="Abstract "/>
      <sheetName val="Attarsand &amp; Parsupur JMR"/>
      <sheetName val="WQ Vs Execution"/>
      <sheetName val="Bhati Khued"/>
      <sheetName val="FHTCs Bhati Khurd"/>
      <sheetName val="HT_Attrasand"/>
      <sheetName val="Barasarai"/>
      <sheetName val="Sheet1"/>
      <sheetName val="Restoration"/>
      <sheetName val="Reconsilation Statement AB "/>
      <sheetName val="SAP"/>
    </sheetNames>
    <sheetDataSet>
      <sheetData sheetId="0"/>
      <sheetData sheetId="1">
        <row r="4">
          <cell r="C4" t="str">
            <v>Name of the Contractor  : 205451_ALTRUIST GEOTECHNICAL SERVICES PVT.LTD.</v>
          </cell>
        </row>
        <row r="6">
          <cell r="M6" t="str">
            <v>RA Bill-09</v>
          </cell>
        </row>
      </sheetData>
      <sheetData sheetId="2"/>
      <sheetData sheetId="3">
        <row r="7">
          <cell r="D7">
            <v>2674.2</v>
          </cell>
          <cell r="I7">
            <v>12695</v>
          </cell>
          <cell r="N7">
            <v>10411</v>
          </cell>
        </row>
        <row r="8">
          <cell r="D8">
            <v>1248.5</v>
          </cell>
          <cell r="I8">
            <v>835</v>
          </cell>
          <cell r="N8">
            <v>1438</v>
          </cell>
        </row>
        <row r="9">
          <cell r="D9">
            <v>3674.5499999999997</v>
          </cell>
          <cell r="I9">
            <v>590</v>
          </cell>
          <cell r="N9">
            <v>535</v>
          </cell>
        </row>
        <row r="10">
          <cell r="D10">
            <v>1384.25</v>
          </cell>
          <cell r="I10">
            <v>447</v>
          </cell>
          <cell r="N10">
            <v>1563</v>
          </cell>
        </row>
        <row r="11">
          <cell r="N11">
            <v>738</v>
          </cell>
        </row>
        <row r="12">
          <cell r="N12">
            <v>975</v>
          </cell>
        </row>
        <row r="13">
          <cell r="D13">
            <v>3491.75</v>
          </cell>
          <cell r="N13">
            <v>100</v>
          </cell>
        </row>
        <row r="14">
          <cell r="D14">
            <v>2735.5</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0"/>
  <sheetViews>
    <sheetView topLeftCell="A225" workbookViewId="0">
      <selection activeCell="G227" sqref="G227:G233"/>
    </sheetView>
  </sheetViews>
  <sheetFormatPr defaultRowHeight="15" x14ac:dyDescent="0.25"/>
  <cols>
    <col min="1" max="1" width="11.42578125" customWidth="1"/>
    <col min="2" max="2" width="10.7109375" customWidth="1"/>
    <col min="3" max="3" width="14.5703125" bestFit="1" customWidth="1"/>
    <col min="4" max="4" width="14.140625" bestFit="1" customWidth="1"/>
    <col min="5" max="5" width="17.28515625" bestFit="1" customWidth="1"/>
    <col min="6" max="6" width="14" bestFit="1" customWidth="1"/>
    <col min="7" max="7" width="17.42578125" customWidth="1"/>
    <col min="8" max="10" width="14" bestFit="1" customWidth="1"/>
    <col min="11" max="13" width="11.42578125" bestFit="1" customWidth="1"/>
    <col min="15" max="15" width="14" bestFit="1" customWidth="1"/>
    <col min="16" max="16" width="15.140625" customWidth="1"/>
  </cols>
  <sheetData>
    <row r="1" spans="1:19" ht="19.5" x14ac:dyDescent="0.25">
      <c r="A1" s="111" t="s">
        <v>0</v>
      </c>
      <c r="B1" s="112"/>
      <c r="C1" s="112"/>
      <c r="D1" s="112"/>
      <c r="E1" s="112"/>
      <c r="F1" s="112"/>
      <c r="G1" s="112"/>
      <c r="H1" s="112"/>
      <c r="I1" s="112"/>
      <c r="J1" s="112"/>
      <c r="K1" s="112"/>
      <c r="L1" s="112"/>
      <c r="M1" s="112"/>
      <c r="N1" s="112"/>
      <c r="O1" s="112"/>
      <c r="P1" s="112"/>
      <c r="Q1" s="113"/>
    </row>
    <row r="2" spans="1:19" ht="19.5" x14ac:dyDescent="0.25">
      <c r="A2" s="114" t="s">
        <v>190</v>
      </c>
      <c r="B2" s="115"/>
      <c r="C2" s="115"/>
      <c r="D2" s="115"/>
      <c r="E2" s="115"/>
      <c r="F2" s="115"/>
      <c r="G2" s="115"/>
      <c r="H2" s="115"/>
      <c r="I2" s="115"/>
      <c r="J2" s="115"/>
      <c r="K2" s="115"/>
      <c r="L2" s="115"/>
      <c r="M2" s="115"/>
      <c r="N2" s="115"/>
      <c r="O2" s="115"/>
      <c r="P2" s="115"/>
      <c r="Q2" s="116"/>
    </row>
    <row r="3" spans="1:19" ht="19.5" x14ac:dyDescent="0.25">
      <c r="A3" s="117" t="s">
        <v>307</v>
      </c>
      <c r="B3" s="118"/>
      <c r="C3" s="118"/>
      <c r="D3" s="118"/>
      <c r="E3" s="118"/>
      <c r="F3" s="118"/>
      <c r="G3" s="118"/>
      <c r="H3" s="118"/>
      <c r="I3" s="118"/>
      <c r="J3" s="118"/>
      <c r="K3" s="118"/>
      <c r="L3" s="118"/>
      <c r="M3" s="118"/>
      <c r="N3" s="118"/>
      <c r="O3" s="118"/>
      <c r="P3" s="118"/>
      <c r="Q3" s="119"/>
      <c r="R3" t="s">
        <v>306</v>
      </c>
    </row>
    <row r="4" spans="1:19" ht="18.75" x14ac:dyDescent="0.25">
      <c r="A4" s="120" t="s">
        <v>1</v>
      </c>
      <c r="B4" s="120" t="s">
        <v>2</v>
      </c>
      <c r="C4" s="110" t="s">
        <v>3</v>
      </c>
      <c r="D4" s="110" t="s">
        <v>4</v>
      </c>
      <c r="E4" s="110" t="s">
        <v>5</v>
      </c>
      <c r="F4" s="110" t="s">
        <v>6</v>
      </c>
      <c r="G4" s="121" t="s">
        <v>7</v>
      </c>
      <c r="H4" s="122"/>
      <c r="I4" s="122"/>
      <c r="J4" s="122"/>
      <c r="K4" s="122"/>
      <c r="L4" s="122"/>
      <c r="M4" s="122"/>
      <c r="N4" s="122"/>
      <c r="O4" s="123"/>
      <c r="P4" s="110" t="s">
        <v>8</v>
      </c>
      <c r="Q4" s="110" t="s">
        <v>9</v>
      </c>
    </row>
    <row r="5" spans="1:19" ht="18.75" x14ac:dyDescent="0.25">
      <c r="A5" s="120"/>
      <c r="B5" s="120"/>
      <c r="C5" s="110"/>
      <c r="D5" s="110"/>
      <c r="E5" s="110"/>
      <c r="F5" s="110"/>
      <c r="G5" s="1" t="s">
        <v>10</v>
      </c>
      <c r="H5" s="1" t="s">
        <v>11</v>
      </c>
      <c r="I5" s="1" t="s">
        <v>12</v>
      </c>
      <c r="J5" s="1" t="s">
        <v>13</v>
      </c>
      <c r="K5" s="1" t="s">
        <v>14</v>
      </c>
      <c r="L5" s="1" t="s">
        <v>15</v>
      </c>
      <c r="M5" s="1" t="s">
        <v>16</v>
      </c>
      <c r="N5" s="1" t="s">
        <v>17</v>
      </c>
      <c r="O5" s="1" t="s">
        <v>18</v>
      </c>
      <c r="P5" s="110"/>
      <c r="Q5" s="110"/>
    </row>
    <row r="6" spans="1:19" ht="18.75" x14ac:dyDescent="0.25">
      <c r="A6" s="2"/>
      <c r="B6" s="3"/>
      <c r="C6" s="2"/>
      <c r="D6" s="2"/>
      <c r="E6" s="2"/>
      <c r="F6" s="2"/>
      <c r="G6" s="2">
        <v>100</v>
      </c>
      <c r="H6" s="2">
        <v>100</v>
      </c>
      <c r="I6" s="2">
        <v>100</v>
      </c>
      <c r="J6" s="2">
        <v>100</v>
      </c>
      <c r="K6" s="2">
        <v>100</v>
      </c>
      <c r="L6" s="2"/>
      <c r="M6" s="2"/>
      <c r="N6" s="2"/>
      <c r="O6" s="2"/>
      <c r="P6" s="2"/>
      <c r="Q6" s="2"/>
    </row>
    <row r="7" spans="1:19" x14ac:dyDescent="0.25">
      <c r="A7" s="4">
        <v>1</v>
      </c>
      <c r="B7" s="5" t="s">
        <v>19</v>
      </c>
      <c r="C7" s="5" t="s">
        <v>20</v>
      </c>
      <c r="D7" s="5" t="s">
        <v>21</v>
      </c>
      <c r="E7" s="5"/>
      <c r="F7" s="5">
        <v>63</v>
      </c>
      <c r="G7" s="10">
        <v>3.2</v>
      </c>
      <c r="H7" s="10"/>
      <c r="I7" s="10"/>
      <c r="J7" s="5"/>
      <c r="K7" s="5"/>
      <c r="L7" s="5"/>
      <c r="M7" s="5"/>
      <c r="N7" s="5"/>
      <c r="O7" s="8"/>
      <c r="P7" s="8"/>
      <c r="Q7" s="8"/>
    </row>
    <row r="8" spans="1:19" x14ac:dyDescent="0.25">
      <c r="A8" s="5">
        <f>1+A7</f>
        <v>2</v>
      </c>
      <c r="B8" s="5" t="s">
        <v>19</v>
      </c>
      <c r="C8" s="5" t="s">
        <v>22</v>
      </c>
      <c r="D8" s="5"/>
      <c r="E8" s="5"/>
      <c r="F8" s="5">
        <v>63</v>
      </c>
      <c r="G8" s="10">
        <v>11.5</v>
      </c>
      <c r="H8" s="10"/>
      <c r="I8" s="10"/>
      <c r="J8" s="5"/>
      <c r="K8" s="5"/>
      <c r="L8" s="5"/>
      <c r="M8" s="5"/>
      <c r="N8" s="5"/>
      <c r="O8" s="8"/>
      <c r="P8" s="8"/>
      <c r="Q8" s="8"/>
      <c r="S8" s="6">
        <v>14</v>
      </c>
    </row>
    <row r="9" spans="1:19" x14ac:dyDescent="0.25">
      <c r="A9" s="5">
        <f t="shared" ref="A9:A72" si="0">1+A8</f>
        <v>3</v>
      </c>
      <c r="B9" s="5" t="s">
        <v>23</v>
      </c>
      <c r="C9" s="5" t="s">
        <v>24</v>
      </c>
      <c r="D9" s="5"/>
      <c r="E9" s="5"/>
      <c r="F9" s="5">
        <v>63</v>
      </c>
      <c r="G9" s="10">
        <v>9</v>
      </c>
      <c r="H9" s="10"/>
      <c r="I9" s="10"/>
      <c r="J9" s="5"/>
      <c r="K9" s="5"/>
      <c r="L9" s="5"/>
      <c r="M9" s="5"/>
      <c r="N9" s="5"/>
      <c r="O9" s="8"/>
      <c r="P9" s="8"/>
      <c r="Q9" s="8"/>
      <c r="S9" s="6">
        <v>105</v>
      </c>
    </row>
    <row r="10" spans="1:19" x14ac:dyDescent="0.25">
      <c r="A10" s="5">
        <f t="shared" si="0"/>
        <v>4</v>
      </c>
      <c r="B10" s="5" t="s">
        <v>23</v>
      </c>
      <c r="C10" s="5" t="s">
        <v>24</v>
      </c>
      <c r="D10" s="5" t="s">
        <v>25</v>
      </c>
      <c r="E10" s="5"/>
      <c r="F10" s="5">
        <v>63</v>
      </c>
      <c r="G10" s="10">
        <v>14</v>
      </c>
      <c r="H10" s="10"/>
      <c r="I10" s="10"/>
      <c r="J10" s="5"/>
      <c r="K10" s="5"/>
      <c r="L10" s="5"/>
      <c r="M10" s="5"/>
      <c r="N10" s="5"/>
      <c r="O10" s="8"/>
      <c r="P10" s="8"/>
      <c r="Q10" s="8"/>
      <c r="S10" s="6">
        <v>78.5</v>
      </c>
    </row>
    <row r="11" spans="1:19" x14ac:dyDescent="0.25">
      <c r="A11" s="5">
        <f t="shared" si="0"/>
        <v>5</v>
      </c>
      <c r="B11" s="5" t="s">
        <v>26</v>
      </c>
      <c r="C11" s="5" t="s">
        <v>27</v>
      </c>
      <c r="D11" s="5"/>
      <c r="E11" s="5"/>
      <c r="F11" s="5">
        <v>63</v>
      </c>
      <c r="G11" s="10">
        <v>105</v>
      </c>
      <c r="H11" s="10"/>
      <c r="I11" s="10"/>
      <c r="J11" s="10"/>
      <c r="K11" s="5"/>
      <c r="L11" s="5"/>
      <c r="M11" s="5"/>
      <c r="N11" s="5"/>
      <c r="O11" s="8"/>
      <c r="P11" s="8"/>
      <c r="Q11" s="8"/>
      <c r="S11" s="6">
        <v>23.8</v>
      </c>
    </row>
    <row r="12" spans="1:19" x14ac:dyDescent="0.25">
      <c r="A12" s="5">
        <f t="shared" si="0"/>
        <v>6</v>
      </c>
      <c r="B12" s="5" t="s">
        <v>28</v>
      </c>
      <c r="C12" s="5" t="s">
        <v>29</v>
      </c>
      <c r="D12" s="5"/>
      <c r="E12" s="5"/>
      <c r="F12" s="5">
        <v>63</v>
      </c>
      <c r="G12" s="10">
        <v>78.5</v>
      </c>
      <c r="H12" s="10"/>
      <c r="I12" s="10"/>
      <c r="J12" s="5"/>
      <c r="K12" s="5"/>
      <c r="L12" s="5"/>
      <c r="M12" s="5"/>
      <c r="N12" s="5"/>
      <c r="O12" s="8"/>
      <c r="P12" s="8"/>
      <c r="Q12" s="8"/>
      <c r="S12" s="6">
        <v>41.2</v>
      </c>
    </row>
    <row r="13" spans="1:19" x14ac:dyDescent="0.25">
      <c r="A13" s="5">
        <f t="shared" si="0"/>
        <v>7</v>
      </c>
      <c r="B13" s="5" t="s">
        <v>27</v>
      </c>
      <c r="C13" s="5" t="s">
        <v>29</v>
      </c>
      <c r="D13" s="5" t="s">
        <v>25</v>
      </c>
      <c r="E13" s="5"/>
      <c r="F13" s="5">
        <v>63</v>
      </c>
      <c r="G13" s="10">
        <v>23.8</v>
      </c>
      <c r="H13" s="10"/>
      <c r="I13" s="10"/>
      <c r="J13" s="5"/>
      <c r="K13" s="5"/>
      <c r="L13" s="5"/>
      <c r="M13" s="5"/>
      <c r="N13" s="5"/>
      <c r="O13" s="8"/>
      <c r="P13" s="8"/>
      <c r="Q13" s="8"/>
      <c r="S13" s="6">
        <v>74.8</v>
      </c>
    </row>
    <row r="14" spans="1:19" x14ac:dyDescent="0.25">
      <c r="A14" s="5">
        <f t="shared" si="0"/>
        <v>8</v>
      </c>
      <c r="B14" s="5" t="s">
        <v>29</v>
      </c>
      <c r="C14" s="5" t="s">
        <v>30</v>
      </c>
      <c r="D14" s="5"/>
      <c r="E14" s="5"/>
      <c r="F14" s="5">
        <v>63</v>
      </c>
      <c r="G14" s="10">
        <v>41.2</v>
      </c>
      <c r="H14" s="10"/>
      <c r="I14" s="10"/>
      <c r="J14" s="5"/>
      <c r="K14" s="5"/>
      <c r="L14" s="5"/>
      <c r="M14" s="5"/>
      <c r="N14" s="5"/>
      <c r="O14" s="8"/>
      <c r="P14" s="8"/>
      <c r="Q14" s="8"/>
      <c r="S14" s="6">
        <v>24.5</v>
      </c>
    </row>
    <row r="15" spans="1:19" x14ac:dyDescent="0.25">
      <c r="A15" s="5">
        <f t="shared" si="0"/>
        <v>9</v>
      </c>
      <c r="B15" s="5" t="s">
        <v>30</v>
      </c>
      <c r="C15" s="5" t="s">
        <v>31</v>
      </c>
      <c r="D15" s="5"/>
      <c r="E15" s="5"/>
      <c r="F15" s="5">
        <v>63</v>
      </c>
      <c r="G15" s="10">
        <v>74.8</v>
      </c>
      <c r="H15" s="10"/>
      <c r="I15" s="10"/>
      <c r="J15" s="5"/>
      <c r="K15" s="5"/>
      <c r="L15" s="5"/>
      <c r="M15" s="5"/>
      <c r="N15" s="5"/>
      <c r="O15" s="8"/>
      <c r="P15" s="8"/>
      <c r="Q15" s="8"/>
      <c r="S15" s="6">
        <v>18.5</v>
      </c>
    </row>
    <row r="16" spans="1:19" x14ac:dyDescent="0.25">
      <c r="A16" s="5">
        <f t="shared" si="0"/>
        <v>10</v>
      </c>
      <c r="B16" s="5" t="s">
        <v>32</v>
      </c>
      <c r="C16" s="5" t="s">
        <v>33</v>
      </c>
      <c r="D16" s="5"/>
      <c r="E16" s="5"/>
      <c r="F16" s="5">
        <v>63</v>
      </c>
      <c r="G16" s="10">
        <v>24.5</v>
      </c>
      <c r="H16" s="10"/>
      <c r="I16" s="10"/>
      <c r="J16" s="5"/>
      <c r="K16" s="5"/>
      <c r="L16" s="5"/>
      <c r="M16" s="5"/>
      <c r="N16" s="5"/>
      <c r="O16" s="8"/>
      <c r="P16" s="8"/>
      <c r="Q16" s="8"/>
      <c r="S16" s="6">
        <v>60</v>
      </c>
    </row>
    <row r="17" spans="1:19" x14ac:dyDescent="0.25">
      <c r="A17" s="5">
        <f t="shared" si="0"/>
        <v>11</v>
      </c>
      <c r="B17" s="5" t="s">
        <v>33</v>
      </c>
      <c r="C17" s="5" t="s">
        <v>34</v>
      </c>
      <c r="D17" s="5"/>
      <c r="E17" s="5"/>
      <c r="F17" s="5">
        <v>63</v>
      </c>
      <c r="G17" s="10">
        <v>18.5</v>
      </c>
      <c r="H17" s="10"/>
      <c r="I17" s="10"/>
      <c r="J17" s="5"/>
      <c r="K17" s="5"/>
      <c r="L17" s="5"/>
      <c r="M17" s="5"/>
      <c r="N17" s="5"/>
      <c r="O17" s="8"/>
      <c r="P17" s="8"/>
      <c r="Q17" s="8"/>
      <c r="S17" s="6">
        <v>29.5</v>
      </c>
    </row>
    <row r="18" spans="1:19" x14ac:dyDescent="0.25">
      <c r="A18" s="5">
        <f t="shared" si="0"/>
        <v>12</v>
      </c>
      <c r="B18" s="5" t="s">
        <v>34</v>
      </c>
      <c r="C18" s="5" t="s">
        <v>35</v>
      </c>
      <c r="D18" s="5"/>
      <c r="E18" s="5"/>
      <c r="F18" s="5">
        <v>63</v>
      </c>
      <c r="G18" s="10">
        <v>60</v>
      </c>
      <c r="H18" s="10"/>
      <c r="I18" s="10"/>
      <c r="J18" s="5"/>
      <c r="K18" s="5"/>
      <c r="L18" s="5"/>
      <c r="M18" s="5"/>
      <c r="N18" s="5"/>
      <c r="O18" s="8"/>
      <c r="P18" s="8"/>
      <c r="Q18" s="8"/>
      <c r="S18" s="6">
        <v>55.4</v>
      </c>
    </row>
    <row r="19" spans="1:19" x14ac:dyDescent="0.25">
      <c r="A19" s="5">
        <f t="shared" si="0"/>
        <v>13</v>
      </c>
      <c r="B19" s="5" t="s">
        <v>35</v>
      </c>
      <c r="C19" s="5" t="s">
        <v>36</v>
      </c>
      <c r="D19" s="5"/>
      <c r="E19" s="5"/>
      <c r="F19" s="5">
        <v>63</v>
      </c>
      <c r="G19" s="10">
        <v>29.5</v>
      </c>
      <c r="H19" s="10"/>
      <c r="I19" s="10"/>
      <c r="J19" s="5"/>
      <c r="K19" s="5"/>
      <c r="L19" s="5"/>
      <c r="M19" s="5"/>
      <c r="N19" s="5"/>
      <c r="O19" s="8"/>
      <c r="P19" s="8"/>
      <c r="Q19" s="8"/>
      <c r="S19" s="6">
        <v>25.4</v>
      </c>
    </row>
    <row r="20" spans="1:19" x14ac:dyDescent="0.25">
      <c r="A20" s="5">
        <f t="shared" si="0"/>
        <v>14</v>
      </c>
      <c r="B20" s="5" t="s">
        <v>36</v>
      </c>
      <c r="C20" s="5" t="s">
        <v>35</v>
      </c>
      <c r="D20" s="5" t="s">
        <v>25</v>
      </c>
      <c r="E20" s="5"/>
      <c r="F20" s="5">
        <v>63</v>
      </c>
      <c r="G20" s="10">
        <v>55.4</v>
      </c>
      <c r="H20" s="10"/>
      <c r="I20" s="10"/>
      <c r="J20" s="5"/>
      <c r="K20" s="5"/>
      <c r="L20" s="5"/>
      <c r="M20" s="5"/>
      <c r="N20" s="5"/>
      <c r="O20" s="8"/>
      <c r="P20" s="8"/>
      <c r="Q20" s="8"/>
      <c r="S20" s="6">
        <v>15.4</v>
      </c>
    </row>
    <row r="21" spans="1:19" x14ac:dyDescent="0.25">
      <c r="A21" s="5">
        <f t="shared" si="0"/>
        <v>15</v>
      </c>
      <c r="B21" s="5" t="s">
        <v>36</v>
      </c>
      <c r="C21" s="5" t="s">
        <v>37</v>
      </c>
      <c r="D21" s="5"/>
      <c r="E21" s="5"/>
      <c r="F21" s="5">
        <v>63</v>
      </c>
      <c r="G21" s="10">
        <v>25.4</v>
      </c>
      <c r="H21" s="10"/>
      <c r="I21" s="10"/>
      <c r="J21" s="5"/>
      <c r="K21" s="5"/>
      <c r="L21" s="5"/>
      <c r="M21" s="5"/>
      <c r="N21" s="5"/>
      <c r="O21" s="8"/>
      <c r="P21" s="8"/>
      <c r="Q21" s="8"/>
      <c r="S21" s="6">
        <v>77.3</v>
      </c>
    </row>
    <row r="22" spans="1:19" x14ac:dyDescent="0.25">
      <c r="A22" s="5">
        <f t="shared" si="0"/>
        <v>16</v>
      </c>
      <c r="B22" s="5" t="s">
        <v>36</v>
      </c>
      <c r="C22" s="5" t="s">
        <v>38</v>
      </c>
      <c r="D22" s="5"/>
      <c r="E22" s="5"/>
      <c r="F22" s="5">
        <v>63</v>
      </c>
      <c r="G22" s="10">
        <v>15.4</v>
      </c>
      <c r="H22" s="10"/>
      <c r="I22" s="10"/>
      <c r="J22" s="5"/>
      <c r="K22" s="5"/>
      <c r="L22" s="5"/>
      <c r="M22" s="5"/>
      <c r="N22" s="5"/>
      <c r="O22" s="8"/>
      <c r="P22" s="8"/>
      <c r="Q22" s="8"/>
      <c r="S22" s="6">
        <v>24.5</v>
      </c>
    </row>
    <row r="23" spans="1:19" x14ac:dyDescent="0.25">
      <c r="A23" s="5">
        <f t="shared" si="0"/>
        <v>17</v>
      </c>
      <c r="B23" s="5" t="s">
        <v>38</v>
      </c>
      <c r="C23" s="5" t="s">
        <v>30</v>
      </c>
      <c r="D23" s="5"/>
      <c r="E23" s="5"/>
      <c r="F23" s="5">
        <v>63</v>
      </c>
      <c r="G23" s="10">
        <v>77.3</v>
      </c>
      <c r="H23" s="10"/>
      <c r="I23" s="10"/>
      <c r="J23" s="5"/>
      <c r="K23" s="5"/>
      <c r="L23" s="5"/>
      <c r="M23" s="5"/>
      <c r="N23" s="5"/>
      <c r="O23" s="8"/>
      <c r="P23" s="8"/>
      <c r="Q23" s="8"/>
      <c r="S23" s="6">
        <v>22.1</v>
      </c>
    </row>
    <row r="24" spans="1:19" x14ac:dyDescent="0.25">
      <c r="A24" s="5">
        <f t="shared" si="0"/>
        <v>18</v>
      </c>
      <c r="B24" s="5" t="s">
        <v>29</v>
      </c>
      <c r="C24" s="5" t="s">
        <v>39</v>
      </c>
      <c r="D24" s="5"/>
      <c r="E24" s="5"/>
      <c r="F24" s="5">
        <v>63</v>
      </c>
      <c r="G24" s="10">
        <v>24.5</v>
      </c>
      <c r="H24" s="10"/>
      <c r="I24" s="10"/>
      <c r="J24" s="5"/>
      <c r="K24" s="5"/>
      <c r="L24" s="5"/>
      <c r="M24" s="5"/>
      <c r="N24" s="5"/>
      <c r="O24" s="8"/>
      <c r="P24" s="8"/>
      <c r="Q24" s="8"/>
      <c r="S24" s="6">
        <v>47.5</v>
      </c>
    </row>
    <row r="25" spans="1:19" x14ac:dyDescent="0.25">
      <c r="A25" s="5">
        <f t="shared" si="0"/>
        <v>19</v>
      </c>
      <c r="B25" s="5" t="s">
        <v>39</v>
      </c>
      <c r="C25" s="5" t="s">
        <v>40</v>
      </c>
      <c r="D25" s="5" t="s">
        <v>25</v>
      </c>
      <c r="E25" s="5"/>
      <c r="F25" s="5">
        <v>63</v>
      </c>
      <c r="G25" s="10">
        <v>22.1</v>
      </c>
      <c r="H25" s="10"/>
      <c r="I25" s="10"/>
      <c r="J25" s="5"/>
      <c r="K25" s="5"/>
      <c r="L25" s="5"/>
      <c r="M25" s="5"/>
      <c r="N25" s="5"/>
      <c r="O25" s="8"/>
      <c r="P25" s="8"/>
      <c r="Q25" s="8"/>
      <c r="S25" s="6">
        <v>19</v>
      </c>
    </row>
    <row r="26" spans="1:19" x14ac:dyDescent="0.25">
      <c r="A26" s="5">
        <f t="shared" si="0"/>
        <v>20</v>
      </c>
      <c r="B26" s="5" t="s">
        <v>39</v>
      </c>
      <c r="C26" s="5" t="s">
        <v>41</v>
      </c>
      <c r="D26" s="5" t="s">
        <v>25</v>
      </c>
      <c r="E26" s="5"/>
      <c r="F26" s="5">
        <v>63</v>
      </c>
      <c r="G26" s="10">
        <v>47.5</v>
      </c>
      <c r="H26" s="10"/>
      <c r="I26" s="10"/>
      <c r="J26" s="5"/>
      <c r="K26" s="5"/>
      <c r="L26" s="5"/>
      <c r="M26" s="5"/>
      <c r="N26" s="5"/>
      <c r="O26" s="8"/>
      <c r="P26" s="8"/>
      <c r="Q26" s="8"/>
      <c r="S26" s="6">
        <v>39.9</v>
      </c>
    </row>
    <row r="27" spans="1:19" x14ac:dyDescent="0.25">
      <c r="A27" s="5">
        <f t="shared" si="0"/>
        <v>21</v>
      </c>
      <c r="B27" s="5" t="s">
        <v>41</v>
      </c>
      <c r="C27" s="5" t="s">
        <v>38</v>
      </c>
      <c r="D27" s="5"/>
      <c r="E27" s="5"/>
      <c r="F27" s="5">
        <v>63</v>
      </c>
      <c r="G27" s="10">
        <v>19</v>
      </c>
      <c r="H27" s="10"/>
      <c r="I27" s="10"/>
      <c r="J27" s="5"/>
      <c r="K27" s="5"/>
      <c r="L27" s="5"/>
      <c r="M27" s="5"/>
      <c r="N27" s="5"/>
      <c r="O27" s="8"/>
      <c r="P27" s="8"/>
      <c r="Q27" s="8"/>
      <c r="S27" s="6">
        <v>18.399999999999999</v>
      </c>
    </row>
    <row r="28" spans="1:19" x14ac:dyDescent="0.25">
      <c r="A28" s="5">
        <f t="shared" si="0"/>
        <v>22</v>
      </c>
      <c r="B28" s="5" t="s">
        <v>41</v>
      </c>
      <c r="C28" s="5" t="s">
        <v>42</v>
      </c>
      <c r="D28" s="5" t="s">
        <v>25</v>
      </c>
      <c r="E28" s="5"/>
      <c r="F28" s="5">
        <v>63</v>
      </c>
      <c r="G28" s="10">
        <v>39.9</v>
      </c>
      <c r="H28" s="10"/>
      <c r="I28" s="10"/>
      <c r="J28" s="5"/>
      <c r="K28" s="5"/>
      <c r="L28" s="5"/>
      <c r="M28" s="5"/>
      <c r="N28" s="5"/>
      <c r="O28" s="8"/>
      <c r="P28" s="8"/>
      <c r="Q28" s="8"/>
      <c r="S28" s="6">
        <v>123.5</v>
      </c>
    </row>
    <row r="29" spans="1:19" x14ac:dyDescent="0.25">
      <c r="A29" s="5">
        <f t="shared" si="0"/>
        <v>23</v>
      </c>
      <c r="B29" s="5" t="s">
        <v>35</v>
      </c>
      <c r="C29" s="5" t="s">
        <v>43</v>
      </c>
      <c r="D29" s="5" t="s">
        <v>25</v>
      </c>
      <c r="E29" s="5"/>
      <c r="F29" s="5">
        <v>63</v>
      </c>
      <c r="G29" s="10">
        <v>18.399999999999999</v>
      </c>
      <c r="H29" s="10"/>
      <c r="I29" s="10"/>
      <c r="J29" s="5"/>
      <c r="K29" s="5"/>
      <c r="L29" s="5"/>
      <c r="M29" s="5"/>
      <c r="N29" s="5"/>
      <c r="O29" s="8"/>
      <c r="P29" s="8"/>
      <c r="Q29" s="8"/>
      <c r="S29" s="6">
        <v>68.2</v>
      </c>
    </row>
    <row r="30" spans="1:19" x14ac:dyDescent="0.25">
      <c r="A30" s="5">
        <f t="shared" si="0"/>
        <v>24</v>
      </c>
      <c r="B30" s="5" t="s">
        <v>44</v>
      </c>
      <c r="C30" s="5" t="s">
        <v>45</v>
      </c>
      <c r="D30" s="5" t="s">
        <v>25</v>
      </c>
      <c r="E30" s="5"/>
      <c r="F30" s="5">
        <v>63</v>
      </c>
      <c r="G30" s="10">
        <v>123.5</v>
      </c>
      <c r="H30" s="10"/>
      <c r="I30" s="10"/>
      <c r="J30" s="5"/>
      <c r="K30" s="5"/>
      <c r="L30" s="5"/>
      <c r="M30" s="5"/>
      <c r="N30" s="5"/>
      <c r="O30" s="8"/>
      <c r="P30" s="8"/>
      <c r="Q30" s="8"/>
      <c r="S30" s="6">
        <v>95.7</v>
      </c>
    </row>
    <row r="31" spans="1:19" x14ac:dyDescent="0.25">
      <c r="A31" s="5">
        <f t="shared" si="0"/>
        <v>25</v>
      </c>
      <c r="B31" s="5" t="s">
        <v>46</v>
      </c>
      <c r="C31" s="5" t="s">
        <v>47</v>
      </c>
      <c r="D31" s="5" t="s">
        <v>25</v>
      </c>
      <c r="E31" s="5"/>
      <c r="F31" s="5">
        <v>63</v>
      </c>
      <c r="G31" s="10">
        <v>68.2</v>
      </c>
      <c r="H31" s="10"/>
      <c r="I31" s="10"/>
      <c r="J31" s="5"/>
      <c r="K31" s="5"/>
      <c r="L31" s="5"/>
      <c r="M31" s="5"/>
      <c r="N31" s="5"/>
      <c r="O31" s="8"/>
      <c r="P31" s="8"/>
      <c r="Q31" s="8"/>
      <c r="S31" s="6">
        <v>61.5</v>
      </c>
    </row>
    <row r="32" spans="1:19" x14ac:dyDescent="0.25">
      <c r="A32" s="5">
        <f t="shared" si="0"/>
        <v>26</v>
      </c>
      <c r="B32" s="5" t="s">
        <v>46</v>
      </c>
      <c r="C32" s="5" t="s">
        <v>33</v>
      </c>
      <c r="D32" s="5"/>
      <c r="E32" s="5"/>
      <c r="F32" s="5">
        <v>63</v>
      </c>
      <c r="G32" s="10">
        <v>95.7</v>
      </c>
      <c r="H32" s="10"/>
      <c r="I32" s="10"/>
      <c r="J32" s="5"/>
      <c r="K32" s="5"/>
      <c r="L32" s="5"/>
      <c r="M32" s="5"/>
      <c r="N32" s="5"/>
      <c r="O32" s="8"/>
      <c r="P32" s="8"/>
      <c r="Q32" s="8"/>
      <c r="S32" s="6">
        <v>8.4</v>
      </c>
    </row>
    <row r="33" spans="1:19" x14ac:dyDescent="0.25">
      <c r="A33" s="5">
        <f t="shared" si="0"/>
        <v>27</v>
      </c>
      <c r="B33" s="5" t="s">
        <v>34</v>
      </c>
      <c r="C33" s="5" t="s">
        <v>47</v>
      </c>
      <c r="D33" s="5"/>
      <c r="E33" s="5"/>
      <c r="F33" s="5">
        <v>63</v>
      </c>
      <c r="G33" s="10">
        <v>61.5</v>
      </c>
      <c r="H33" s="10"/>
      <c r="I33" s="10"/>
      <c r="J33" s="5"/>
      <c r="K33" s="5"/>
      <c r="L33" s="5"/>
      <c r="M33" s="5"/>
      <c r="N33" s="5"/>
      <c r="O33" s="8"/>
      <c r="P33" s="8"/>
      <c r="Q33" s="8"/>
      <c r="S33" s="6">
        <v>157</v>
      </c>
    </row>
    <row r="34" spans="1:19" x14ac:dyDescent="0.25">
      <c r="A34" s="5">
        <f t="shared" si="0"/>
        <v>28</v>
      </c>
      <c r="B34" s="5" t="s">
        <v>48</v>
      </c>
      <c r="C34" s="5" t="s">
        <v>49</v>
      </c>
      <c r="D34" s="5" t="s">
        <v>25</v>
      </c>
      <c r="E34" s="5"/>
      <c r="F34" s="5">
        <v>63</v>
      </c>
      <c r="G34" s="10">
        <v>8.4</v>
      </c>
      <c r="H34" s="10"/>
      <c r="I34" s="10"/>
      <c r="J34" s="5"/>
      <c r="K34" s="5"/>
      <c r="L34" s="5"/>
      <c r="M34" s="5"/>
      <c r="N34" s="5"/>
      <c r="O34" s="8"/>
      <c r="P34" s="8"/>
      <c r="Q34" s="8"/>
      <c r="S34" s="6">
        <v>22.2</v>
      </c>
    </row>
    <row r="35" spans="1:19" x14ac:dyDescent="0.25">
      <c r="A35" s="5">
        <f t="shared" si="0"/>
        <v>29</v>
      </c>
      <c r="B35" s="5" t="s">
        <v>48</v>
      </c>
      <c r="C35" s="5" t="s">
        <v>49</v>
      </c>
      <c r="D35" s="5"/>
      <c r="E35" s="5"/>
      <c r="F35" s="5">
        <v>63</v>
      </c>
      <c r="G35" s="10">
        <v>157</v>
      </c>
      <c r="H35" s="10"/>
      <c r="I35" s="10"/>
      <c r="J35" s="5"/>
      <c r="K35" s="5"/>
      <c r="L35" s="5"/>
      <c r="M35" s="5"/>
      <c r="N35" s="5"/>
      <c r="O35" s="8"/>
      <c r="P35" s="8"/>
      <c r="Q35" s="8"/>
      <c r="S35" s="6">
        <v>69.8</v>
      </c>
    </row>
    <row r="36" spans="1:19" x14ac:dyDescent="0.25">
      <c r="A36" s="5">
        <f t="shared" si="0"/>
        <v>30</v>
      </c>
      <c r="B36" s="5" t="s">
        <v>50</v>
      </c>
      <c r="C36" s="5" t="s">
        <v>51</v>
      </c>
      <c r="D36" s="5"/>
      <c r="E36" s="5"/>
      <c r="F36" s="5">
        <v>63</v>
      </c>
      <c r="G36" s="10">
        <v>22.2</v>
      </c>
      <c r="H36" s="10"/>
      <c r="I36" s="10"/>
      <c r="J36" s="5"/>
      <c r="K36" s="5"/>
      <c r="L36" s="5"/>
      <c r="M36" s="5"/>
      <c r="N36" s="5"/>
      <c r="O36" s="8"/>
      <c r="P36" s="8"/>
      <c r="Q36" s="8"/>
      <c r="S36" s="6">
        <v>84.2</v>
      </c>
    </row>
    <row r="37" spans="1:19" x14ac:dyDescent="0.25">
      <c r="A37" s="5">
        <f t="shared" si="0"/>
        <v>31</v>
      </c>
      <c r="B37" s="5" t="s">
        <v>51</v>
      </c>
      <c r="C37" s="5" t="s">
        <v>52</v>
      </c>
      <c r="D37" s="5"/>
      <c r="E37" s="5"/>
      <c r="F37" s="5">
        <v>63</v>
      </c>
      <c r="G37" s="10">
        <v>69.8</v>
      </c>
      <c r="H37" s="10"/>
      <c r="I37" s="10"/>
      <c r="J37" s="5"/>
      <c r="K37" s="5"/>
      <c r="L37" s="5"/>
      <c r="M37" s="5"/>
      <c r="N37" s="5"/>
      <c r="O37" s="8"/>
      <c r="P37" s="8"/>
      <c r="Q37" s="8"/>
      <c r="S37" s="6">
        <v>28.5</v>
      </c>
    </row>
    <row r="38" spans="1:19" x14ac:dyDescent="0.25">
      <c r="A38" s="5">
        <f t="shared" si="0"/>
        <v>32</v>
      </c>
      <c r="B38" s="5" t="s">
        <v>51</v>
      </c>
      <c r="C38" s="5" t="s">
        <v>53</v>
      </c>
      <c r="D38" s="5"/>
      <c r="E38" s="5"/>
      <c r="F38" s="5">
        <v>63</v>
      </c>
      <c r="G38" s="10">
        <v>84.2</v>
      </c>
      <c r="H38" s="10"/>
      <c r="I38" s="10"/>
      <c r="J38" s="5"/>
      <c r="K38" s="5"/>
      <c r="L38" s="5"/>
      <c r="M38" s="5"/>
      <c r="N38" s="5"/>
      <c r="O38" s="8"/>
      <c r="P38" s="8"/>
      <c r="Q38" s="8"/>
      <c r="S38" s="6">
        <v>117.2</v>
      </c>
    </row>
    <row r="39" spans="1:19" x14ac:dyDescent="0.25">
      <c r="A39" s="5">
        <f t="shared" si="0"/>
        <v>33</v>
      </c>
      <c r="B39" s="5" t="s">
        <v>53</v>
      </c>
      <c r="C39" s="5" t="s">
        <v>54</v>
      </c>
      <c r="D39" s="5"/>
      <c r="E39" s="5"/>
      <c r="F39" s="5">
        <v>63</v>
      </c>
      <c r="G39" s="10">
        <v>28.5</v>
      </c>
      <c r="H39" s="10"/>
      <c r="I39" s="10"/>
      <c r="J39" s="5"/>
      <c r="K39" s="5"/>
      <c r="L39" s="5"/>
      <c r="M39" s="5"/>
      <c r="N39" s="5"/>
      <c r="O39" s="8"/>
      <c r="P39" s="8"/>
      <c r="Q39" s="8"/>
      <c r="S39" s="6">
        <v>16</v>
      </c>
    </row>
    <row r="40" spans="1:19" x14ac:dyDescent="0.25">
      <c r="A40" s="5">
        <f t="shared" si="0"/>
        <v>34</v>
      </c>
      <c r="B40" s="5" t="s">
        <v>53</v>
      </c>
      <c r="C40" s="5" t="s">
        <v>55</v>
      </c>
      <c r="D40" s="5"/>
      <c r="E40" s="5"/>
      <c r="F40" s="5">
        <v>63</v>
      </c>
      <c r="G40" s="10">
        <v>117.2</v>
      </c>
      <c r="H40" s="10"/>
      <c r="I40" s="10"/>
      <c r="J40" s="5"/>
      <c r="K40" s="5"/>
      <c r="L40" s="5"/>
      <c r="M40" s="5"/>
      <c r="N40" s="5"/>
      <c r="O40" s="8"/>
      <c r="P40" s="8"/>
      <c r="Q40" s="8"/>
      <c r="S40" s="6">
        <v>96.3</v>
      </c>
    </row>
    <row r="41" spans="1:19" x14ac:dyDescent="0.25">
      <c r="A41" s="5">
        <f t="shared" si="0"/>
        <v>35</v>
      </c>
      <c r="B41" s="5" t="s">
        <v>53</v>
      </c>
      <c r="C41" s="5" t="s">
        <v>55</v>
      </c>
      <c r="D41" s="5" t="s">
        <v>25</v>
      </c>
      <c r="E41" s="5"/>
      <c r="F41" s="5">
        <v>63</v>
      </c>
      <c r="G41" s="10">
        <v>16</v>
      </c>
      <c r="H41" s="10"/>
      <c r="I41" s="10"/>
      <c r="J41" s="5"/>
      <c r="K41" s="5"/>
      <c r="L41" s="5"/>
      <c r="M41" s="5"/>
      <c r="N41" s="5"/>
      <c r="O41" s="8"/>
      <c r="P41" s="8"/>
      <c r="Q41" s="8"/>
      <c r="S41" s="6">
        <v>288.8</v>
      </c>
    </row>
    <row r="42" spans="1:19" x14ac:dyDescent="0.25">
      <c r="A42" s="5">
        <f t="shared" si="0"/>
        <v>36</v>
      </c>
      <c r="B42" s="5" t="s">
        <v>55</v>
      </c>
      <c r="C42" s="5" t="s">
        <v>56</v>
      </c>
      <c r="D42" s="5" t="s">
        <v>25</v>
      </c>
      <c r="E42" s="5"/>
      <c r="F42" s="5">
        <v>63</v>
      </c>
      <c r="G42" s="10">
        <v>96.3</v>
      </c>
      <c r="H42" s="10"/>
      <c r="I42" s="10"/>
      <c r="J42" s="5"/>
      <c r="K42" s="5"/>
      <c r="L42" s="5"/>
      <c r="M42" s="5"/>
      <c r="N42" s="5"/>
      <c r="O42" s="8"/>
      <c r="P42" s="8"/>
      <c r="Q42" s="8"/>
      <c r="S42" s="6">
        <v>115.1</v>
      </c>
    </row>
    <row r="43" spans="1:19" x14ac:dyDescent="0.25">
      <c r="A43" s="5">
        <f t="shared" si="0"/>
        <v>37</v>
      </c>
      <c r="B43" s="5" t="s">
        <v>57</v>
      </c>
      <c r="C43" s="5" t="s">
        <v>58</v>
      </c>
      <c r="D43" s="5"/>
      <c r="E43" s="5"/>
      <c r="F43" s="5">
        <v>63</v>
      </c>
      <c r="G43" s="10">
        <v>288.8</v>
      </c>
      <c r="H43" s="10"/>
      <c r="I43" s="10"/>
      <c r="J43" s="5"/>
      <c r="K43" s="5"/>
      <c r="L43" s="5"/>
      <c r="M43" s="5"/>
      <c r="N43" s="5"/>
      <c r="O43" s="8"/>
      <c r="P43" s="8"/>
      <c r="Q43" s="8"/>
      <c r="S43" s="6">
        <v>34.200000000000003</v>
      </c>
    </row>
    <row r="44" spans="1:19" x14ac:dyDescent="0.25">
      <c r="A44" s="5">
        <f t="shared" si="0"/>
        <v>38</v>
      </c>
      <c r="B44" s="5" t="s">
        <v>59</v>
      </c>
      <c r="C44" s="5" t="s">
        <v>60</v>
      </c>
      <c r="D44" s="5"/>
      <c r="E44" s="5"/>
      <c r="F44" s="5">
        <v>63</v>
      </c>
      <c r="G44" s="10">
        <v>115.1</v>
      </c>
      <c r="H44" s="10"/>
      <c r="I44" s="10"/>
      <c r="J44" s="5"/>
      <c r="K44" s="5"/>
      <c r="L44" s="5"/>
      <c r="M44" s="5"/>
      <c r="N44" s="5"/>
      <c r="O44" s="8"/>
      <c r="P44" s="8"/>
      <c r="Q44" s="8"/>
      <c r="S44" s="6">
        <v>73.5</v>
      </c>
    </row>
    <row r="45" spans="1:19" x14ac:dyDescent="0.25">
      <c r="A45" s="5">
        <f t="shared" si="0"/>
        <v>39</v>
      </c>
      <c r="B45" s="5" t="s">
        <v>60</v>
      </c>
      <c r="C45" s="5" t="s">
        <v>61</v>
      </c>
      <c r="D45" s="5" t="s">
        <v>25</v>
      </c>
      <c r="E45" s="5"/>
      <c r="F45" s="5">
        <v>63</v>
      </c>
      <c r="G45" s="10">
        <v>34.200000000000003</v>
      </c>
      <c r="H45" s="10"/>
      <c r="I45" s="10"/>
      <c r="J45" s="5"/>
      <c r="K45" s="5"/>
      <c r="L45" s="5"/>
      <c r="M45" s="5"/>
      <c r="N45" s="5"/>
      <c r="O45" s="8"/>
      <c r="P45" s="8"/>
      <c r="Q45" s="8"/>
      <c r="S45" s="6">
        <v>47</v>
      </c>
    </row>
    <row r="46" spans="1:19" x14ac:dyDescent="0.25">
      <c r="A46" s="5">
        <f t="shared" si="0"/>
        <v>40</v>
      </c>
      <c r="B46" s="5" t="s">
        <v>60</v>
      </c>
      <c r="C46" s="5" t="s">
        <v>62</v>
      </c>
      <c r="D46" s="5" t="s">
        <v>25</v>
      </c>
      <c r="E46" s="5"/>
      <c r="F46" s="5">
        <v>63</v>
      </c>
      <c r="G46" s="10">
        <v>73.5</v>
      </c>
      <c r="H46" s="10"/>
      <c r="I46" s="10"/>
      <c r="J46" s="5"/>
      <c r="K46" s="5"/>
      <c r="L46" s="5"/>
      <c r="M46" s="5"/>
      <c r="N46" s="5"/>
      <c r="O46" s="8"/>
      <c r="P46" s="8"/>
      <c r="Q46" s="8"/>
      <c r="S46" s="6">
        <v>637</v>
      </c>
    </row>
    <row r="47" spans="1:19" x14ac:dyDescent="0.25">
      <c r="A47" s="5">
        <f t="shared" si="0"/>
        <v>41</v>
      </c>
      <c r="B47" s="5" t="s">
        <v>62</v>
      </c>
      <c r="C47" s="5" t="s">
        <v>63</v>
      </c>
      <c r="D47" s="5"/>
      <c r="E47" s="5"/>
      <c r="F47" s="5">
        <v>63</v>
      </c>
      <c r="G47" s="10">
        <v>47</v>
      </c>
      <c r="H47" s="10"/>
      <c r="I47" s="10"/>
      <c r="J47" s="5"/>
      <c r="K47" s="5"/>
      <c r="L47" s="5"/>
      <c r="M47" s="5"/>
      <c r="N47" s="5"/>
      <c r="O47" s="8"/>
      <c r="P47" s="8"/>
      <c r="Q47" s="8"/>
      <c r="S47" s="6">
        <v>7</v>
      </c>
    </row>
    <row r="48" spans="1:19" x14ac:dyDescent="0.25">
      <c r="A48" s="5">
        <f t="shared" si="0"/>
        <v>42</v>
      </c>
      <c r="B48" s="5" t="s">
        <v>54</v>
      </c>
      <c r="C48" s="5" t="s">
        <v>64</v>
      </c>
      <c r="D48" s="5"/>
      <c r="E48" s="5"/>
      <c r="F48" s="5">
        <v>63</v>
      </c>
      <c r="G48" s="10">
        <v>637</v>
      </c>
      <c r="H48" s="10"/>
      <c r="I48" s="10"/>
      <c r="J48" s="5"/>
      <c r="K48" s="5"/>
      <c r="L48" s="5"/>
      <c r="M48" s="5"/>
      <c r="N48" s="5"/>
      <c r="O48" s="8"/>
      <c r="P48" s="8"/>
      <c r="Q48" s="8"/>
      <c r="S48" s="6">
        <f>282.6-7</f>
        <v>275.60000000000002</v>
      </c>
    </row>
    <row r="49" spans="1:19" x14ac:dyDescent="0.25">
      <c r="A49" s="5">
        <f t="shared" si="0"/>
        <v>43</v>
      </c>
      <c r="B49" s="5" t="s">
        <v>64</v>
      </c>
      <c r="C49" s="5" t="s">
        <v>65</v>
      </c>
      <c r="D49" s="5"/>
      <c r="E49" s="5"/>
      <c r="F49" s="5">
        <v>63</v>
      </c>
      <c r="G49" s="10">
        <v>7</v>
      </c>
      <c r="H49" s="10"/>
      <c r="I49" s="10"/>
      <c r="J49" s="5"/>
      <c r="K49" s="5"/>
      <c r="L49" s="5"/>
      <c r="M49" s="5"/>
      <c r="N49" s="5"/>
      <c r="O49" s="8"/>
      <c r="P49" s="8"/>
      <c r="Q49" s="8"/>
      <c r="S49" s="6">
        <v>11</v>
      </c>
    </row>
    <row r="50" spans="1:19" x14ac:dyDescent="0.25">
      <c r="A50" s="5">
        <f t="shared" si="0"/>
        <v>44</v>
      </c>
      <c r="B50" s="5" t="s">
        <v>64</v>
      </c>
      <c r="C50" s="5" t="s">
        <v>65</v>
      </c>
      <c r="D50" s="5"/>
      <c r="E50" s="5"/>
      <c r="F50" s="5">
        <v>63</v>
      </c>
      <c r="G50" s="10">
        <f t="shared" ref="G50" si="1">282.6-7</f>
        <v>275.60000000000002</v>
      </c>
      <c r="H50" s="10"/>
      <c r="I50" s="10"/>
      <c r="J50" s="5"/>
      <c r="K50" s="5"/>
      <c r="L50" s="5"/>
      <c r="M50" s="5"/>
      <c r="N50" s="5"/>
      <c r="O50" s="8"/>
      <c r="P50" s="8"/>
      <c r="Q50" s="8"/>
      <c r="S50" s="6">
        <v>3</v>
      </c>
    </row>
    <row r="51" spans="1:19" x14ac:dyDescent="0.25">
      <c r="A51" s="5">
        <f t="shared" si="0"/>
        <v>45</v>
      </c>
      <c r="B51" s="5" t="s">
        <v>64</v>
      </c>
      <c r="C51" s="5" t="s">
        <v>65</v>
      </c>
      <c r="D51" s="5"/>
      <c r="E51" s="5"/>
      <c r="F51" s="5">
        <v>63</v>
      </c>
      <c r="G51" s="10">
        <v>11</v>
      </c>
      <c r="H51" s="10"/>
      <c r="I51" s="10"/>
      <c r="J51" s="5"/>
      <c r="K51" s="5"/>
      <c r="L51" s="5"/>
      <c r="M51" s="5"/>
      <c r="N51" s="5"/>
      <c r="O51" s="8"/>
      <c r="P51" s="8"/>
      <c r="Q51" s="8"/>
      <c r="S51" s="6">
        <v>8</v>
      </c>
    </row>
    <row r="52" spans="1:19" x14ac:dyDescent="0.25">
      <c r="A52" s="5">
        <f t="shared" si="0"/>
        <v>46</v>
      </c>
      <c r="B52" s="5" t="s">
        <v>64</v>
      </c>
      <c r="C52" s="5" t="s">
        <v>65</v>
      </c>
      <c r="D52" s="5" t="s">
        <v>21</v>
      </c>
      <c r="E52" s="5"/>
      <c r="F52" s="5">
        <v>63</v>
      </c>
      <c r="G52" s="10">
        <v>3</v>
      </c>
      <c r="H52" s="10"/>
      <c r="I52" s="10"/>
      <c r="J52" s="5"/>
      <c r="K52" s="5"/>
      <c r="L52" s="5"/>
      <c r="M52" s="5"/>
      <c r="N52" s="5"/>
      <c r="O52" s="8"/>
      <c r="P52" s="8"/>
      <c r="Q52" s="8"/>
      <c r="S52" s="6">
        <v>113</v>
      </c>
    </row>
    <row r="53" spans="1:19" x14ac:dyDescent="0.25">
      <c r="A53" s="5">
        <f t="shared" si="0"/>
        <v>47</v>
      </c>
      <c r="B53" s="5" t="s">
        <v>66</v>
      </c>
      <c r="C53" s="5" t="s">
        <v>67</v>
      </c>
      <c r="D53" s="5"/>
      <c r="E53" s="5"/>
      <c r="F53" s="5">
        <v>63</v>
      </c>
      <c r="G53" s="10">
        <v>8</v>
      </c>
      <c r="H53" s="10"/>
      <c r="I53" s="10"/>
      <c r="J53" s="5"/>
      <c r="K53" s="5"/>
      <c r="L53" s="5"/>
      <c r="M53" s="5"/>
      <c r="N53" s="5"/>
      <c r="O53" s="8"/>
      <c r="P53" s="8"/>
      <c r="Q53" s="8"/>
      <c r="S53" s="6">
        <v>66.3</v>
      </c>
    </row>
    <row r="54" spans="1:19" x14ac:dyDescent="0.25">
      <c r="A54" s="5">
        <f t="shared" si="0"/>
        <v>48</v>
      </c>
      <c r="B54" s="5" t="s">
        <v>67</v>
      </c>
      <c r="C54" s="5" t="s">
        <v>68</v>
      </c>
      <c r="D54" s="5"/>
      <c r="E54" s="5"/>
      <c r="F54" s="5">
        <v>63</v>
      </c>
      <c r="G54" s="10">
        <v>113</v>
      </c>
      <c r="H54" s="10"/>
      <c r="I54" s="10"/>
      <c r="J54" s="5"/>
      <c r="K54" s="5"/>
      <c r="L54" s="5"/>
      <c r="M54" s="5"/>
      <c r="N54" s="5"/>
      <c r="O54" s="8"/>
      <c r="P54" s="8"/>
      <c r="Q54" s="8"/>
      <c r="S54" s="6">
        <v>73</v>
      </c>
    </row>
    <row r="55" spans="1:19" x14ac:dyDescent="0.25">
      <c r="A55" s="5">
        <f t="shared" si="0"/>
        <v>49</v>
      </c>
      <c r="B55" s="5" t="s">
        <v>67</v>
      </c>
      <c r="C55" s="5" t="s">
        <v>69</v>
      </c>
      <c r="D55" s="5"/>
      <c r="E55" s="5"/>
      <c r="F55" s="5">
        <v>63</v>
      </c>
      <c r="G55" s="10">
        <v>66.3</v>
      </c>
      <c r="H55" s="10"/>
      <c r="I55" s="10"/>
      <c r="J55" s="5"/>
      <c r="K55" s="5"/>
      <c r="L55" s="5"/>
      <c r="M55" s="5"/>
      <c r="N55" s="5"/>
      <c r="O55" s="8"/>
      <c r="P55" s="8"/>
      <c r="Q55" s="8"/>
      <c r="S55" s="6">
        <v>50</v>
      </c>
    </row>
    <row r="56" spans="1:19" x14ac:dyDescent="0.25">
      <c r="A56" s="5">
        <f t="shared" si="0"/>
        <v>50</v>
      </c>
      <c r="B56" s="5" t="s">
        <v>69</v>
      </c>
      <c r="C56" s="5" t="s">
        <v>70</v>
      </c>
      <c r="D56" s="5"/>
      <c r="E56" s="5"/>
      <c r="F56" s="5">
        <v>63</v>
      </c>
      <c r="G56" s="10">
        <v>73</v>
      </c>
      <c r="H56" s="10"/>
      <c r="I56" s="10"/>
      <c r="J56" s="5"/>
      <c r="K56" s="5"/>
      <c r="L56" s="5"/>
      <c r="M56" s="5"/>
      <c r="N56" s="5"/>
      <c r="O56" s="8"/>
      <c r="P56" s="8"/>
      <c r="Q56" s="8"/>
      <c r="S56" s="6">
        <v>168</v>
      </c>
    </row>
    <row r="57" spans="1:19" x14ac:dyDescent="0.25">
      <c r="A57" s="5">
        <f t="shared" si="0"/>
        <v>51</v>
      </c>
      <c r="B57" s="5" t="s">
        <v>69</v>
      </c>
      <c r="C57" s="5" t="s">
        <v>71</v>
      </c>
      <c r="D57" s="5"/>
      <c r="E57" s="5"/>
      <c r="F57" s="5">
        <v>63</v>
      </c>
      <c r="G57" s="10">
        <v>50</v>
      </c>
      <c r="H57" s="10"/>
      <c r="I57" s="10"/>
      <c r="J57" s="5"/>
      <c r="K57" s="5"/>
      <c r="L57" s="5"/>
      <c r="M57" s="5"/>
      <c r="N57" s="5"/>
      <c r="O57" s="8"/>
      <c r="P57" s="8"/>
      <c r="Q57" s="8"/>
      <c r="S57" s="6">
        <v>148.5</v>
      </c>
    </row>
    <row r="58" spans="1:19" x14ac:dyDescent="0.25">
      <c r="A58" s="5">
        <f t="shared" si="0"/>
        <v>52</v>
      </c>
      <c r="B58" s="5" t="s">
        <v>72</v>
      </c>
      <c r="C58" s="5" t="s">
        <v>73</v>
      </c>
      <c r="D58" s="5"/>
      <c r="E58" s="5"/>
      <c r="F58" s="5">
        <v>63</v>
      </c>
      <c r="G58" s="10">
        <v>168</v>
      </c>
      <c r="H58" s="10"/>
      <c r="I58" s="10"/>
      <c r="J58" s="5"/>
      <c r="K58" s="5"/>
      <c r="L58" s="5"/>
      <c r="M58" s="5"/>
      <c r="N58" s="5"/>
      <c r="O58" s="8"/>
      <c r="P58" s="8"/>
      <c r="Q58" s="8"/>
      <c r="S58" s="6">
        <v>3</v>
      </c>
    </row>
    <row r="59" spans="1:19" x14ac:dyDescent="0.25">
      <c r="A59" s="5">
        <f t="shared" si="0"/>
        <v>53</v>
      </c>
      <c r="B59" s="5" t="s">
        <v>74</v>
      </c>
      <c r="C59" s="5" t="s">
        <v>75</v>
      </c>
      <c r="D59" s="5"/>
      <c r="E59" s="5"/>
      <c r="F59" s="5">
        <v>63</v>
      </c>
      <c r="G59" s="10">
        <v>148.5</v>
      </c>
      <c r="H59" s="10"/>
      <c r="I59" s="10"/>
      <c r="J59" s="5"/>
      <c r="K59" s="5"/>
      <c r="L59" s="5"/>
      <c r="M59" s="5"/>
      <c r="N59" s="5"/>
      <c r="O59" s="8"/>
      <c r="P59" s="8"/>
      <c r="Q59" s="8"/>
      <c r="S59" s="6">
        <v>134</v>
      </c>
    </row>
    <row r="60" spans="1:19" x14ac:dyDescent="0.25">
      <c r="A60" s="5">
        <f t="shared" si="0"/>
        <v>54</v>
      </c>
      <c r="B60" s="5" t="s">
        <v>76</v>
      </c>
      <c r="C60" s="5" t="s">
        <v>77</v>
      </c>
      <c r="D60" s="5" t="s">
        <v>21</v>
      </c>
      <c r="E60" s="5"/>
      <c r="F60" s="5">
        <v>63</v>
      </c>
      <c r="G60" s="10">
        <v>3</v>
      </c>
      <c r="H60" s="10"/>
      <c r="I60" s="10"/>
      <c r="J60" s="5"/>
      <c r="K60" s="5"/>
      <c r="L60" s="5"/>
      <c r="M60" s="5"/>
      <c r="N60" s="5"/>
      <c r="O60" s="8"/>
      <c r="P60" s="8"/>
      <c r="Q60" s="8"/>
      <c r="S60" s="6">
        <v>3</v>
      </c>
    </row>
    <row r="61" spans="1:19" x14ac:dyDescent="0.25">
      <c r="A61" s="5">
        <f t="shared" si="0"/>
        <v>55</v>
      </c>
      <c r="B61" s="5" t="s">
        <v>76</v>
      </c>
      <c r="C61" s="5" t="s">
        <v>77</v>
      </c>
      <c r="D61" s="5"/>
      <c r="E61" s="5"/>
      <c r="F61" s="5">
        <v>63</v>
      </c>
      <c r="G61" s="10">
        <v>134</v>
      </c>
      <c r="H61" s="10"/>
      <c r="I61" s="10"/>
      <c r="J61" s="5"/>
      <c r="K61" s="5"/>
      <c r="L61" s="5"/>
      <c r="M61" s="5"/>
      <c r="N61" s="5"/>
      <c r="O61" s="8"/>
      <c r="P61" s="8"/>
      <c r="Q61" s="8"/>
      <c r="S61" s="6">
        <v>268.89999999999998</v>
      </c>
    </row>
    <row r="62" spans="1:19" x14ac:dyDescent="0.25">
      <c r="A62" s="5">
        <f t="shared" si="0"/>
        <v>56</v>
      </c>
      <c r="B62" s="5" t="s">
        <v>77</v>
      </c>
      <c r="C62" s="5" t="s">
        <v>78</v>
      </c>
      <c r="D62" s="5" t="s">
        <v>21</v>
      </c>
      <c r="E62" s="5"/>
      <c r="F62" s="5">
        <v>63</v>
      </c>
      <c r="G62" s="10">
        <v>3</v>
      </c>
      <c r="H62" s="10"/>
      <c r="I62" s="10"/>
      <c r="J62" s="5"/>
      <c r="K62" s="5"/>
      <c r="L62" s="5"/>
      <c r="M62" s="5"/>
      <c r="N62" s="5"/>
      <c r="O62" s="8"/>
      <c r="P62" s="8"/>
      <c r="Q62" s="8"/>
      <c r="S62" s="6">
        <v>140</v>
      </c>
    </row>
    <row r="63" spans="1:19" x14ac:dyDescent="0.25">
      <c r="A63" s="5">
        <f t="shared" si="0"/>
        <v>57</v>
      </c>
      <c r="B63" s="5" t="s">
        <v>77</v>
      </c>
      <c r="C63" s="5" t="s">
        <v>78</v>
      </c>
      <c r="D63" s="5"/>
      <c r="E63" s="5"/>
      <c r="F63" s="5">
        <v>63</v>
      </c>
      <c r="G63" s="10">
        <v>268.89999999999998</v>
      </c>
      <c r="H63" s="10"/>
      <c r="I63" s="10"/>
      <c r="J63" s="5"/>
      <c r="K63" s="5"/>
      <c r="L63" s="5"/>
      <c r="M63" s="5"/>
      <c r="N63" s="5"/>
      <c r="O63" s="8"/>
      <c r="P63" s="8"/>
      <c r="Q63" s="8"/>
      <c r="S63" s="6">
        <v>147</v>
      </c>
    </row>
    <row r="64" spans="1:19" x14ac:dyDescent="0.25">
      <c r="A64" s="5">
        <f t="shared" si="0"/>
        <v>58</v>
      </c>
      <c r="B64" s="5" t="s">
        <v>77</v>
      </c>
      <c r="C64" s="5" t="s">
        <v>79</v>
      </c>
      <c r="D64" s="5"/>
      <c r="E64" s="5"/>
      <c r="F64" s="5">
        <v>63</v>
      </c>
      <c r="G64" s="10">
        <v>140</v>
      </c>
      <c r="H64" s="10"/>
      <c r="I64" s="10"/>
      <c r="J64" s="5"/>
      <c r="K64" s="5"/>
      <c r="L64" s="5"/>
      <c r="M64" s="5"/>
      <c r="N64" s="5"/>
      <c r="O64" s="8"/>
      <c r="P64" s="8"/>
      <c r="Q64" s="8"/>
      <c r="S64" s="6">
        <v>3</v>
      </c>
    </row>
    <row r="65" spans="1:19" x14ac:dyDescent="0.25">
      <c r="A65" s="5">
        <f t="shared" si="0"/>
        <v>59</v>
      </c>
      <c r="B65" s="5" t="s">
        <v>79</v>
      </c>
      <c r="C65" s="5" t="s">
        <v>80</v>
      </c>
      <c r="D65" s="5"/>
      <c r="E65" s="5"/>
      <c r="F65" s="5">
        <v>63</v>
      </c>
      <c r="G65" s="10">
        <v>147</v>
      </c>
      <c r="H65" s="10"/>
      <c r="I65" s="10"/>
      <c r="J65" s="5"/>
      <c r="K65" s="5"/>
      <c r="L65" s="5"/>
      <c r="M65" s="5"/>
      <c r="N65" s="5"/>
      <c r="O65" s="8"/>
      <c r="P65" s="8"/>
      <c r="Q65" s="8"/>
      <c r="S65" s="6">
        <v>181.7</v>
      </c>
    </row>
    <row r="66" spans="1:19" x14ac:dyDescent="0.25">
      <c r="A66" s="5">
        <f t="shared" si="0"/>
        <v>60</v>
      </c>
      <c r="B66" s="5" t="s">
        <v>79</v>
      </c>
      <c r="C66" s="5" t="s">
        <v>80</v>
      </c>
      <c r="D66" s="5" t="s">
        <v>21</v>
      </c>
      <c r="E66" s="5"/>
      <c r="F66" s="5">
        <v>63</v>
      </c>
      <c r="G66" s="10">
        <v>3</v>
      </c>
      <c r="H66" s="10"/>
      <c r="I66" s="10"/>
      <c r="J66" s="5"/>
      <c r="K66" s="5"/>
      <c r="L66" s="5"/>
      <c r="M66" s="5"/>
      <c r="N66" s="5"/>
      <c r="O66" s="8"/>
      <c r="P66" s="8"/>
      <c r="Q66" s="8"/>
      <c r="S66" s="6">
        <v>216.5</v>
      </c>
    </row>
    <row r="67" spans="1:19" x14ac:dyDescent="0.25">
      <c r="A67" s="5">
        <f t="shared" si="0"/>
        <v>61</v>
      </c>
      <c r="B67" s="5" t="s">
        <v>81</v>
      </c>
      <c r="C67" s="5" t="s">
        <v>82</v>
      </c>
      <c r="D67" s="5"/>
      <c r="E67" s="5"/>
      <c r="F67" s="5">
        <v>63</v>
      </c>
      <c r="G67" s="10">
        <v>181.7</v>
      </c>
      <c r="H67" s="10"/>
      <c r="I67" s="10"/>
      <c r="J67" s="5"/>
      <c r="K67" s="5"/>
      <c r="L67" s="5"/>
      <c r="M67" s="5"/>
      <c r="N67" s="5"/>
      <c r="O67" s="8"/>
      <c r="P67" s="8"/>
      <c r="Q67" s="8"/>
      <c r="S67" s="6">
        <v>98</v>
      </c>
    </row>
    <row r="68" spans="1:19" x14ac:dyDescent="0.25">
      <c r="A68" s="5">
        <f t="shared" si="0"/>
        <v>62</v>
      </c>
      <c r="B68" s="5" t="s">
        <v>83</v>
      </c>
      <c r="C68" s="5" t="s">
        <v>84</v>
      </c>
      <c r="D68" s="5"/>
      <c r="E68" s="5"/>
      <c r="F68" s="5">
        <v>63</v>
      </c>
      <c r="G68" s="10">
        <v>216.5</v>
      </c>
      <c r="H68" s="10"/>
      <c r="I68" s="10"/>
      <c r="J68" s="5"/>
      <c r="K68" s="5"/>
      <c r="L68" s="5"/>
      <c r="M68" s="5"/>
      <c r="N68" s="5"/>
      <c r="O68" s="8"/>
      <c r="P68" s="8"/>
      <c r="Q68" s="8"/>
      <c r="S68" s="6">
        <v>164</v>
      </c>
    </row>
    <row r="69" spans="1:19" x14ac:dyDescent="0.25">
      <c r="A69" s="5">
        <f t="shared" si="0"/>
        <v>63</v>
      </c>
      <c r="B69" s="5" t="s">
        <v>85</v>
      </c>
      <c r="C69" s="5" t="s">
        <v>86</v>
      </c>
      <c r="D69" s="5"/>
      <c r="E69" s="5"/>
      <c r="F69" s="5">
        <v>63</v>
      </c>
      <c r="G69" s="10">
        <v>98</v>
      </c>
      <c r="H69" s="10"/>
      <c r="I69" s="10"/>
      <c r="J69" s="5"/>
      <c r="K69" s="5"/>
      <c r="L69" s="5"/>
      <c r="M69" s="5"/>
      <c r="N69" s="5"/>
      <c r="O69" s="8"/>
      <c r="P69" s="8"/>
      <c r="Q69" s="8"/>
      <c r="S69" s="6">
        <v>88</v>
      </c>
    </row>
    <row r="70" spans="1:19" x14ac:dyDescent="0.25">
      <c r="A70" s="5">
        <f t="shared" si="0"/>
        <v>64</v>
      </c>
      <c r="B70" s="5" t="s">
        <v>87</v>
      </c>
      <c r="C70" s="5" t="s">
        <v>88</v>
      </c>
      <c r="D70" s="5"/>
      <c r="E70" s="5"/>
      <c r="F70" s="5">
        <v>63</v>
      </c>
      <c r="G70" s="10">
        <v>164</v>
      </c>
      <c r="H70" s="10"/>
      <c r="I70" s="10"/>
      <c r="J70" s="5"/>
      <c r="K70" s="5"/>
      <c r="L70" s="5"/>
      <c r="M70" s="5"/>
      <c r="N70" s="5"/>
      <c r="O70" s="8"/>
      <c r="P70" s="8"/>
      <c r="Q70" s="8"/>
      <c r="S70" s="6">
        <v>30</v>
      </c>
    </row>
    <row r="71" spans="1:19" x14ac:dyDescent="0.25">
      <c r="A71" s="5">
        <f t="shared" si="0"/>
        <v>65</v>
      </c>
      <c r="B71" s="5" t="s">
        <v>87</v>
      </c>
      <c r="C71" s="5" t="s">
        <v>89</v>
      </c>
      <c r="D71" s="5"/>
      <c r="E71" s="5"/>
      <c r="F71" s="5">
        <v>63</v>
      </c>
      <c r="G71" s="10">
        <v>88</v>
      </c>
      <c r="H71" s="10"/>
      <c r="I71" s="10"/>
      <c r="J71" s="5"/>
      <c r="K71" s="5"/>
      <c r="L71" s="5"/>
      <c r="M71" s="5"/>
      <c r="N71" s="5"/>
      <c r="O71" s="8"/>
      <c r="P71" s="8"/>
      <c r="Q71" s="8"/>
      <c r="S71" s="6">
        <v>28</v>
      </c>
    </row>
    <row r="72" spans="1:19" x14ac:dyDescent="0.25">
      <c r="A72" s="5">
        <f t="shared" si="0"/>
        <v>66</v>
      </c>
      <c r="B72" s="5" t="s">
        <v>87</v>
      </c>
      <c r="C72" s="5" t="s">
        <v>89</v>
      </c>
      <c r="D72" s="5" t="s">
        <v>25</v>
      </c>
      <c r="E72" s="5"/>
      <c r="F72" s="5">
        <v>63</v>
      </c>
      <c r="G72" s="10">
        <v>30</v>
      </c>
      <c r="H72" s="10"/>
      <c r="I72" s="10"/>
      <c r="J72" s="5"/>
      <c r="K72" s="5"/>
      <c r="L72" s="5"/>
      <c r="M72" s="5"/>
      <c r="N72" s="5"/>
      <c r="O72" s="8"/>
      <c r="P72" s="8"/>
      <c r="Q72" s="8"/>
      <c r="S72" s="6">
        <v>17.2</v>
      </c>
    </row>
    <row r="73" spans="1:19" x14ac:dyDescent="0.25">
      <c r="A73" s="5">
        <f t="shared" ref="A73:A136" si="2">1+A72</f>
        <v>67</v>
      </c>
      <c r="B73" s="5" t="s">
        <v>89</v>
      </c>
      <c r="C73" s="5" t="s">
        <v>90</v>
      </c>
      <c r="D73" s="5" t="s">
        <v>25</v>
      </c>
      <c r="E73" s="5"/>
      <c r="F73" s="5">
        <v>63</v>
      </c>
      <c r="G73" s="10">
        <v>28</v>
      </c>
      <c r="H73" s="10"/>
      <c r="I73" s="10"/>
      <c r="J73" s="5"/>
      <c r="K73" s="5"/>
      <c r="L73" s="5"/>
      <c r="M73" s="5"/>
      <c r="N73" s="5"/>
      <c r="O73" s="8"/>
      <c r="P73" s="8"/>
      <c r="Q73" s="8"/>
      <c r="S73" s="6">
        <v>12.7</v>
      </c>
    </row>
    <row r="74" spans="1:19" x14ac:dyDescent="0.25">
      <c r="A74" s="5">
        <f t="shared" si="2"/>
        <v>68</v>
      </c>
      <c r="B74" s="5" t="s">
        <v>89</v>
      </c>
      <c r="C74" s="5" t="s">
        <v>90</v>
      </c>
      <c r="D74" s="5"/>
      <c r="E74" s="5"/>
      <c r="F74" s="5">
        <v>63</v>
      </c>
      <c r="G74" s="10">
        <v>17.2</v>
      </c>
      <c r="H74" s="10"/>
      <c r="I74" s="10"/>
      <c r="J74" s="5"/>
      <c r="K74" s="5"/>
      <c r="L74" s="5"/>
      <c r="M74" s="5"/>
      <c r="N74" s="5"/>
      <c r="O74" s="8"/>
      <c r="P74" s="8"/>
      <c r="Q74" s="8"/>
      <c r="S74" s="6">
        <v>12.2</v>
      </c>
    </row>
    <row r="75" spans="1:19" x14ac:dyDescent="0.25">
      <c r="A75" s="5">
        <f t="shared" si="2"/>
        <v>69</v>
      </c>
      <c r="B75" s="5" t="s">
        <v>90</v>
      </c>
      <c r="C75" s="5" t="s">
        <v>91</v>
      </c>
      <c r="D75" s="5"/>
      <c r="E75" s="5"/>
      <c r="F75" s="5">
        <v>63</v>
      </c>
      <c r="G75" s="10">
        <v>12.7</v>
      </c>
      <c r="H75" s="10"/>
      <c r="I75" s="10"/>
      <c r="J75" s="5"/>
      <c r="K75" s="5"/>
      <c r="L75" s="5"/>
      <c r="M75" s="5"/>
      <c r="N75" s="5"/>
      <c r="O75" s="8"/>
      <c r="P75" s="8"/>
      <c r="Q75" s="8"/>
      <c r="S75" s="6">
        <v>36.299999999999997</v>
      </c>
    </row>
    <row r="76" spans="1:19" x14ac:dyDescent="0.25">
      <c r="A76" s="5">
        <f t="shared" si="2"/>
        <v>70</v>
      </c>
      <c r="B76" s="5" t="s">
        <v>91</v>
      </c>
      <c r="C76" s="5" t="s">
        <v>92</v>
      </c>
      <c r="D76" s="5"/>
      <c r="E76" s="5"/>
      <c r="F76" s="5">
        <v>63</v>
      </c>
      <c r="G76" s="10">
        <v>12.2</v>
      </c>
      <c r="H76" s="10"/>
      <c r="I76" s="10"/>
      <c r="J76" s="5"/>
      <c r="K76" s="5"/>
      <c r="L76" s="5"/>
      <c r="M76" s="5"/>
      <c r="N76" s="5"/>
      <c r="O76" s="8"/>
      <c r="P76" s="8"/>
      <c r="Q76" s="8"/>
      <c r="S76" s="6">
        <v>12.4</v>
      </c>
    </row>
    <row r="77" spans="1:19" x14ac:dyDescent="0.25">
      <c r="A77" s="5">
        <f t="shared" si="2"/>
        <v>71</v>
      </c>
      <c r="B77" s="5" t="s">
        <v>91</v>
      </c>
      <c r="C77" s="5" t="s">
        <v>93</v>
      </c>
      <c r="D77" s="5"/>
      <c r="E77" s="5"/>
      <c r="F77" s="5">
        <v>63</v>
      </c>
      <c r="G77" s="10">
        <v>36.299999999999997</v>
      </c>
      <c r="H77" s="10"/>
      <c r="I77" s="10"/>
      <c r="J77" s="5"/>
      <c r="K77" s="5"/>
      <c r="L77" s="5"/>
      <c r="M77" s="5"/>
      <c r="N77" s="5"/>
      <c r="O77" s="8"/>
      <c r="P77" s="8"/>
      <c r="Q77" s="8"/>
      <c r="S77" s="6">
        <v>46</v>
      </c>
    </row>
    <row r="78" spans="1:19" x14ac:dyDescent="0.25">
      <c r="A78" s="5">
        <f t="shared" si="2"/>
        <v>72</v>
      </c>
      <c r="B78" s="5" t="s">
        <v>94</v>
      </c>
      <c r="C78" s="5" t="s">
        <v>95</v>
      </c>
      <c r="D78" s="5"/>
      <c r="E78" s="5"/>
      <c r="F78" s="5">
        <v>63</v>
      </c>
      <c r="G78" s="10">
        <v>12.4</v>
      </c>
      <c r="H78" s="10"/>
      <c r="I78" s="10"/>
      <c r="J78" s="5"/>
      <c r="K78" s="5"/>
      <c r="L78" s="5"/>
      <c r="M78" s="5"/>
      <c r="N78" s="5"/>
      <c r="O78" s="8"/>
      <c r="P78" s="8"/>
      <c r="Q78" s="8"/>
      <c r="S78" s="6">
        <v>17.7</v>
      </c>
    </row>
    <row r="79" spans="1:19" x14ac:dyDescent="0.25">
      <c r="A79" s="5">
        <f t="shared" si="2"/>
        <v>73</v>
      </c>
      <c r="B79" s="5" t="s">
        <v>94</v>
      </c>
      <c r="C79" s="5" t="s">
        <v>96</v>
      </c>
      <c r="D79" s="5"/>
      <c r="E79" s="5"/>
      <c r="F79" s="5">
        <v>63</v>
      </c>
      <c r="G79" s="10">
        <v>46</v>
      </c>
      <c r="H79" s="10"/>
      <c r="I79" s="10"/>
      <c r="J79" s="5"/>
      <c r="K79" s="5"/>
      <c r="L79" s="5"/>
      <c r="M79" s="5"/>
      <c r="N79" s="5"/>
      <c r="O79" s="8"/>
      <c r="P79" s="8"/>
      <c r="Q79" s="8"/>
      <c r="S79" s="6">
        <v>26.3</v>
      </c>
    </row>
    <row r="80" spans="1:19" x14ac:dyDescent="0.25">
      <c r="A80" s="5">
        <f t="shared" si="2"/>
        <v>74</v>
      </c>
      <c r="B80" s="5" t="s">
        <v>97</v>
      </c>
      <c r="C80" s="5" t="s">
        <v>98</v>
      </c>
      <c r="D80" s="5"/>
      <c r="E80" s="5"/>
      <c r="F80" s="5">
        <v>63</v>
      </c>
      <c r="G80" s="10">
        <v>17.7</v>
      </c>
      <c r="H80" s="10"/>
      <c r="I80" s="10"/>
      <c r="J80" s="5"/>
      <c r="K80" s="5"/>
      <c r="L80" s="5"/>
      <c r="M80" s="5"/>
      <c r="N80" s="5"/>
      <c r="O80" s="8"/>
      <c r="P80" s="8"/>
      <c r="Q80" s="8"/>
      <c r="S80" s="6">
        <v>70</v>
      </c>
    </row>
    <row r="81" spans="1:19" x14ac:dyDescent="0.25">
      <c r="A81" s="5">
        <f t="shared" si="2"/>
        <v>75</v>
      </c>
      <c r="B81" s="5" t="s">
        <v>99</v>
      </c>
      <c r="C81" s="5" t="s">
        <v>100</v>
      </c>
      <c r="D81" s="5"/>
      <c r="E81" s="5"/>
      <c r="F81" s="5">
        <v>63</v>
      </c>
      <c r="G81" s="10">
        <v>26.3</v>
      </c>
      <c r="H81" s="10"/>
      <c r="I81" s="10"/>
      <c r="J81" s="5"/>
      <c r="K81" s="5"/>
      <c r="L81" s="5"/>
      <c r="M81" s="5"/>
      <c r="N81" s="5"/>
      <c r="O81" s="8"/>
      <c r="P81" s="8"/>
      <c r="Q81" s="8"/>
      <c r="S81" s="6">
        <v>46.7</v>
      </c>
    </row>
    <row r="82" spans="1:19" x14ac:dyDescent="0.25">
      <c r="A82" s="5">
        <f t="shared" si="2"/>
        <v>76</v>
      </c>
      <c r="B82" s="5" t="s">
        <v>101</v>
      </c>
      <c r="C82" s="5" t="s">
        <v>102</v>
      </c>
      <c r="D82" s="5" t="s">
        <v>25</v>
      </c>
      <c r="E82" s="5"/>
      <c r="F82" s="5">
        <v>63</v>
      </c>
      <c r="G82" s="10">
        <v>70</v>
      </c>
      <c r="H82" s="10"/>
      <c r="I82" s="10"/>
      <c r="J82" s="5"/>
      <c r="K82" s="5"/>
      <c r="L82" s="5"/>
      <c r="M82" s="5"/>
      <c r="N82" s="5"/>
      <c r="O82" s="8"/>
      <c r="P82" s="8"/>
      <c r="Q82" s="8"/>
      <c r="S82" s="6">
        <v>27.5</v>
      </c>
    </row>
    <row r="83" spans="1:19" x14ac:dyDescent="0.25">
      <c r="A83" s="5">
        <f t="shared" si="2"/>
        <v>77</v>
      </c>
      <c r="B83" s="5" t="s">
        <v>102</v>
      </c>
      <c r="C83" s="5" t="s">
        <v>103</v>
      </c>
      <c r="D83" s="5"/>
      <c r="E83" s="5"/>
      <c r="F83" s="5">
        <v>63</v>
      </c>
      <c r="G83" s="10">
        <v>46.7</v>
      </c>
      <c r="H83" s="10"/>
      <c r="I83" s="10"/>
      <c r="J83" s="5"/>
      <c r="K83" s="5"/>
      <c r="L83" s="5"/>
      <c r="M83" s="5"/>
      <c r="N83" s="5"/>
      <c r="O83" s="8"/>
      <c r="P83" s="8"/>
      <c r="Q83" s="8"/>
      <c r="S83" s="6">
        <v>3</v>
      </c>
    </row>
    <row r="84" spans="1:19" x14ac:dyDescent="0.25">
      <c r="A84" s="5">
        <f t="shared" si="2"/>
        <v>78</v>
      </c>
      <c r="B84" s="5" t="s">
        <v>102</v>
      </c>
      <c r="C84" s="5" t="s">
        <v>104</v>
      </c>
      <c r="D84" s="5" t="s">
        <v>25</v>
      </c>
      <c r="E84" s="5"/>
      <c r="F84" s="5">
        <v>63</v>
      </c>
      <c r="G84" s="10">
        <v>27.5</v>
      </c>
      <c r="H84" s="10"/>
      <c r="I84" s="10"/>
      <c r="J84" s="5"/>
      <c r="K84" s="5"/>
      <c r="L84" s="5"/>
      <c r="M84" s="5"/>
      <c r="N84" s="5"/>
      <c r="O84" s="8"/>
      <c r="P84" s="8"/>
      <c r="Q84" s="8"/>
      <c r="S84" s="6">
        <v>32</v>
      </c>
    </row>
    <row r="85" spans="1:19" x14ac:dyDescent="0.25">
      <c r="A85" s="5">
        <f t="shared" si="2"/>
        <v>79</v>
      </c>
      <c r="B85" s="5" t="s">
        <v>105</v>
      </c>
      <c r="C85" s="5" t="s">
        <v>106</v>
      </c>
      <c r="D85" s="5" t="s">
        <v>21</v>
      </c>
      <c r="E85" s="5"/>
      <c r="F85" s="5">
        <v>63</v>
      </c>
      <c r="G85" s="10">
        <v>3</v>
      </c>
      <c r="H85" s="10"/>
      <c r="I85" s="10"/>
      <c r="J85" s="5"/>
      <c r="K85" s="5"/>
      <c r="L85" s="5"/>
      <c r="M85" s="5"/>
      <c r="N85" s="5"/>
      <c r="O85" s="8"/>
      <c r="P85" s="8"/>
      <c r="Q85" s="8"/>
      <c r="S85" s="6">
        <v>3</v>
      </c>
    </row>
    <row r="86" spans="1:19" x14ac:dyDescent="0.25">
      <c r="A86" s="5">
        <f t="shared" si="2"/>
        <v>80</v>
      </c>
      <c r="B86" s="5" t="s">
        <v>105</v>
      </c>
      <c r="C86" s="5" t="s">
        <v>106</v>
      </c>
      <c r="D86" s="5" t="s">
        <v>25</v>
      </c>
      <c r="E86" s="5"/>
      <c r="F86" s="5">
        <v>63</v>
      </c>
      <c r="G86" s="10">
        <v>32</v>
      </c>
      <c r="H86" s="10"/>
      <c r="I86" s="10"/>
      <c r="J86" s="5"/>
      <c r="K86" s="5"/>
      <c r="L86" s="5"/>
      <c r="M86" s="5"/>
      <c r="N86" s="5"/>
      <c r="O86" s="8"/>
      <c r="P86" s="8"/>
      <c r="Q86" s="8"/>
      <c r="S86" s="6">
        <v>64.3</v>
      </c>
    </row>
    <row r="87" spans="1:19" x14ac:dyDescent="0.25">
      <c r="A87" s="5">
        <f t="shared" si="2"/>
        <v>81</v>
      </c>
      <c r="B87" s="5" t="s">
        <v>107</v>
      </c>
      <c r="C87" s="5" t="s">
        <v>108</v>
      </c>
      <c r="D87" s="5" t="s">
        <v>21</v>
      </c>
      <c r="E87" s="5"/>
      <c r="F87" s="5">
        <v>63</v>
      </c>
      <c r="G87" s="10">
        <v>3</v>
      </c>
      <c r="H87" s="10"/>
      <c r="I87" s="10"/>
      <c r="J87" s="5"/>
      <c r="K87" s="5"/>
      <c r="L87" s="5"/>
      <c r="M87" s="5"/>
      <c r="N87" s="5"/>
      <c r="O87" s="8"/>
      <c r="P87" s="8"/>
      <c r="Q87" s="8"/>
      <c r="S87" s="6">
        <v>125</v>
      </c>
    </row>
    <row r="88" spans="1:19" x14ac:dyDescent="0.25">
      <c r="A88" s="5">
        <f t="shared" si="2"/>
        <v>82</v>
      </c>
      <c r="B88" s="5" t="s">
        <v>107</v>
      </c>
      <c r="C88" s="5" t="s">
        <v>108</v>
      </c>
      <c r="D88" s="5"/>
      <c r="E88" s="5"/>
      <c r="F88" s="5">
        <v>63</v>
      </c>
      <c r="G88" s="10">
        <v>64.3</v>
      </c>
      <c r="H88" s="10"/>
      <c r="I88" s="10"/>
      <c r="J88" s="5"/>
      <c r="K88" s="5"/>
      <c r="L88" s="5"/>
      <c r="M88" s="5"/>
      <c r="N88" s="5"/>
      <c r="O88" s="8"/>
      <c r="P88" s="8"/>
      <c r="Q88" s="8"/>
      <c r="S88" s="6">
        <v>3</v>
      </c>
    </row>
    <row r="89" spans="1:19" x14ac:dyDescent="0.25">
      <c r="A89" s="5">
        <f t="shared" si="2"/>
        <v>83</v>
      </c>
      <c r="B89" s="5" t="s">
        <v>109</v>
      </c>
      <c r="C89" s="5" t="s">
        <v>110</v>
      </c>
      <c r="D89" s="5"/>
      <c r="E89" s="5"/>
      <c r="F89" s="5">
        <v>63</v>
      </c>
      <c r="G89" s="10">
        <v>125</v>
      </c>
      <c r="H89" s="10"/>
      <c r="I89" s="10"/>
      <c r="J89" s="5"/>
      <c r="K89" s="5"/>
      <c r="L89" s="5"/>
      <c r="M89" s="5"/>
      <c r="N89" s="5"/>
      <c r="O89" s="8"/>
      <c r="P89" s="8"/>
      <c r="Q89" s="8"/>
      <c r="S89" s="6">
        <v>21</v>
      </c>
    </row>
    <row r="90" spans="1:19" x14ac:dyDescent="0.25">
      <c r="A90" s="5">
        <f t="shared" si="2"/>
        <v>84</v>
      </c>
      <c r="B90" s="5" t="s">
        <v>108</v>
      </c>
      <c r="C90" s="5" t="s">
        <v>111</v>
      </c>
      <c r="D90" s="5" t="s">
        <v>21</v>
      </c>
      <c r="E90" s="5"/>
      <c r="F90" s="5">
        <v>63</v>
      </c>
      <c r="G90" s="10">
        <v>3</v>
      </c>
      <c r="H90" s="10"/>
      <c r="I90" s="10"/>
      <c r="J90" s="5"/>
      <c r="K90" s="5"/>
      <c r="L90" s="5"/>
      <c r="M90" s="5"/>
      <c r="N90" s="5"/>
      <c r="O90" s="8"/>
      <c r="P90" s="8"/>
      <c r="Q90" s="8"/>
      <c r="S90" s="6">
        <v>59.6</v>
      </c>
    </row>
    <row r="91" spans="1:19" x14ac:dyDescent="0.25">
      <c r="A91" s="5">
        <f t="shared" si="2"/>
        <v>85</v>
      </c>
      <c r="B91" s="5" t="s">
        <v>108</v>
      </c>
      <c r="C91" s="5" t="s">
        <v>111</v>
      </c>
      <c r="D91" s="5" t="s">
        <v>25</v>
      </c>
      <c r="E91" s="5"/>
      <c r="F91" s="5">
        <v>63</v>
      </c>
      <c r="G91" s="10">
        <v>21</v>
      </c>
      <c r="H91" s="10"/>
      <c r="I91" s="10"/>
      <c r="J91" s="5"/>
      <c r="K91" s="5"/>
      <c r="L91" s="5"/>
      <c r="M91" s="5"/>
      <c r="N91" s="5"/>
      <c r="O91" s="8"/>
      <c r="P91" s="8"/>
      <c r="Q91" s="8"/>
      <c r="S91" s="6">
        <v>3</v>
      </c>
    </row>
    <row r="92" spans="1:19" x14ac:dyDescent="0.25">
      <c r="A92" s="5">
        <f t="shared" si="2"/>
        <v>86</v>
      </c>
      <c r="B92" s="5" t="s">
        <v>112</v>
      </c>
      <c r="C92" s="5" t="s">
        <v>113</v>
      </c>
      <c r="D92" s="5"/>
      <c r="E92" s="5"/>
      <c r="F92" s="5">
        <v>63</v>
      </c>
      <c r="G92" s="10">
        <v>59.6</v>
      </c>
      <c r="H92" s="10"/>
      <c r="I92" s="10"/>
      <c r="J92" s="5"/>
      <c r="K92" s="5"/>
      <c r="L92" s="5"/>
      <c r="M92" s="5"/>
      <c r="N92" s="5"/>
      <c r="O92" s="8"/>
      <c r="P92" s="8"/>
      <c r="Q92" s="8"/>
      <c r="S92" s="6">
        <v>26.6</v>
      </c>
    </row>
    <row r="93" spans="1:19" x14ac:dyDescent="0.25">
      <c r="A93" s="5">
        <f t="shared" si="2"/>
        <v>87</v>
      </c>
      <c r="B93" s="5" t="s">
        <v>113</v>
      </c>
      <c r="C93" s="5" t="s">
        <v>114</v>
      </c>
      <c r="D93" s="5" t="s">
        <v>21</v>
      </c>
      <c r="E93" s="5"/>
      <c r="F93" s="5">
        <v>63</v>
      </c>
      <c r="G93" s="10">
        <v>3</v>
      </c>
      <c r="H93" s="10"/>
      <c r="I93" s="10"/>
      <c r="J93" s="5"/>
      <c r="K93" s="5"/>
      <c r="L93" s="5"/>
      <c r="M93" s="5"/>
      <c r="N93" s="5"/>
      <c r="O93" s="8"/>
      <c r="P93" s="8"/>
      <c r="Q93" s="8"/>
      <c r="S93" s="6">
        <v>109.5</v>
      </c>
    </row>
    <row r="94" spans="1:19" x14ac:dyDescent="0.25">
      <c r="A94" s="5">
        <f t="shared" si="2"/>
        <v>88</v>
      </c>
      <c r="B94" s="5" t="s">
        <v>113</v>
      </c>
      <c r="C94" s="5" t="s">
        <v>114</v>
      </c>
      <c r="D94" s="5"/>
      <c r="E94" s="5"/>
      <c r="F94" s="5">
        <v>63</v>
      </c>
      <c r="G94" s="10">
        <v>26.6</v>
      </c>
      <c r="H94" s="10"/>
      <c r="I94" s="10"/>
      <c r="J94" s="5"/>
      <c r="K94" s="5"/>
      <c r="L94" s="5"/>
      <c r="M94" s="5"/>
      <c r="N94" s="5"/>
      <c r="O94" s="8"/>
      <c r="P94" s="8"/>
      <c r="Q94" s="8"/>
      <c r="S94" s="6">
        <v>63</v>
      </c>
    </row>
    <row r="95" spans="1:19" x14ac:dyDescent="0.25">
      <c r="A95" s="5">
        <f t="shared" si="2"/>
        <v>89</v>
      </c>
      <c r="B95" s="5" t="s">
        <v>114</v>
      </c>
      <c r="C95" s="5" t="s">
        <v>115</v>
      </c>
      <c r="D95" s="5"/>
      <c r="E95" s="5"/>
      <c r="F95" s="5">
        <v>63</v>
      </c>
      <c r="G95" s="10">
        <v>109.5</v>
      </c>
      <c r="H95" s="10"/>
      <c r="I95" s="10"/>
      <c r="J95" s="5"/>
      <c r="K95" s="5"/>
      <c r="L95" s="5"/>
      <c r="M95" s="5"/>
      <c r="N95" s="5"/>
      <c r="O95" s="8"/>
      <c r="P95" s="8"/>
      <c r="Q95" s="8"/>
      <c r="S95" s="6">
        <v>107.3</v>
      </c>
    </row>
    <row r="96" spans="1:19" x14ac:dyDescent="0.25">
      <c r="A96" s="5">
        <f t="shared" si="2"/>
        <v>90</v>
      </c>
      <c r="B96" s="5" t="s">
        <v>114</v>
      </c>
      <c r="C96" s="5" t="s">
        <v>90</v>
      </c>
      <c r="D96" s="5"/>
      <c r="E96" s="5"/>
      <c r="F96" s="5">
        <v>63</v>
      </c>
      <c r="G96" s="10">
        <v>63</v>
      </c>
      <c r="H96" s="10"/>
      <c r="I96" s="10"/>
      <c r="J96" s="5"/>
      <c r="K96" s="5"/>
      <c r="L96" s="5"/>
      <c r="M96" s="5"/>
      <c r="N96" s="5"/>
      <c r="O96" s="8"/>
      <c r="P96" s="8"/>
      <c r="Q96" s="8"/>
      <c r="S96" s="6">
        <v>1.5</v>
      </c>
    </row>
    <row r="97" spans="1:19" x14ac:dyDescent="0.25">
      <c r="A97" s="5">
        <f t="shared" si="2"/>
        <v>91</v>
      </c>
      <c r="B97" s="5" t="s">
        <v>116</v>
      </c>
      <c r="C97" s="5" t="s">
        <v>117</v>
      </c>
      <c r="D97" s="5" t="s">
        <v>118</v>
      </c>
      <c r="E97" s="5"/>
      <c r="F97" s="5">
        <v>63</v>
      </c>
      <c r="G97" s="10">
        <v>107.3</v>
      </c>
      <c r="H97" s="10"/>
      <c r="I97" s="10"/>
      <c r="J97" s="5"/>
      <c r="K97" s="5"/>
      <c r="L97" s="5"/>
      <c r="M97" s="5"/>
      <c r="N97" s="5"/>
      <c r="O97" s="8"/>
      <c r="P97" s="8"/>
      <c r="Q97" s="8"/>
      <c r="S97" s="6">
        <v>10</v>
      </c>
    </row>
    <row r="98" spans="1:19" x14ac:dyDescent="0.25">
      <c r="A98" s="5">
        <f t="shared" si="2"/>
        <v>92</v>
      </c>
      <c r="B98" s="5" t="s">
        <v>117</v>
      </c>
      <c r="C98" s="5" t="s">
        <v>119</v>
      </c>
      <c r="D98" s="5" t="s">
        <v>118</v>
      </c>
      <c r="E98" s="5"/>
      <c r="F98" s="5">
        <v>63</v>
      </c>
      <c r="G98" s="10">
        <v>1.5</v>
      </c>
      <c r="H98" s="10"/>
      <c r="I98" s="10"/>
      <c r="J98" s="5"/>
      <c r="K98" s="5"/>
      <c r="L98" s="5"/>
      <c r="M98" s="5"/>
      <c r="N98" s="5"/>
      <c r="O98" s="8"/>
      <c r="P98" s="8"/>
      <c r="Q98" s="8"/>
      <c r="S98" s="6">
        <v>32.1</v>
      </c>
    </row>
    <row r="99" spans="1:19" x14ac:dyDescent="0.25">
      <c r="A99" s="5">
        <f t="shared" si="2"/>
        <v>93</v>
      </c>
      <c r="B99" s="5" t="s">
        <v>117</v>
      </c>
      <c r="C99" s="5" t="s">
        <v>119</v>
      </c>
      <c r="D99" s="5"/>
      <c r="E99" s="5"/>
      <c r="F99" s="5">
        <v>63</v>
      </c>
      <c r="G99" s="10">
        <v>10</v>
      </c>
      <c r="H99" s="10"/>
      <c r="I99" s="10"/>
      <c r="J99" s="5"/>
      <c r="K99" s="5"/>
      <c r="L99" s="5"/>
      <c r="M99" s="5"/>
      <c r="N99" s="5"/>
      <c r="O99" s="8"/>
      <c r="P99" s="8"/>
      <c r="Q99" s="8"/>
      <c r="S99" s="6">
        <v>87.2</v>
      </c>
    </row>
    <row r="100" spans="1:19" x14ac:dyDescent="0.25">
      <c r="A100" s="5">
        <f t="shared" si="2"/>
        <v>94</v>
      </c>
      <c r="B100" s="5" t="s">
        <v>119</v>
      </c>
      <c r="C100" s="5" t="s">
        <v>120</v>
      </c>
      <c r="D100" s="5" t="s">
        <v>25</v>
      </c>
      <c r="E100" s="5"/>
      <c r="F100" s="5">
        <v>63</v>
      </c>
      <c r="G100" s="10">
        <v>32.1</v>
      </c>
      <c r="H100" s="10"/>
      <c r="I100" s="10"/>
      <c r="J100" s="5"/>
      <c r="K100" s="5"/>
      <c r="L100" s="5"/>
      <c r="M100" s="5"/>
      <c r="N100" s="5"/>
      <c r="O100" s="8"/>
      <c r="P100" s="8"/>
      <c r="Q100" s="8"/>
      <c r="S100" s="6">
        <v>17.8</v>
      </c>
    </row>
    <row r="101" spans="1:19" x14ac:dyDescent="0.25">
      <c r="A101" s="5">
        <f t="shared" si="2"/>
        <v>95</v>
      </c>
      <c r="B101" s="5" t="s">
        <v>119</v>
      </c>
      <c r="C101" s="5" t="s">
        <v>120</v>
      </c>
      <c r="D101" s="5"/>
      <c r="E101" s="5"/>
      <c r="F101" s="5">
        <v>63</v>
      </c>
      <c r="G101" s="10">
        <v>87.2</v>
      </c>
      <c r="H101" s="10"/>
      <c r="I101" s="10"/>
      <c r="J101" s="5"/>
      <c r="K101" s="5"/>
      <c r="L101" s="5"/>
      <c r="M101" s="5"/>
      <c r="N101" s="5"/>
      <c r="O101" s="8"/>
      <c r="P101" s="8"/>
      <c r="Q101" s="8"/>
      <c r="S101" s="6">
        <v>4</v>
      </c>
    </row>
    <row r="102" spans="1:19" x14ac:dyDescent="0.25">
      <c r="A102" s="5">
        <f t="shared" si="2"/>
        <v>96</v>
      </c>
      <c r="B102" s="5" t="s">
        <v>117</v>
      </c>
      <c r="C102" s="5" t="s">
        <v>121</v>
      </c>
      <c r="D102" s="5" t="s">
        <v>118</v>
      </c>
      <c r="E102" s="5"/>
      <c r="F102" s="5">
        <v>63</v>
      </c>
      <c r="G102" s="10">
        <v>17.8</v>
      </c>
      <c r="H102" s="10"/>
      <c r="I102" s="10"/>
      <c r="J102" s="5"/>
      <c r="K102" s="5"/>
      <c r="L102" s="5"/>
      <c r="M102" s="5"/>
      <c r="N102" s="5"/>
      <c r="O102" s="8"/>
      <c r="P102" s="8"/>
      <c r="Q102" s="8"/>
      <c r="S102" s="6">
        <v>11</v>
      </c>
    </row>
    <row r="103" spans="1:19" x14ac:dyDescent="0.25">
      <c r="A103" s="5">
        <f t="shared" si="2"/>
        <v>97</v>
      </c>
      <c r="B103" s="5" t="s">
        <v>121</v>
      </c>
      <c r="C103" s="5" t="s">
        <v>122</v>
      </c>
      <c r="D103" s="5" t="s">
        <v>118</v>
      </c>
      <c r="E103" s="5"/>
      <c r="F103" s="5">
        <v>63</v>
      </c>
      <c r="G103" s="10">
        <v>4</v>
      </c>
      <c r="H103" s="10"/>
      <c r="I103" s="10"/>
      <c r="J103" s="5"/>
      <c r="K103" s="5"/>
      <c r="L103" s="5"/>
      <c r="M103" s="5"/>
      <c r="N103" s="5"/>
      <c r="O103" s="8"/>
      <c r="P103" s="8"/>
      <c r="Q103" s="8"/>
      <c r="S103" s="6">
        <v>29</v>
      </c>
    </row>
    <row r="104" spans="1:19" x14ac:dyDescent="0.25">
      <c r="A104" s="5">
        <f t="shared" si="2"/>
        <v>98</v>
      </c>
      <c r="B104" s="5" t="s">
        <v>121</v>
      </c>
      <c r="C104" s="5" t="s">
        <v>122</v>
      </c>
      <c r="D104" s="5"/>
      <c r="E104" s="5"/>
      <c r="F104" s="5">
        <v>63</v>
      </c>
      <c r="G104" s="10">
        <v>11</v>
      </c>
      <c r="H104" s="10"/>
      <c r="I104" s="10"/>
      <c r="J104" s="5"/>
      <c r="K104" s="5"/>
      <c r="L104" s="5"/>
      <c r="M104" s="5"/>
      <c r="N104" s="5"/>
      <c r="O104" s="8"/>
      <c r="P104" s="8"/>
      <c r="Q104" s="8"/>
      <c r="S104" s="6">
        <v>165</v>
      </c>
    </row>
    <row r="105" spans="1:19" x14ac:dyDescent="0.25">
      <c r="A105" s="5">
        <f t="shared" si="2"/>
        <v>99</v>
      </c>
      <c r="B105" s="5" t="s">
        <v>121</v>
      </c>
      <c r="C105" s="5" t="s">
        <v>123</v>
      </c>
      <c r="D105" s="5" t="s">
        <v>118</v>
      </c>
      <c r="E105" s="5"/>
      <c r="F105" s="5">
        <v>63</v>
      </c>
      <c r="G105" s="10">
        <v>29</v>
      </c>
      <c r="H105" s="10"/>
      <c r="I105" s="10"/>
      <c r="J105" s="5"/>
      <c r="K105" s="5"/>
      <c r="L105" s="5"/>
      <c r="M105" s="5"/>
      <c r="N105" s="5"/>
      <c r="O105" s="8"/>
      <c r="P105" s="8"/>
      <c r="Q105" s="8"/>
      <c r="S105" s="6">
        <v>108.3</v>
      </c>
    </row>
    <row r="106" spans="1:19" x14ac:dyDescent="0.25">
      <c r="A106" s="5">
        <f t="shared" si="2"/>
        <v>100</v>
      </c>
      <c r="B106" s="5" t="s">
        <v>121</v>
      </c>
      <c r="C106" s="5" t="s">
        <v>123</v>
      </c>
      <c r="D106" s="5"/>
      <c r="E106" s="5"/>
      <c r="F106" s="5">
        <v>63</v>
      </c>
      <c r="G106" s="10">
        <v>165</v>
      </c>
      <c r="H106" s="10"/>
      <c r="I106" s="10"/>
      <c r="J106" s="5"/>
      <c r="K106" s="5"/>
      <c r="L106" s="5"/>
      <c r="M106" s="5"/>
      <c r="N106" s="5"/>
      <c r="O106" s="8"/>
      <c r="P106" s="8"/>
      <c r="Q106" s="8"/>
      <c r="S106" s="6">
        <v>162</v>
      </c>
    </row>
    <row r="107" spans="1:19" x14ac:dyDescent="0.25">
      <c r="A107" s="5">
        <f t="shared" si="2"/>
        <v>101</v>
      </c>
      <c r="B107" s="5" t="s">
        <v>123</v>
      </c>
      <c r="C107" s="5" t="s">
        <v>124</v>
      </c>
      <c r="D107" s="5"/>
      <c r="E107" s="5"/>
      <c r="F107" s="5">
        <v>63</v>
      </c>
      <c r="G107" s="10">
        <v>108.3</v>
      </c>
      <c r="H107" s="10"/>
      <c r="I107" s="10"/>
      <c r="J107" s="5"/>
      <c r="K107" s="5"/>
      <c r="L107" s="5"/>
      <c r="M107" s="5"/>
      <c r="N107" s="5"/>
      <c r="O107" s="8"/>
      <c r="P107" s="8"/>
      <c r="Q107" s="8"/>
      <c r="S107" s="6">
        <v>23</v>
      </c>
    </row>
    <row r="108" spans="1:19" x14ac:dyDescent="0.25">
      <c r="A108" s="5">
        <f t="shared" si="2"/>
        <v>102</v>
      </c>
      <c r="B108" s="5" t="s">
        <v>123</v>
      </c>
      <c r="C108" s="5" t="s">
        <v>112</v>
      </c>
      <c r="D108" s="5"/>
      <c r="E108" s="5"/>
      <c r="F108" s="5">
        <v>63</v>
      </c>
      <c r="G108" s="10">
        <v>162</v>
      </c>
      <c r="H108" s="10"/>
      <c r="I108" s="10"/>
      <c r="J108" s="5"/>
      <c r="K108" s="5"/>
      <c r="L108" s="5"/>
      <c r="M108" s="5"/>
      <c r="N108" s="5"/>
      <c r="O108" s="8"/>
      <c r="P108" s="8"/>
      <c r="Q108" s="8"/>
      <c r="S108" s="6">
        <v>79</v>
      </c>
    </row>
    <row r="109" spans="1:19" x14ac:dyDescent="0.25">
      <c r="A109" s="5">
        <f t="shared" si="2"/>
        <v>103</v>
      </c>
      <c r="B109" s="5" t="s">
        <v>123</v>
      </c>
      <c r="C109" s="5" t="s">
        <v>112</v>
      </c>
      <c r="D109" s="5" t="s">
        <v>25</v>
      </c>
      <c r="E109" s="5"/>
      <c r="F109" s="5">
        <v>63</v>
      </c>
      <c r="G109" s="10">
        <v>23</v>
      </c>
      <c r="H109" s="10"/>
      <c r="I109" s="10"/>
      <c r="J109" s="5"/>
      <c r="K109" s="5"/>
      <c r="L109" s="5"/>
      <c r="M109" s="5"/>
      <c r="N109" s="5"/>
      <c r="O109" s="8"/>
      <c r="P109" s="8"/>
      <c r="Q109" s="8"/>
      <c r="S109" s="6">
        <v>10</v>
      </c>
    </row>
    <row r="110" spans="1:19" x14ac:dyDescent="0.25">
      <c r="A110" s="5">
        <f t="shared" si="2"/>
        <v>104</v>
      </c>
      <c r="B110" s="5" t="s">
        <v>125</v>
      </c>
      <c r="C110" s="5" t="s">
        <v>126</v>
      </c>
      <c r="D110" s="5"/>
      <c r="E110" s="5"/>
      <c r="F110" s="5">
        <v>63</v>
      </c>
      <c r="G110" s="10">
        <v>79</v>
      </c>
      <c r="H110" s="10"/>
      <c r="I110" s="10"/>
      <c r="J110" s="5"/>
      <c r="K110" s="5"/>
      <c r="L110" s="5"/>
      <c r="M110" s="5"/>
      <c r="N110" s="5"/>
      <c r="O110" s="8"/>
      <c r="P110" s="8"/>
      <c r="Q110" s="8"/>
      <c r="S110" s="6">
        <v>18</v>
      </c>
    </row>
    <row r="111" spans="1:19" x14ac:dyDescent="0.25">
      <c r="A111" s="5">
        <f t="shared" si="2"/>
        <v>105</v>
      </c>
      <c r="B111" s="5" t="s">
        <v>125</v>
      </c>
      <c r="C111" s="5" t="s">
        <v>127</v>
      </c>
      <c r="D111" s="5"/>
      <c r="E111" s="5"/>
      <c r="F111" s="5">
        <v>63</v>
      </c>
      <c r="G111" s="10">
        <v>10</v>
      </c>
      <c r="H111" s="10"/>
      <c r="I111" s="10"/>
      <c r="J111" s="5"/>
      <c r="K111" s="5"/>
      <c r="L111" s="5"/>
      <c r="M111" s="5"/>
      <c r="N111" s="5"/>
      <c r="O111" s="8"/>
      <c r="P111" s="8"/>
      <c r="Q111" s="8"/>
      <c r="S111" s="6">
        <v>305</v>
      </c>
    </row>
    <row r="112" spans="1:19" x14ac:dyDescent="0.25">
      <c r="A112" s="5">
        <f t="shared" si="2"/>
        <v>106</v>
      </c>
      <c r="B112" s="5" t="s">
        <v>128</v>
      </c>
      <c r="C112" s="5" t="s">
        <v>129</v>
      </c>
      <c r="D112" s="5"/>
      <c r="E112" s="5"/>
      <c r="F112" s="5">
        <v>63</v>
      </c>
      <c r="G112" s="10">
        <v>18</v>
      </c>
      <c r="H112" s="10"/>
      <c r="I112" s="10"/>
      <c r="J112" s="5"/>
      <c r="K112" s="5"/>
      <c r="L112" s="5"/>
      <c r="M112" s="5"/>
      <c r="N112" s="5"/>
      <c r="O112" s="8"/>
      <c r="P112" s="8"/>
      <c r="Q112" s="8"/>
      <c r="S112" s="6">
        <v>314.60000000000002</v>
      </c>
    </row>
    <row r="113" spans="1:19" x14ac:dyDescent="0.25">
      <c r="A113" s="5">
        <f t="shared" si="2"/>
        <v>107</v>
      </c>
      <c r="B113" s="5" t="s">
        <v>130</v>
      </c>
      <c r="C113" s="5" t="s">
        <v>131</v>
      </c>
      <c r="D113" s="5"/>
      <c r="E113" s="5"/>
      <c r="F113" s="5">
        <v>63</v>
      </c>
      <c r="G113" s="10">
        <v>305</v>
      </c>
      <c r="H113" s="10"/>
      <c r="I113" s="10"/>
      <c r="J113" s="5"/>
      <c r="K113" s="5"/>
      <c r="L113" s="5"/>
      <c r="M113" s="5"/>
      <c r="N113" s="5"/>
      <c r="O113" s="8"/>
      <c r="P113" s="8"/>
      <c r="Q113" s="8"/>
      <c r="S113" s="6">
        <v>16.7</v>
      </c>
    </row>
    <row r="114" spans="1:19" x14ac:dyDescent="0.25">
      <c r="A114" s="5">
        <f t="shared" si="2"/>
        <v>108</v>
      </c>
      <c r="B114" s="5" t="s">
        <v>36</v>
      </c>
      <c r="C114" s="5" t="s">
        <v>38</v>
      </c>
      <c r="D114" s="5"/>
      <c r="E114" s="5"/>
      <c r="F114" s="5">
        <v>63</v>
      </c>
      <c r="G114" s="10">
        <v>314.60000000000002</v>
      </c>
      <c r="H114" s="10"/>
      <c r="I114" s="10"/>
      <c r="J114" s="5"/>
      <c r="K114" s="5"/>
      <c r="L114" s="5"/>
      <c r="M114" s="5"/>
      <c r="N114" s="5"/>
      <c r="O114" s="8"/>
      <c r="P114" s="8"/>
      <c r="Q114" s="8"/>
      <c r="S114" s="6">
        <v>79.599999999999994</v>
      </c>
    </row>
    <row r="115" spans="1:19" x14ac:dyDescent="0.25">
      <c r="A115" s="5">
        <f t="shared" si="2"/>
        <v>109</v>
      </c>
      <c r="B115" s="5" t="s">
        <v>132</v>
      </c>
      <c r="C115" s="5" t="s">
        <v>133</v>
      </c>
      <c r="D115" s="5" t="s">
        <v>118</v>
      </c>
      <c r="E115" s="5"/>
      <c r="F115" s="5">
        <v>63</v>
      </c>
      <c r="G115" s="10">
        <v>16.7</v>
      </c>
      <c r="H115" s="10"/>
      <c r="I115" s="10"/>
      <c r="J115" s="5"/>
      <c r="K115" s="5"/>
      <c r="L115" s="5"/>
      <c r="M115" s="5"/>
      <c r="N115" s="5"/>
      <c r="O115" s="8"/>
      <c r="P115" s="8"/>
      <c r="Q115" s="8"/>
      <c r="S115" s="6">
        <v>78</v>
      </c>
    </row>
    <row r="116" spans="1:19" x14ac:dyDescent="0.25">
      <c r="A116" s="5">
        <f t="shared" si="2"/>
        <v>110</v>
      </c>
      <c r="B116" s="5" t="s">
        <v>132</v>
      </c>
      <c r="C116" s="5" t="s">
        <v>133</v>
      </c>
      <c r="D116" s="5"/>
      <c r="E116" s="5"/>
      <c r="F116" s="5">
        <v>63</v>
      </c>
      <c r="G116" s="10">
        <v>79.599999999999994</v>
      </c>
      <c r="H116" s="10"/>
      <c r="I116" s="10"/>
      <c r="J116" s="5"/>
      <c r="K116" s="5"/>
      <c r="L116" s="5"/>
      <c r="M116" s="5"/>
      <c r="N116" s="5"/>
      <c r="O116" s="8"/>
      <c r="P116" s="8"/>
      <c r="Q116" s="8"/>
      <c r="S116" s="6">
        <v>12.5</v>
      </c>
    </row>
    <row r="117" spans="1:19" x14ac:dyDescent="0.25">
      <c r="A117" s="5">
        <f t="shared" si="2"/>
        <v>111</v>
      </c>
      <c r="B117" s="5" t="s">
        <v>133</v>
      </c>
      <c r="C117" s="5" t="s">
        <v>134</v>
      </c>
      <c r="D117" s="5"/>
      <c r="E117" s="5"/>
      <c r="F117" s="5">
        <v>63</v>
      </c>
      <c r="G117" s="10">
        <v>78</v>
      </c>
      <c r="H117" s="10"/>
      <c r="I117" s="10"/>
      <c r="J117" s="5"/>
      <c r="K117" s="5"/>
      <c r="L117" s="5"/>
      <c r="M117" s="5"/>
      <c r="N117" s="5"/>
      <c r="O117" s="8"/>
      <c r="P117" s="8"/>
      <c r="Q117" s="8"/>
      <c r="S117" s="6">
        <v>35.299999999999997</v>
      </c>
    </row>
    <row r="118" spans="1:19" x14ac:dyDescent="0.25">
      <c r="A118" s="5">
        <f t="shared" si="2"/>
        <v>112</v>
      </c>
      <c r="B118" s="5" t="s">
        <v>133</v>
      </c>
      <c r="C118" s="5" t="s">
        <v>135</v>
      </c>
      <c r="D118" s="5"/>
      <c r="E118" s="5"/>
      <c r="F118" s="5">
        <v>63</v>
      </c>
      <c r="G118" s="10">
        <v>12.5</v>
      </c>
      <c r="H118" s="10"/>
      <c r="I118" s="10"/>
      <c r="J118" s="5"/>
      <c r="K118" s="5"/>
      <c r="L118" s="5"/>
      <c r="M118" s="5"/>
      <c r="N118" s="5"/>
      <c r="O118" s="8"/>
      <c r="P118" s="8"/>
      <c r="Q118" s="8"/>
      <c r="S118" s="6">
        <v>75</v>
      </c>
    </row>
    <row r="119" spans="1:19" x14ac:dyDescent="0.25">
      <c r="A119" s="5">
        <f t="shared" si="2"/>
        <v>113</v>
      </c>
      <c r="B119" s="5" t="s">
        <v>135</v>
      </c>
      <c r="C119" s="5" t="s">
        <v>136</v>
      </c>
      <c r="D119" s="5"/>
      <c r="E119" s="5"/>
      <c r="F119" s="5">
        <v>63</v>
      </c>
      <c r="G119" s="10">
        <v>35.299999999999997</v>
      </c>
      <c r="H119" s="10"/>
      <c r="I119" s="10"/>
      <c r="J119" s="5"/>
      <c r="K119" s="5"/>
      <c r="L119" s="5"/>
      <c r="M119" s="5"/>
      <c r="N119" s="5"/>
      <c r="O119" s="8"/>
      <c r="P119" s="8"/>
      <c r="Q119" s="8"/>
      <c r="S119" s="6">
        <v>75</v>
      </c>
    </row>
    <row r="120" spans="1:19" x14ac:dyDescent="0.25">
      <c r="A120" s="5">
        <f t="shared" si="2"/>
        <v>114</v>
      </c>
      <c r="B120" s="5" t="s">
        <v>135</v>
      </c>
      <c r="C120" s="5" t="s">
        <v>137</v>
      </c>
      <c r="D120" s="5"/>
      <c r="E120" s="5"/>
      <c r="F120" s="5">
        <v>63</v>
      </c>
      <c r="G120" s="10">
        <v>75</v>
      </c>
      <c r="H120" s="10"/>
      <c r="I120" s="10"/>
      <c r="J120" s="5"/>
      <c r="K120" s="5"/>
      <c r="L120" s="5"/>
      <c r="M120" s="5"/>
      <c r="N120" s="5"/>
      <c r="O120" s="8"/>
      <c r="P120" s="8"/>
      <c r="Q120" s="8"/>
      <c r="S120" s="6">
        <v>69</v>
      </c>
    </row>
    <row r="121" spans="1:19" x14ac:dyDescent="0.25">
      <c r="A121" s="5">
        <f t="shared" si="2"/>
        <v>115</v>
      </c>
      <c r="B121" s="5" t="s">
        <v>138</v>
      </c>
      <c r="C121" s="5" t="s">
        <v>139</v>
      </c>
      <c r="D121" s="5"/>
      <c r="E121" s="5"/>
      <c r="F121" s="5">
        <v>63</v>
      </c>
      <c r="G121" s="10">
        <v>75</v>
      </c>
      <c r="H121" s="10"/>
      <c r="I121" s="10"/>
      <c r="J121" s="5"/>
      <c r="K121" s="5"/>
      <c r="L121" s="5"/>
      <c r="M121" s="5"/>
      <c r="N121" s="5"/>
      <c r="O121" s="8"/>
      <c r="P121" s="8"/>
      <c r="Q121" s="8"/>
      <c r="S121" s="6">
        <v>298.5</v>
      </c>
    </row>
    <row r="122" spans="1:19" x14ac:dyDescent="0.25">
      <c r="A122" s="5">
        <f t="shared" si="2"/>
        <v>116</v>
      </c>
      <c r="B122" s="5" t="s">
        <v>140</v>
      </c>
      <c r="C122" s="5" t="s">
        <v>141</v>
      </c>
      <c r="D122" s="5"/>
      <c r="E122" s="5"/>
      <c r="F122" s="5">
        <v>63</v>
      </c>
      <c r="G122" s="10">
        <v>69</v>
      </c>
      <c r="H122" s="10"/>
      <c r="I122" s="10"/>
      <c r="J122" s="5"/>
      <c r="K122" s="5"/>
      <c r="L122" s="5"/>
      <c r="M122" s="5"/>
      <c r="N122" s="5"/>
      <c r="O122" s="8"/>
      <c r="P122" s="8"/>
      <c r="Q122" s="8"/>
      <c r="S122" s="6">
        <v>115.2</v>
      </c>
    </row>
    <row r="123" spans="1:19" x14ac:dyDescent="0.25">
      <c r="A123" s="5">
        <f t="shared" si="2"/>
        <v>117</v>
      </c>
      <c r="B123" s="5" t="s">
        <v>140</v>
      </c>
      <c r="C123" s="5" t="s">
        <v>142</v>
      </c>
      <c r="D123" s="5"/>
      <c r="E123" s="5"/>
      <c r="F123" s="5">
        <v>63</v>
      </c>
      <c r="G123" s="10">
        <v>298.5</v>
      </c>
      <c r="H123" s="10"/>
      <c r="I123" s="10"/>
      <c r="J123" s="5"/>
      <c r="K123" s="5"/>
      <c r="L123" s="5"/>
      <c r="M123" s="5"/>
      <c r="N123" s="5"/>
      <c r="O123" s="8"/>
      <c r="P123" s="8"/>
      <c r="Q123" s="8"/>
      <c r="S123" s="6">
        <v>22.4</v>
      </c>
    </row>
    <row r="124" spans="1:19" x14ac:dyDescent="0.25">
      <c r="A124" s="5">
        <f t="shared" si="2"/>
        <v>118</v>
      </c>
      <c r="B124" s="5" t="s">
        <v>142</v>
      </c>
      <c r="C124" s="5" t="s">
        <v>143</v>
      </c>
      <c r="D124" s="5"/>
      <c r="E124" s="5"/>
      <c r="F124" s="5">
        <v>63</v>
      </c>
      <c r="G124" s="10">
        <v>115.2</v>
      </c>
      <c r="H124" s="10"/>
      <c r="I124" s="10"/>
      <c r="J124" s="5"/>
      <c r="K124" s="5"/>
      <c r="L124" s="5"/>
      <c r="M124" s="5"/>
      <c r="N124" s="5"/>
      <c r="O124" s="8"/>
      <c r="P124" s="8"/>
      <c r="Q124" s="8"/>
      <c r="S124" s="6">
        <v>227</v>
      </c>
    </row>
    <row r="125" spans="1:19" x14ac:dyDescent="0.25">
      <c r="A125" s="5">
        <f t="shared" si="2"/>
        <v>119</v>
      </c>
      <c r="B125" s="5" t="s">
        <v>143</v>
      </c>
      <c r="C125" s="5" t="s">
        <v>144</v>
      </c>
      <c r="D125" s="5"/>
      <c r="E125" s="5"/>
      <c r="F125" s="5">
        <v>63</v>
      </c>
      <c r="G125" s="10">
        <v>22.4</v>
      </c>
      <c r="H125" s="10"/>
      <c r="I125" s="10"/>
      <c r="J125" s="5"/>
      <c r="K125" s="5"/>
      <c r="L125" s="5"/>
      <c r="M125" s="5"/>
      <c r="N125" s="5"/>
      <c r="O125" s="8"/>
      <c r="P125" s="8"/>
      <c r="Q125" s="8"/>
      <c r="S125" s="6">
        <v>107.3</v>
      </c>
    </row>
    <row r="126" spans="1:19" x14ac:dyDescent="0.25">
      <c r="A126" s="5">
        <f t="shared" si="2"/>
        <v>120</v>
      </c>
      <c r="B126" s="5" t="s">
        <v>143</v>
      </c>
      <c r="C126" s="5" t="s">
        <v>144</v>
      </c>
      <c r="D126" s="5" t="s">
        <v>25</v>
      </c>
      <c r="E126" s="5"/>
      <c r="F126" s="5">
        <v>63</v>
      </c>
      <c r="G126" s="10">
        <v>227</v>
      </c>
      <c r="H126" s="10"/>
      <c r="I126" s="10"/>
      <c r="J126" s="5"/>
      <c r="K126" s="5"/>
      <c r="L126" s="5"/>
      <c r="M126" s="5"/>
      <c r="N126" s="5"/>
      <c r="O126" s="8"/>
      <c r="P126" s="8"/>
      <c r="Q126" s="8"/>
      <c r="S126" s="6">
        <v>90.8</v>
      </c>
    </row>
    <row r="127" spans="1:19" x14ac:dyDescent="0.25">
      <c r="A127" s="5">
        <f t="shared" si="2"/>
        <v>121</v>
      </c>
      <c r="B127" s="5" t="s">
        <v>143</v>
      </c>
      <c r="C127" s="5" t="s">
        <v>145</v>
      </c>
      <c r="D127" s="5"/>
      <c r="E127" s="5"/>
      <c r="F127" s="5">
        <v>63</v>
      </c>
      <c r="G127" s="10">
        <v>107.3</v>
      </c>
      <c r="H127" s="10"/>
      <c r="I127" s="10"/>
      <c r="J127" s="5"/>
      <c r="K127" s="5"/>
      <c r="L127" s="5"/>
      <c r="M127" s="5"/>
      <c r="N127" s="5"/>
      <c r="O127" s="8"/>
      <c r="P127" s="8"/>
      <c r="Q127" s="8"/>
      <c r="S127" s="6">
        <v>70</v>
      </c>
    </row>
    <row r="128" spans="1:19" x14ac:dyDescent="0.25">
      <c r="A128" s="5">
        <f t="shared" si="2"/>
        <v>122</v>
      </c>
      <c r="B128" s="5" t="s">
        <v>142</v>
      </c>
      <c r="C128" s="5" t="s">
        <v>146</v>
      </c>
      <c r="D128" s="5"/>
      <c r="E128" s="5"/>
      <c r="F128" s="5">
        <v>63</v>
      </c>
      <c r="G128" s="10">
        <v>90.8</v>
      </c>
      <c r="H128" s="10"/>
      <c r="I128" s="10"/>
      <c r="J128" s="5"/>
      <c r="K128" s="5"/>
      <c r="L128" s="5"/>
      <c r="M128" s="5"/>
      <c r="N128" s="5"/>
      <c r="O128" s="8"/>
      <c r="P128" s="8"/>
      <c r="Q128" s="8"/>
      <c r="S128" s="6">
        <v>61.6</v>
      </c>
    </row>
    <row r="129" spans="1:19" x14ac:dyDescent="0.25">
      <c r="A129" s="5">
        <f t="shared" si="2"/>
        <v>123</v>
      </c>
      <c r="B129" s="5" t="s">
        <v>146</v>
      </c>
      <c r="C129" s="5" t="s">
        <v>147</v>
      </c>
      <c r="D129" s="5"/>
      <c r="E129" s="5"/>
      <c r="F129" s="5">
        <v>63</v>
      </c>
      <c r="G129" s="10">
        <v>70</v>
      </c>
      <c r="H129" s="10"/>
      <c r="I129" s="10"/>
      <c r="J129" s="5"/>
      <c r="K129" s="5"/>
      <c r="L129" s="5"/>
      <c r="M129" s="5"/>
      <c r="N129" s="5"/>
      <c r="O129" s="8"/>
      <c r="P129" s="8"/>
      <c r="Q129" s="8"/>
      <c r="S129" s="6">
        <v>70</v>
      </c>
    </row>
    <row r="130" spans="1:19" x14ac:dyDescent="0.25">
      <c r="A130" s="5">
        <f t="shared" si="2"/>
        <v>124</v>
      </c>
      <c r="B130" s="5" t="s">
        <v>146</v>
      </c>
      <c r="C130" s="5" t="s">
        <v>148</v>
      </c>
      <c r="D130" s="5"/>
      <c r="E130" s="5"/>
      <c r="F130" s="5">
        <v>63</v>
      </c>
      <c r="G130" s="10">
        <v>61.6</v>
      </c>
      <c r="H130" s="10"/>
      <c r="I130" s="10"/>
      <c r="J130" s="5"/>
      <c r="K130" s="5"/>
      <c r="L130" s="5"/>
      <c r="M130" s="5"/>
      <c r="N130" s="5"/>
      <c r="O130" s="8"/>
      <c r="P130" s="8"/>
      <c r="Q130" s="8"/>
      <c r="S130" s="6">
        <v>29.6</v>
      </c>
    </row>
    <row r="131" spans="1:19" x14ac:dyDescent="0.25">
      <c r="A131" s="5">
        <f t="shared" si="2"/>
        <v>125</v>
      </c>
      <c r="B131" s="5" t="s">
        <v>148</v>
      </c>
      <c r="C131" s="5" t="s">
        <v>149</v>
      </c>
      <c r="D131" s="5"/>
      <c r="E131" s="5"/>
      <c r="F131" s="5">
        <v>63</v>
      </c>
      <c r="G131" s="10">
        <v>70</v>
      </c>
      <c r="H131" s="10"/>
      <c r="I131" s="10"/>
      <c r="J131" s="5"/>
      <c r="K131" s="5"/>
      <c r="L131" s="5"/>
      <c r="M131" s="5"/>
      <c r="N131" s="5"/>
      <c r="O131" s="8"/>
      <c r="P131" s="8"/>
      <c r="Q131" s="8"/>
      <c r="S131" s="6">
        <v>23.9</v>
      </c>
    </row>
    <row r="132" spans="1:19" x14ac:dyDescent="0.25">
      <c r="A132" s="5">
        <f t="shared" si="2"/>
        <v>126</v>
      </c>
      <c r="B132" s="5" t="s">
        <v>148</v>
      </c>
      <c r="C132" s="5" t="s">
        <v>150</v>
      </c>
      <c r="D132" s="5"/>
      <c r="E132" s="5"/>
      <c r="F132" s="5">
        <v>63</v>
      </c>
      <c r="G132" s="10">
        <v>29.6</v>
      </c>
      <c r="H132" s="10"/>
      <c r="I132" s="10"/>
      <c r="J132" s="5"/>
      <c r="K132" s="5"/>
      <c r="L132" s="5"/>
      <c r="M132" s="5"/>
      <c r="N132" s="5"/>
      <c r="O132" s="8"/>
      <c r="P132" s="8"/>
      <c r="Q132" s="8"/>
      <c r="S132" s="6">
        <v>48.6</v>
      </c>
    </row>
    <row r="133" spans="1:19" x14ac:dyDescent="0.25">
      <c r="A133" s="5">
        <f t="shared" si="2"/>
        <v>127</v>
      </c>
      <c r="B133" s="5" t="s">
        <v>151</v>
      </c>
      <c r="C133" s="5" t="s">
        <v>152</v>
      </c>
      <c r="D133" s="5"/>
      <c r="E133" s="5"/>
      <c r="F133" s="5">
        <v>63</v>
      </c>
      <c r="G133" s="10">
        <v>23.9</v>
      </c>
      <c r="H133" s="10"/>
      <c r="I133" s="10"/>
      <c r="J133" s="5"/>
      <c r="K133" s="5"/>
      <c r="L133" s="5"/>
      <c r="M133" s="5"/>
      <c r="N133" s="5"/>
      <c r="O133" s="8"/>
      <c r="P133" s="8"/>
      <c r="Q133" s="8"/>
      <c r="S133" s="6"/>
    </row>
    <row r="134" spans="1:19" x14ac:dyDescent="0.25">
      <c r="A134" s="5">
        <f t="shared" si="2"/>
        <v>128</v>
      </c>
      <c r="B134" s="5" t="s">
        <v>153</v>
      </c>
      <c r="C134" s="5" t="s">
        <v>154</v>
      </c>
      <c r="D134" s="5"/>
      <c r="E134" s="5"/>
      <c r="F134" s="5">
        <v>63</v>
      </c>
      <c r="G134" s="10">
        <v>48.6</v>
      </c>
      <c r="H134" s="10"/>
      <c r="I134" s="10"/>
      <c r="J134" s="5"/>
      <c r="K134" s="5"/>
      <c r="L134" s="5"/>
      <c r="M134" s="5"/>
      <c r="N134" s="5"/>
      <c r="O134" s="8"/>
      <c r="P134" s="8"/>
      <c r="Q134" s="8"/>
      <c r="S134" s="6">
        <v>190.8</v>
      </c>
    </row>
    <row r="135" spans="1:19" x14ac:dyDescent="0.25">
      <c r="A135" s="5">
        <f t="shared" si="2"/>
        <v>129</v>
      </c>
      <c r="B135" s="5" t="s">
        <v>155</v>
      </c>
      <c r="C135" s="5" t="s">
        <v>156</v>
      </c>
      <c r="D135" s="5" t="s">
        <v>25</v>
      </c>
      <c r="E135" s="5"/>
      <c r="F135" s="5">
        <v>63</v>
      </c>
      <c r="G135" s="10">
        <v>190.8</v>
      </c>
      <c r="H135" s="10"/>
      <c r="I135" s="10"/>
      <c r="J135" s="5"/>
      <c r="K135" s="5"/>
      <c r="L135" s="5"/>
      <c r="M135" s="5"/>
      <c r="N135" s="5"/>
      <c r="O135" s="8"/>
      <c r="P135" s="8"/>
      <c r="Q135" s="8"/>
      <c r="S135" s="6">
        <v>11</v>
      </c>
    </row>
    <row r="136" spans="1:19" x14ac:dyDescent="0.25">
      <c r="A136" s="5">
        <f t="shared" si="2"/>
        <v>130</v>
      </c>
      <c r="B136" s="5" t="s">
        <v>155</v>
      </c>
      <c r="C136" s="5" t="s">
        <v>156</v>
      </c>
      <c r="D136" s="5"/>
      <c r="E136" s="5"/>
      <c r="F136" s="5">
        <v>63</v>
      </c>
      <c r="G136" s="10">
        <v>11</v>
      </c>
      <c r="H136" s="10"/>
      <c r="I136" s="10"/>
      <c r="J136" s="5"/>
      <c r="K136" s="5"/>
      <c r="L136" s="5"/>
      <c r="M136" s="5"/>
      <c r="N136" s="5"/>
      <c r="O136" s="8"/>
      <c r="P136" s="8"/>
      <c r="Q136" s="8"/>
      <c r="S136" s="6">
        <v>70</v>
      </c>
    </row>
    <row r="137" spans="1:19" x14ac:dyDescent="0.25">
      <c r="A137" s="5">
        <f t="shared" ref="A137" si="3">1+A136</f>
        <v>131</v>
      </c>
      <c r="B137" s="5" t="s">
        <v>156</v>
      </c>
      <c r="C137" s="5" t="s">
        <v>157</v>
      </c>
      <c r="D137" s="5"/>
      <c r="E137" s="5"/>
      <c r="F137" s="5">
        <v>63</v>
      </c>
      <c r="G137" s="10">
        <v>66</v>
      </c>
      <c r="H137" s="10"/>
      <c r="I137" s="10"/>
      <c r="J137" s="5"/>
      <c r="K137" s="5"/>
      <c r="L137" s="5"/>
      <c r="M137" s="5"/>
      <c r="N137" s="5"/>
      <c r="O137" s="8"/>
      <c r="P137" s="8"/>
      <c r="Q137" s="8"/>
      <c r="S137" s="6">
        <v>133.30000000000001</v>
      </c>
    </row>
    <row r="138" spans="1:19" x14ac:dyDescent="0.25">
      <c r="A138" s="5">
        <f t="shared" ref="A136:A199" si="4">1+A137</f>
        <v>132</v>
      </c>
      <c r="B138" s="5" t="s">
        <v>157</v>
      </c>
      <c r="C138" s="5" t="s">
        <v>158</v>
      </c>
      <c r="D138" s="5"/>
      <c r="E138" s="5"/>
      <c r="F138" s="5">
        <v>63</v>
      </c>
      <c r="G138" s="10">
        <v>70</v>
      </c>
      <c r="H138" s="10"/>
      <c r="I138" s="10"/>
      <c r="J138" s="5"/>
      <c r="K138" s="5"/>
      <c r="L138" s="5"/>
      <c r="M138" s="5"/>
      <c r="N138" s="5"/>
      <c r="O138" s="8"/>
      <c r="P138" s="8"/>
      <c r="Q138" s="8"/>
      <c r="S138" s="6">
        <v>58</v>
      </c>
    </row>
    <row r="139" spans="1:19" x14ac:dyDescent="0.25">
      <c r="A139" s="5">
        <f t="shared" si="4"/>
        <v>133</v>
      </c>
      <c r="B139" s="5" t="s">
        <v>157</v>
      </c>
      <c r="C139" s="5" t="s">
        <v>159</v>
      </c>
      <c r="D139" s="5"/>
      <c r="E139" s="5"/>
      <c r="F139" s="5">
        <v>63</v>
      </c>
      <c r="G139" s="10">
        <v>133.30000000000001</v>
      </c>
      <c r="H139" s="10"/>
      <c r="I139" s="10"/>
      <c r="J139" s="5"/>
      <c r="K139" s="5"/>
      <c r="L139" s="5"/>
      <c r="M139" s="5"/>
      <c r="N139" s="5"/>
      <c r="O139" s="8"/>
      <c r="P139" s="8"/>
      <c r="Q139" s="8"/>
      <c r="S139" s="6">
        <v>113.8</v>
      </c>
    </row>
    <row r="140" spans="1:19" x14ac:dyDescent="0.25">
      <c r="A140" s="5">
        <f t="shared" si="4"/>
        <v>134</v>
      </c>
      <c r="B140" s="5" t="s">
        <v>159</v>
      </c>
      <c r="C140" s="5" t="s">
        <v>160</v>
      </c>
      <c r="D140" s="5"/>
      <c r="E140" s="5"/>
      <c r="F140" s="5">
        <v>63</v>
      </c>
      <c r="G140" s="10">
        <v>58</v>
      </c>
      <c r="H140" s="10"/>
      <c r="I140" s="10"/>
      <c r="J140" s="5"/>
      <c r="K140" s="5"/>
      <c r="L140" s="5"/>
      <c r="M140" s="5"/>
      <c r="N140" s="5"/>
      <c r="O140" s="8"/>
      <c r="P140" s="8"/>
      <c r="Q140" s="8"/>
      <c r="S140" s="6">
        <v>58.4</v>
      </c>
    </row>
    <row r="141" spans="1:19" x14ac:dyDescent="0.25">
      <c r="A141" s="5">
        <f t="shared" si="4"/>
        <v>135</v>
      </c>
      <c r="B141" s="5" t="s">
        <v>159</v>
      </c>
      <c r="C141" s="5" t="s">
        <v>161</v>
      </c>
      <c r="D141" s="5"/>
      <c r="E141" s="5"/>
      <c r="F141" s="5">
        <v>63</v>
      </c>
      <c r="G141" s="10">
        <v>113.8</v>
      </c>
      <c r="H141" s="10"/>
      <c r="I141" s="10"/>
      <c r="J141" s="5"/>
      <c r="K141" s="5"/>
      <c r="L141" s="5"/>
      <c r="M141" s="5"/>
      <c r="N141" s="5"/>
      <c r="O141" s="8"/>
      <c r="P141" s="8"/>
      <c r="Q141" s="8"/>
      <c r="S141" s="6"/>
    </row>
    <row r="142" spans="1:19" x14ac:dyDescent="0.25">
      <c r="A142" s="5">
        <f t="shared" si="4"/>
        <v>136</v>
      </c>
      <c r="B142" s="5" t="s">
        <v>156</v>
      </c>
      <c r="C142" s="5" t="s">
        <v>162</v>
      </c>
      <c r="D142" s="5"/>
      <c r="E142" s="5"/>
      <c r="F142" s="5">
        <v>63</v>
      </c>
      <c r="G142" s="10">
        <v>58.4</v>
      </c>
      <c r="H142" s="10"/>
      <c r="I142" s="10"/>
      <c r="J142" s="5"/>
      <c r="K142" s="5"/>
      <c r="L142" s="5"/>
      <c r="M142" s="5"/>
      <c r="N142" s="5"/>
      <c r="O142" s="8"/>
      <c r="P142" s="8"/>
      <c r="Q142" s="8"/>
      <c r="S142" s="6">
        <v>188</v>
      </c>
    </row>
    <row r="143" spans="1:19" x14ac:dyDescent="0.25">
      <c r="A143" s="5">
        <f t="shared" si="4"/>
        <v>137</v>
      </c>
      <c r="B143" s="5" t="s">
        <v>154</v>
      </c>
      <c r="C143" s="5" t="s">
        <v>132</v>
      </c>
      <c r="D143" s="5"/>
      <c r="E143" s="5"/>
      <c r="F143" s="5">
        <v>63</v>
      </c>
      <c r="G143" s="10">
        <v>188</v>
      </c>
      <c r="H143" s="10"/>
      <c r="I143" s="10"/>
      <c r="J143" s="5"/>
      <c r="K143" s="5"/>
      <c r="L143" s="5"/>
      <c r="M143" s="5"/>
      <c r="N143" s="5"/>
      <c r="O143" s="8"/>
      <c r="P143" s="8"/>
      <c r="Q143" s="8"/>
      <c r="S143" s="6">
        <v>1.8</v>
      </c>
    </row>
    <row r="144" spans="1:19" x14ac:dyDescent="0.25">
      <c r="A144" s="5">
        <f t="shared" si="4"/>
        <v>138</v>
      </c>
      <c r="B144" s="5" t="s">
        <v>132</v>
      </c>
      <c r="C144" s="5" t="s">
        <v>163</v>
      </c>
      <c r="D144" s="5"/>
      <c r="E144" s="5"/>
      <c r="F144" s="5">
        <v>63</v>
      </c>
      <c r="G144" s="10">
        <v>21</v>
      </c>
      <c r="H144" s="10"/>
      <c r="I144" s="10"/>
      <c r="J144" s="5"/>
      <c r="K144" s="5"/>
      <c r="L144" s="5"/>
      <c r="M144" s="5"/>
      <c r="N144" s="5"/>
      <c r="O144" s="8"/>
      <c r="P144" s="8"/>
      <c r="Q144" s="8"/>
      <c r="S144" s="6">
        <v>31</v>
      </c>
    </row>
    <row r="145" spans="1:19" x14ac:dyDescent="0.25">
      <c r="A145" s="5">
        <f t="shared" si="4"/>
        <v>139</v>
      </c>
      <c r="B145" s="5" t="s">
        <v>132</v>
      </c>
      <c r="C145" s="5" t="s">
        <v>163</v>
      </c>
      <c r="D145" s="5"/>
      <c r="E145" s="5"/>
      <c r="F145" s="5">
        <v>63</v>
      </c>
      <c r="G145" s="10">
        <v>1.8</v>
      </c>
      <c r="H145" s="10"/>
      <c r="I145" s="10"/>
      <c r="J145" s="5"/>
      <c r="K145" s="5"/>
      <c r="L145" s="5"/>
      <c r="M145" s="5"/>
      <c r="N145" s="5"/>
      <c r="O145" s="8"/>
      <c r="P145" s="8"/>
      <c r="Q145" s="8"/>
      <c r="S145" s="6">
        <v>124</v>
      </c>
    </row>
    <row r="146" spans="1:19" x14ac:dyDescent="0.25">
      <c r="A146" s="5">
        <f t="shared" si="4"/>
        <v>140</v>
      </c>
      <c r="B146" s="5" t="s">
        <v>164</v>
      </c>
      <c r="C146" s="5" t="s">
        <v>165</v>
      </c>
      <c r="D146" s="5"/>
      <c r="E146" s="5"/>
      <c r="F146" s="5">
        <v>63</v>
      </c>
      <c r="G146" s="10">
        <v>31</v>
      </c>
      <c r="H146" s="10"/>
      <c r="I146" s="10"/>
      <c r="J146" s="5"/>
      <c r="K146" s="5"/>
      <c r="L146" s="5"/>
      <c r="M146" s="5"/>
      <c r="N146" s="5"/>
      <c r="O146" s="8"/>
      <c r="P146" s="8"/>
      <c r="Q146" s="8"/>
      <c r="S146" s="6">
        <v>33.299999999999997</v>
      </c>
    </row>
    <row r="147" spans="1:19" x14ac:dyDescent="0.25">
      <c r="A147" s="5">
        <f t="shared" si="4"/>
        <v>141</v>
      </c>
      <c r="B147" s="5" t="s">
        <v>27</v>
      </c>
      <c r="C147" s="5" t="s">
        <v>166</v>
      </c>
      <c r="D147" s="5"/>
      <c r="E147" s="5"/>
      <c r="F147" s="5">
        <v>63</v>
      </c>
      <c r="G147" s="10">
        <v>129</v>
      </c>
      <c r="H147" s="10"/>
      <c r="I147" s="10"/>
      <c r="J147" s="5"/>
      <c r="K147" s="5"/>
      <c r="L147" s="5"/>
      <c r="M147" s="5"/>
      <c r="N147" s="5"/>
      <c r="O147" s="8"/>
      <c r="P147" s="8"/>
      <c r="Q147" s="8"/>
      <c r="S147" s="6">
        <v>282.10000000000002</v>
      </c>
    </row>
    <row r="148" spans="1:19" x14ac:dyDescent="0.25">
      <c r="A148" s="5">
        <f t="shared" si="4"/>
        <v>142</v>
      </c>
      <c r="B148" s="5" t="s">
        <v>94</v>
      </c>
      <c r="C148" s="5" t="s">
        <v>97</v>
      </c>
      <c r="D148" s="5"/>
      <c r="E148" s="5"/>
      <c r="F148" s="5">
        <v>75</v>
      </c>
      <c r="G148" s="5"/>
      <c r="H148" s="10">
        <v>33.299999999999997</v>
      </c>
      <c r="I148" s="10"/>
      <c r="J148" s="5"/>
      <c r="K148" s="5"/>
      <c r="L148" s="5"/>
      <c r="M148" s="5"/>
      <c r="N148" s="5"/>
      <c r="O148" s="8"/>
      <c r="P148" s="8"/>
      <c r="Q148" s="8"/>
      <c r="S148" s="6">
        <v>185</v>
      </c>
    </row>
    <row r="149" spans="1:19" x14ac:dyDescent="0.25">
      <c r="A149" s="5">
        <f t="shared" si="4"/>
        <v>143</v>
      </c>
      <c r="B149" s="5" t="s">
        <v>167</v>
      </c>
      <c r="C149" s="5" t="s">
        <v>140</v>
      </c>
      <c r="D149" s="5"/>
      <c r="E149" s="5"/>
      <c r="F149" s="5">
        <v>75</v>
      </c>
      <c r="G149" s="5"/>
      <c r="H149" s="10">
        <v>282.10000000000002</v>
      </c>
      <c r="I149" s="10"/>
      <c r="J149" s="5"/>
      <c r="K149" s="5"/>
      <c r="L149" s="5"/>
      <c r="M149" s="5"/>
      <c r="N149" s="5"/>
      <c r="O149" s="8"/>
      <c r="P149" s="8"/>
      <c r="Q149" s="8"/>
      <c r="S149" s="6">
        <v>95.5</v>
      </c>
    </row>
    <row r="150" spans="1:19" x14ac:dyDescent="0.25">
      <c r="A150" s="5">
        <f t="shared" si="4"/>
        <v>144</v>
      </c>
      <c r="B150" s="5" t="s">
        <v>127</v>
      </c>
      <c r="C150" s="5" t="s">
        <v>168</v>
      </c>
      <c r="D150" s="5"/>
      <c r="E150" s="5"/>
      <c r="F150" s="5">
        <v>75</v>
      </c>
      <c r="G150" s="5"/>
      <c r="H150" s="10">
        <v>185</v>
      </c>
      <c r="I150" s="10"/>
      <c r="J150" s="5"/>
      <c r="K150" s="5"/>
      <c r="L150" s="5"/>
      <c r="M150" s="5"/>
      <c r="N150" s="5"/>
      <c r="O150" s="8"/>
      <c r="P150" s="8"/>
      <c r="Q150" s="8"/>
      <c r="S150" s="6">
        <v>129</v>
      </c>
    </row>
    <row r="151" spans="1:19" x14ac:dyDescent="0.25">
      <c r="A151" s="5">
        <f t="shared" si="4"/>
        <v>145</v>
      </c>
      <c r="B151" s="5" t="s">
        <v>168</v>
      </c>
      <c r="C151" s="5" t="s">
        <v>169</v>
      </c>
      <c r="D151" s="5"/>
      <c r="E151" s="5"/>
      <c r="F151" s="5">
        <v>75</v>
      </c>
      <c r="G151" s="5"/>
      <c r="H151" s="10">
        <v>95.5</v>
      </c>
      <c r="I151" s="10"/>
      <c r="J151" s="5"/>
      <c r="K151" s="5"/>
      <c r="L151" s="5"/>
      <c r="M151" s="5"/>
      <c r="N151" s="5"/>
      <c r="O151" s="8"/>
      <c r="P151" s="8"/>
      <c r="Q151" s="8"/>
      <c r="S151" s="6">
        <v>86.6</v>
      </c>
    </row>
    <row r="152" spans="1:19" x14ac:dyDescent="0.25">
      <c r="A152" s="5">
        <f t="shared" si="4"/>
        <v>146</v>
      </c>
      <c r="B152" s="5" t="s">
        <v>168</v>
      </c>
      <c r="C152" s="5" t="s">
        <v>126</v>
      </c>
      <c r="D152" s="5"/>
      <c r="E152" s="5"/>
      <c r="F152" s="5">
        <v>75</v>
      </c>
      <c r="G152" s="5"/>
      <c r="H152" s="10">
        <v>129</v>
      </c>
      <c r="I152" s="10"/>
      <c r="J152" s="5"/>
      <c r="K152" s="5"/>
      <c r="L152" s="5"/>
      <c r="M152" s="5"/>
      <c r="N152" s="5"/>
      <c r="O152" s="8"/>
      <c r="P152" s="8"/>
      <c r="Q152" s="8"/>
      <c r="S152" s="6">
        <v>88</v>
      </c>
    </row>
    <row r="153" spans="1:19" x14ac:dyDescent="0.25">
      <c r="A153" s="5">
        <f t="shared" si="4"/>
        <v>147</v>
      </c>
      <c r="B153" s="5" t="s">
        <v>126</v>
      </c>
      <c r="C153" s="5" t="s">
        <v>170</v>
      </c>
      <c r="D153" s="5"/>
      <c r="E153" s="5"/>
      <c r="F153" s="5">
        <v>75</v>
      </c>
      <c r="G153" s="5"/>
      <c r="H153" s="10">
        <v>86.6</v>
      </c>
      <c r="I153" s="10"/>
      <c r="J153" s="5"/>
      <c r="K153" s="5"/>
      <c r="L153" s="5"/>
      <c r="M153" s="5"/>
      <c r="N153" s="5"/>
      <c r="O153" s="8"/>
      <c r="P153" s="8"/>
      <c r="Q153" s="8"/>
      <c r="S153" s="6">
        <v>69</v>
      </c>
    </row>
    <row r="154" spans="1:19" x14ac:dyDescent="0.25">
      <c r="A154" s="5">
        <f t="shared" si="4"/>
        <v>148</v>
      </c>
      <c r="B154" s="5" t="s">
        <v>171</v>
      </c>
      <c r="C154" s="5" t="s">
        <v>23</v>
      </c>
      <c r="D154" s="5" t="s">
        <v>25</v>
      </c>
      <c r="E154" s="5"/>
      <c r="F154" s="5">
        <v>75</v>
      </c>
      <c r="G154" s="5"/>
      <c r="H154" s="10">
        <v>88</v>
      </c>
      <c r="I154" s="10"/>
      <c r="J154" s="5"/>
      <c r="K154" s="5"/>
      <c r="L154" s="5"/>
      <c r="M154" s="5"/>
      <c r="N154" s="5"/>
      <c r="O154" s="8"/>
      <c r="P154" s="8"/>
      <c r="Q154" s="8"/>
      <c r="S154" s="6">
        <v>27.6</v>
      </c>
    </row>
    <row r="155" spans="1:19" x14ac:dyDescent="0.25">
      <c r="A155" s="5">
        <f t="shared" si="4"/>
        <v>149</v>
      </c>
      <c r="B155" s="5" t="s">
        <v>171</v>
      </c>
      <c r="C155" s="5" t="s">
        <v>23</v>
      </c>
      <c r="D155" s="5"/>
      <c r="E155" s="5"/>
      <c r="F155" s="5">
        <v>75</v>
      </c>
      <c r="G155" s="5"/>
      <c r="H155" s="10">
        <v>69</v>
      </c>
      <c r="I155" s="10"/>
      <c r="J155" s="5"/>
      <c r="K155" s="5"/>
      <c r="L155" s="5"/>
      <c r="M155" s="5"/>
      <c r="N155" s="5"/>
      <c r="O155" s="8"/>
      <c r="P155" s="8"/>
      <c r="Q155" s="8"/>
      <c r="S155" s="6">
        <v>37.5</v>
      </c>
    </row>
    <row r="156" spans="1:19" x14ac:dyDescent="0.25">
      <c r="A156" s="5">
        <f t="shared" si="4"/>
        <v>150</v>
      </c>
      <c r="B156" s="5" t="s">
        <v>23</v>
      </c>
      <c r="C156" s="5" t="s">
        <v>26</v>
      </c>
      <c r="D156" s="5"/>
      <c r="E156" s="5"/>
      <c r="F156" s="5">
        <v>75</v>
      </c>
      <c r="G156" s="5"/>
      <c r="H156" s="10">
        <v>27.6</v>
      </c>
      <c r="I156" s="10"/>
      <c r="J156" s="5"/>
      <c r="K156" s="5"/>
      <c r="L156" s="5"/>
      <c r="M156" s="5"/>
      <c r="N156" s="5"/>
      <c r="O156" s="8"/>
      <c r="P156" s="8"/>
      <c r="Q156" s="8"/>
      <c r="S156" s="6">
        <v>164.5</v>
      </c>
    </row>
    <row r="157" spans="1:19" x14ac:dyDescent="0.25">
      <c r="A157" s="5">
        <f t="shared" si="4"/>
        <v>151</v>
      </c>
      <c r="B157" s="5" t="s">
        <v>26</v>
      </c>
      <c r="C157" s="5" t="s">
        <v>28</v>
      </c>
      <c r="D157" s="5"/>
      <c r="E157" s="5"/>
      <c r="F157" s="5">
        <v>75</v>
      </c>
      <c r="G157" s="5"/>
      <c r="H157" s="10">
        <v>37.5</v>
      </c>
      <c r="I157" s="10"/>
      <c r="J157" s="5"/>
      <c r="K157" s="5"/>
      <c r="L157" s="5"/>
      <c r="M157" s="5"/>
      <c r="N157" s="5"/>
      <c r="O157" s="8"/>
      <c r="P157" s="8"/>
      <c r="Q157" s="8"/>
      <c r="S157" s="7">
        <v>136.1</v>
      </c>
    </row>
    <row r="158" spans="1:19" x14ac:dyDescent="0.25">
      <c r="A158" s="5">
        <f t="shared" si="4"/>
        <v>152</v>
      </c>
      <c r="B158" s="5" t="s">
        <v>28</v>
      </c>
      <c r="C158" s="5" t="s">
        <v>31</v>
      </c>
      <c r="D158" s="5"/>
      <c r="E158" s="5"/>
      <c r="F158" s="5">
        <v>75</v>
      </c>
      <c r="G158" s="5"/>
      <c r="H158" s="10">
        <v>164.5</v>
      </c>
      <c r="I158" s="10"/>
      <c r="J158" s="5"/>
      <c r="K158" s="5"/>
      <c r="L158" s="5"/>
      <c r="M158" s="5"/>
      <c r="N158" s="5"/>
      <c r="O158" s="8"/>
      <c r="P158" s="8"/>
      <c r="Q158" s="8"/>
      <c r="S158" s="7">
        <v>243</v>
      </c>
    </row>
    <row r="159" spans="1:19" x14ac:dyDescent="0.25">
      <c r="A159" s="5">
        <f t="shared" si="4"/>
        <v>153</v>
      </c>
      <c r="B159" s="5" t="s">
        <v>31</v>
      </c>
      <c r="C159" s="5" t="s">
        <v>32</v>
      </c>
      <c r="D159" s="5"/>
      <c r="E159" s="5"/>
      <c r="F159" s="5">
        <v>75</v>
      </c>
      <c r="G159" s="5"/>
      <c r="H159" s="10">
        <v>136.1</v>
      </c>
      <c r="I159" s="10"/>
      <c r="J159" s="5"/>
      <c r="K159" s="5"/>
      <c r="L159" s="5"/>
      <c r="M159" s="5"/>
      <c r="N159" s="5"/>
      <c r="O159" s="8"/>
      <c r="P159" s="8"/>
      <c r="Q159" s="8"/>
      <c r="S159" s="7">
        <v>62.2</v>
      </c>
    </row>
    <row r="160" spans="1:19" x14ac:dyDescent="0.25">
      <c r="A160" s="5">
        <f t="shared" si="4"/>
        <v>154</v>
      </c>
      <c r="B160" s="5" t="s">
        <v>32</v>
      </c>
      <c r="C160" s="5" t="s">
        <v>54</v>
      </c>
      <c r="D160" s="5"/>
      <c r="E160" s="5"/>
      <c r="F160" s="5">
        <v>75</v>
      </c>
      <c r="G160" s="5"/>
      <c r="H160" s="10">
        <v>243</v>
      </c>
      <c r="I160" s="10"/>
      <c r="J160" s="5"/>
      <c r="K160" s="5"/>
      <c r="L160" s="5"/>
      <c r="M160" s="5"/>
      <c r="N160" s="5"/>
      <c r="O160" s="8"/>
      <c r="P160" s="8"/>
      <c r="Q160" s="8"/>
      <c r="S160" s="7">
        <v>151</v>
      </c>
    </row>
    <row r="161" spans="1:19" x14ac:dyDescent="0.25">
      <c r="A161" s="5">
        <f t="shared" si="4"/>
        <v>155</v>
      </c>
      <c r="B161" s="5" t="s">
        <v>89</v>
      </c>
      <c r="C161" s="5" t="s">
        <v>94</v>
      </c>
      <c r="D161" s="5" t="s">
        <v>25</v>
      </c>
      <c r="E161" s="5"/>
      <c r="F161" s="5">
        <v>75</v>
      </c>
      <c r="G161" s="5"/>
      <c r="H161" s="10">
        <v>62.2</v>
      </c>
      <c r="I161" s="10"/>
      <c r="J161" s="5"/>
      <c r="K161" s="5"/>
      <c r="L161" s="5"/>
      <c r="M161" s="5"/>
      <c r="N161" s="5"/>
      <c r="O161" s="8"/>
      <c r="P161" s="8"/>
      <c r="Q161" s="8"/>
      <c r="S161" s="7">
        <v>72</v>
      </c>
    </row>
    <row r="162" spans="1:19" x14ac:dyDescent="0.25">
      <c r="A162" s="5">
        <f t="shared" si="4"/>
        <v>156</v>
      </c>
      <c r="B162" s="5" t="s">
        <v>94</v>
      </c>
      <c r="C162" s="5" t="s">
        <v>172</v>
      </c>
      <c r="D162" s="8"/>
      <c r="E162" s="8"/>
      <c r="F162" s="5">
        <v>75</v>
      </c>
      <c r="G162" s="5"/>
      <c r="H162" s="10">
        <v>151</v>
      </c>
      <c r="I162" s="10"/>
      <c r="J162" s="5"/>
      <c r="K162" s="5"/>
      <c r="L162" s="5"/>
      <c r="M162" s="5"/>
      <c r="N162" s="5"/>
      <c r="O162" s="8"/>
      <c r="P162" s="8"/>
      <c r="Q162" s="8"/>
      <c r="S162" s="7">
        <v>30.2</v>
      </c>
    </row>
    <row r="163" spans="1:19" x14ac:dyDescent="0.25">
      <c r="A163" s="5">
        <f t="shared" si="4"/>
        <v>157</v>
      </c>
      <c r="B163" s="5" t="s">
        <v>173</v>
      </c>
      <c r="C163" s="5" t="s">
        <v>174</v>
      </c>
      <c r="D163" s="8"/>
      <c r="E163" s="8"/>
      <c r="F163" s="5">
        <v>75</v>
      </c>
      <c r="G163" s="5"/>
      <c r="H163" s="10">
        <v>72</v>
      </c>
      <c r="I163" s="10"/>
      <c r="J163" s="5"/>
      <c r="K163" s="5"/>
      <c r="L163" s="5"/>
      <c r="M163" s="5"/>
      <c r="N163" s="5"/>
      <c r="O163" s="8"/>
      <c r="P163" s="8"/>
      <c r="Q163" s="8"/>
      <c r="S163" s="7">
        <v>4</v>
      </c>
    </row>
    <row r="164" spans="1:19" x14ac:dyDescent="0.25">
      <c r="A164" s="5">
        <f t="shared" si="4"/>
        <v>158</v>
      </c>
      <c r="B164" s="5" t="s">
        <v>105</v>
      </c>
      <c r="C164" s="5" t="s">
        <v>107</v>
      </c>
      <c r="D164" s="8"/>
      <c r="E164" s="8"/>
      <c r="F164" s="5">
        <v>75</v>
      </c>
      <c r="G164" s="5"/>
      <c r="H164" s="10">
        <v>30.2</v>
      </c>
      <c r="I164" s="10"/>
      <c r="J164" s="5"/>
      <c r="K164" s="5"/>
      <c r="L164" s="5"/>
      <c r="M164" s="5"/>
      <c r="N164" s="5"/>
      <c r="O164" s="8"/>
      <c r="P164" s="8"/>
      <c r="Q164" s="8"/>
      <c r="S164" s="7">
        <v>55.8</v>
      </c>
    </row>
    <row r="165" spans="1:19" x14ac:dyDescent="0.25">
      <c r="A165" s="5">
        <f t="shared" si="4"/>
        <v>159</v>
      </c>
      <c r="B165" s="5" t="s">
        <v>107</v>
      </c>
      <c r="C165" s="5" t="s">
        <v>109</v>
      </c>
      <c r="D165" s="8"/>
      <c r="E165" s="8"/>
      <c r="F165" s="5">
        <v>75</v>
      </c>
      <c r="G165" s="5"/>
      <c r="H165" s="10">
        <v>4</v>
      </c>
      <c r="I165" s="10"/>
      <c r="J165" s="5"/>
      <c r="K165" s="5"/>
      <c r="L165" s="5"/>
      <c r="M165" s="5"/>
      <c r="N165" s="5"/>
      <c r="O165" s="8"/>
      <c r="P165" s="8"/>
      <c r="Q165" s="8"/>
      <c r="S165" s="7">
        <v>102</v>
      </c>
    </row>
    <row r="166" spans="1:19" x14ac:dyDescent="0.25">
      <c r="A166" s="5">
        <f t="shared" si="4"/>
        <v>160</v>
      </c>
      <c r="B166" s="5" t="s">
        <v>109</v>
      </c>
      <c r="C166" s="5" t="s">
        <v>108</v>
      </c>
      <c r="D166" s="8"/>
      <c r="E166" s="8"/>
      <c r="F166" s="5">
        <v>75</v>
      </c>
      <c r="G166" s="5"/>
      <c r="H166" s="10">
        <v>55.8</v>
      </c>
      <c r="I166" s="10"/>
      <c r="J166" s="5"/>
      <c r="K166" s="5"/>
      <c r="L166" s="5"/>
      <c r="M166" s="5"/>
      <c r="N166" s="5"/>
      <c r="O166" s="8"/>
      <c r="P166" s="8"/>
      <c r="Q166" s="8"/>
      <c r="S166" s="7">
        <v>42.5</v>
      </c>
    </row>
    <row r="167" spans="1:19" x14ac:dyDescent="0.25">
      <c r="A167" s="5">
        <f t="shared" si="4"/>
        <v>161</v>
      </c>
      <c r="B167" s="5" t="s">
        <v>108</v>
      </c>
      <c r="C167" s="5" t="s">
        <v>112</v>
      </c>
      <c r="D167" s="8"/>
      <c r="E167" s="8"/>
      <c r="F167" s="5">
        <v>75</v>
      </c>
      <c r="G167" s="5"/>
      <c r="H167" s="10">
        <v>102</v>
      </c>
      <c r="I167" s="10"/>
      <c r="J167" s="5"/>
      <c r="K167" s="5"/>
      <c r="L167" s="5"/>
      <c r="M167" s="5"/>
      <c r="N167" s="5"/>
      <c r="O167" s="8"/>
      <c r="P167" s="8"/>
      <c r="Q167" s="8"/>
      <c r="S167" s="7">
        <v>278.5</v>
      </c>
    </row>
    <row r="168" spans="1:19" x14ac:dyDescent="0.25">
      <c r="A168" s="5">
        <f t="shared" si="4"/>
        <v>162</v>
      </c>
      <c r="B168" s="5" t="s">
        <v>175</v>
      </c>
      <c r="C168" s="5" t="s">
        <v>176</v>
      </c>
      <c r="D168" s="5"/>
      <c r="E168" s="5"/>
      <c r="F168" s="5">
        <v>90</v>
      </c>
      <c r="G168" s="5"/>
      <c r="H168" s="10"/>
      <c r="I168" s="10">
        <v>42.5</v>
      </c>
      <c r="J168" s="5"/>
      <c r="K168" s="5"/>
      <c r="L168" s="5"/>
      <c r="M168" s="5"/>
      <c r="N168" s="5"/>
      <c r="O168" s="8"/>
      <c r="P168" s="8"/>
      <c r="Q168" s="8"/>
      <c r="S168" s="7">
        <v>48</v>
      </c>
    </row>
    <row r="169" spans="1:19" x14ac:dyDescent="0.25">
      <c r="A169" s="5">
        <f t="shared" si="4"/>
        <v>163</v>
      </c>
      <c r="B169" s="5" t="s">
        <v>177</v>
      </c>
      <c r="C169" s="5" t="s">
        <v>87</v>
      </c>
      <c r="D169" s="8"/>
      <c r="E169" s="8"/>
      <c r="F169" s="5">
        <v>90</v>
      </c>
      <c r="G169" s="5"/>
      <c r="H169" s="10"/>
      <c r="I169" s="10">
        <v>278.5</v>
      </c>
      <c r="J169" s="5"/>
      <c r="K169" s="5"/>
      <c r="L169" s="5"/>
      <c r="M169" s="5"/>
      <c r="N169" s="5"/>
      <c r="O169" s="8"/>
      <c r="P169" s="8"/>
      <c r="Q169" s="8"/>
      <c r="S169" s="7">
        <v>46.5</v>
      </c>
    </row>
    <row r="170" spans="1:19" x14ac:dyDescent="0.25">
      <c r="A170" s="5">
        <f t="shared" si="4"/>
        <v>164</v>
      </c>
      <c r="B170" s="5" t="s">
        <v>177</v>
      </c>
      <c r="C170" s="5" t="s">
        <v>172</v>
      </c>
      <c r="D170" s="8"/>
      <c r="E170" s="8"/>
      <c r="F170" s="5">
        <v>90</v>
      </c>
      <c r="G170" s="5"/>
      <c r="H170" s="10"/>
      <c r="I170" s="10">
        <v>48</v>
      </c>
      <c r="J170" s="5"/>
      <c r="K170" s="5"/>
      <c r="L170" s="5"/>
      <c r="M170" s="5"/>
      <c r="N170" s="5"/>
      <c r="O170" s="8"/>
      <c r="P170" s="8"/>
      <c r="Q170" s="8"/>
      <c r="S170" s="7">
        <v>5</v>
      </c>
    </row>
    <row r="171" spans="1:19" x14ac:dyDescent="0.25">
      <c r="A171" s="5">
        <f t="shared" si="4"/>
        <v>165</v>
      </c>
      <c r="B171" s="5" t="s">
        <v>172</v>
      </c>
      <c r="C171" s="5" t="s">
        <v>173</v>
      </c>
      <c r="D171" s="8"/>
      <c r="E171" s="8"/>
      <c r="F171" s="5">
        <v>90</v>
      </c>
      <c r="G171" s="5"/>
      <c r="H171" s="10"/>
      <c r="I171" s="10">
        <v>46.5</v>
      </c>
      <c r="J171" s="5"/>
      <c r="K171" s="5"/>
      <c r="L171" s="5"/>
      <c r="M171" s="5"/>
      <c r="N171" s="5"/>
      <c r="O171" s="8"/>
      <c r="P171" s="8"/>
      <c r="Q171" s="8"/>
      <c r="S171" s="7">
        <v>117</v>
      </c>
    </row>
    <row r="172" spans="1:19" x14ac:dyDescent="0.25">
      <c r="A172" s="5">
        <f t="shared" si="4"/>
        <v>166</v>
      </c>
      <c r="B172" s="5" t="s">
        <v>172</v>
      </c>
      <c r="C172" s="5" t="s">
        <v>173</v>
      </c>
      <c r="D172" s="5" t="s">
        <v>118</v>
      </c>
      <c r="E172" s="8"/>
      <c r="F172" s="5">
        <v>90</v>
      </c>
      <c r="G172" s="5"/>
      <c r="H172" s="10"/>
      <c r="I172" s="10">
        <v>5</v>
      </c>
      <c r="J172" s="5"/>
      <c r="K172" s="5"/>
      <c r="L172" s="5"/>
      <c r="M172" s="5"/>
      <c r="N172" s="5"/>
      <c r="O172" s="8"/>
      <c r="P172" s="8"/>
      <c r="Q172" s="8"/>
      <c r="S172" s="7">
        <v>5</v>
      </c>
    </row>
    <row r="173" spans="1:19" x14ac:dyDescent="0.25">
      <c r="A173" s="5">
        <f t="shared" si="4"/>
        <v>167</v>
      </c>
      <c r="B173" s="5" t="s">
        <v>173</v>
      </c>
      <c r="C173" s="5" t="s">
        <v>178</v>
      </c>
      <c r="D173" s="8"/>
      <c r="E173" s="8"/>
      <c r="F173" s="5">
        <v>90</v>
      </c>
      <c r="G173" s="5"/>
      <c r="H173" s="10"/>
      <c r="I173" s="10">
        <v>117</v>
      </c>
      <c r="J173" s="5"/>
      <c r="K173" s="5"/>
      <c r="L173" s="5"/>
      <c r="M173" s="5"/>
      <c r="N173" s="5"/>
      <c r="O173" s="8"/>
      <c r="P173" s="8"/>
      <c r="Q173" s="8"/>
      <c r="S173" s="7">
        <v>43</v>
      </c>
    </row>
    <row r="174" spans="1:19" x14ac:dyDescent="0.25">
      <c r="A174" s="5">
        <f t="shared" si="4"/>
        <v>168</v>
      </c>
      <c r="B174" s="5" t="s">
        <v>173</v>
      </c>
      <c r="C174" s="5" t="s">
        <v>178</v>
      </c>
      <c r="D174" s="5" t="s">
        <v>21</v>
      </c>
      <c r="E174" s="8"/>
      <c r="F174" s="5">
        <v>90</v>
      </c>
      <c r="G174" s="5"/>
      <c r="H174" s="10"/>
      <c r="I174" s="10">
        <v>5</v>
      </c>
      <c r="J174" s="5"/>
      <c r="K174" s="5"/>
      <c r="L174" s="5"/>
      <c r="M174" s="5"/>
      <c r="N174" s="5"/>
      <c r="O174" s="8"/>
      <c r="P174" s="8"/>
      <c r="Q174" s="8"/>
      <c r="S174" s="7">
        <v>38.299999999999997</v>
      </c>
    </row>
    <row r="175" spans="1:19" x14ac:dyDescent="0.25">
      <c r="A175" s="5">
        <f t="shared" si="4"/>
        <v>169</v>
      </c>
      <c r="B175" s="5" t="s">
        <v>178</v>
      </c>
      <c r="C175" s="5" t="s">
        <v>101</v>
      </c>
      <c r="D175" s="8"/>
      <c r="E175" s="8"/>
      <c r="F175" s="5">
        <v>90</v>
      </c>
      <c r="G175" s="5"/>
      <c r="H175" s="10"/>
      <c r="I175" s="10">
        <v>43</v>
      </c>
      <c r="J175" s="5"/>
      <c r="K175" s="5"/>
      <c r="L175" s="5"/>
      <c r="M175" s="5"/>
      <c r="N175" s="5"/>
      <c r="O175" s="8"/>
      <c r="P175" s="8"/>
      <c r="Q175" s="8"/>
      <c r="S175" s="7">
        <v>113</v>
      </c>
    </row>
    <row r="176" spans="1:19" x14ac:dyDescent="0.25">
      <c r="A176" s="5">
        <f t="shared" si="4"/>
        <v>170</v>
      </c>
      <c r="B176" s="5" t="s">
        <v>101</v>
      </c>
      <c r="C176" s="5" t="s">
        <v>105</v>
      </c>
      <c r="D176" s="8"/>
      <c r="E176" s="8"/>
      <c r="F176" s="5">
        <v>90</v>
      </c>
      <c r="G176" s="5"/>
      <c r="H176" s="10"/>
      <c r="I176" s="10">
        <v>38.299999999999997</v>
      </c>
      <c r="J176" s="5"/>
      <c r="K176" s="5"/>
      <c r="L176" s="5"/>
      <c r="M176" s="5"/>
      <c r="N176" s="5"/>
      <c r="O176" s="8"/>
      <c r="P176" s="8"/>
      <c r="Q176" s="8"/>
      <c r="S176" s="7">
        <v>3</v>
      </c>
    </row>
    <row r="177" spans="1:19" x14ac:dyDescent="0.25">
      <c r="A177" s="5">
        <f t="shared" si="4"/>
        <v>171</v>
      </c>
      <c r="B177" s="5" t="s">
        <v>178</v>
      </c>
      <c r="C177" s="5" t="s">
        <v>179</v>
      </c>
      <c r="D177" s="8"/>
      <c r="E177" s="8"/>
      <c r="F177" s="5">
        <v>90</v>
      </c>
      <c r="G177" s="5"/>
      <c r="H177" s="10"/>
      <c r="I177" s="10">
        <v>113</v>
      </c>
      <c r="J177" s="5"/>
      <c r="K177" s="5"/>
      <c r="L177" s="5"/>
      <c r="M177" s="5"/>
      <c r="N177" s="5"/>
      <c r="O177" s="8"/>
      <c r="P177" s="8"/>
      <c r="Q177" s="8"/>
      <c r="S177" s="6">
        <v>663</v>
      </c>
    </row>
    <row r="178" spans="1:19" x14ac:dyDescent="0.25">
      <c r="A178" s="5">
        <f t="shared" si="4"/>
        <v>172</v>
      </c>
      <c r="B178" s="5" t="s">
        <v>178</v>
      </c>
      <c r="C178" s="5" t="s">
        <v>179</v>
      </c>
      <c r="D178" s="5" t="s">
        <v>21</v>
      </c>
      <c r="E178" s="8"/>
      <c r="F178" s="5">
        <v>90</v>
      </c>
      <c r="G178" s="5"/>
      <c r="H178" s="10"/>
      <c r="I178" s="10">
        <v>3</v>
      </c>
      <c r="J178" s="5"/>
      <c r="K178" s="5"/>
      <c r="L178" s="5"/>
      <c r="M178" s="5"/>
      <c r="N178" s="5"/>
      <c r="O178" s="8"/>
      <c r="P178" s="8"/>
      <c r="Q178" s="8"/>
      <c r="S178" s="7">
        <v>50.9</v>
      </c>
    </row>
    <row r="179" spans="1:19" x14ac:dyDescent="0.25">
      <c r="A179" s="5">
        <f t="shared" si="4"/>
        <v>173</v>
      </c>
      <c r="B179" s="5" t="s">
        <v>179</v>
      </c>
      <c r="C179" s="5" t="s">
        <v>169</v>
      </c>
      <c r="D179" s="5"/>
      <c r="E179" s="8"/>
      <c r="F179" s="5">
        <v>90</v>
      </c>
      <c r="G179" s="5"/>
      <c r="H179" s="10"/>
      <c r="I179" s="10">
        <v>663</v>
      </c>
      <c r="J179" s="5"/>
      <c r="K179" s="5"/>
      <c r="L179" s="5"/>
      <c r="M179" s="5"/>
      <c r="N179" s="5"/>
      <c r="O179" s="8"/>
      <c r="P179" s="8"/>
      <c r="Q179" s="8"/>
      <c r="S179" s="7">
        <v>9</v>
      </c>
    </row>
    <row r="180" spans="1:19" x14ac:dyDescent="0.25">
      <c r="A180" s="5">
        <f t="shared" si="4"/>
        <v>174</v>
      </c>
      <c r="B180" s="4" t="s">
        <v>43</v>
      </c>
      <c r="C180" s="4" t="s">
        <v>44</v>
      </c>
      <c r="D180" s="4" t="s">
        <v>25</v>
      </c>
      <c r="E180" s="8"/>
      <c r="F180" s="4">
        <v>110</v>
      </c>
      <c r="G180" s="5"/>
      <c r="H180" s="10"/>
      <c r="I180" s="10"/>
      <c r="J180" s="10">
        <v>50.9</v>
      </c>
      <c r="K180" s="5"/>
      <c r="L180" s="5"/>
      <c r="M180" s="5"/>
      <c r="N180" s="5"/>
      <c r="O180" s="8"/>
      <c r="P180" s="8"/>
      <c r="Q180" s="8"/>
      <c r="S180" s="7">
        <v>16.7</v>
      </c>
    </row>
    <row r="181" spans="1:19" x14ac:dyDescent="0.25">
      <c r="A181" s="5">
        <f t="shared" si="4"/>
        <v>175</v>
      </c>
      <c r="B181" s="4" t="s">
        <v>44</v>
      </c>
      <c r="C181" s="4" t="s">
        <v>46</v>
      </c>
      <c r="D181" s="4"/>
      <c r="E181" s="8"/>
      <c r="F181" s="4">
        <v>110</v>
      </c>
      <c r="G181" s="5"/>
      <c r="H181" s="10"/>
      <c r="I181" s="10"/>
      <c r="J181" s="10">
        <v>9</v>
      </c>
      <c r="K181" s="5"/>
      <c r="L181" s="5"/>
      <c r="M181" s="5"/>
      <c r="N181" s="5"/>
      <c r="O181" s="8"/>
      <c r="P181" s="8"/>
      <c r="Q181" s="8"/>
      <c r="S181" s="7">
        <v>151.6</v>
      </c>
    </row>
    <row r="182" spans="1:19" x14ac:dyDescent="0.25">
      <c r="A182" s="5">
        <f t="shared" si="4"/>
        <v>176</v>
      </c>
      <c r="B182" s="4" t="s">
        <v>44</v>
      </c>
      <c r="C182" s="4" t="s">
        <v>46</v>
      </c>
      <c r="D182" s="4" t="s">
        <v>25</v>
      </c>
      <c r="E182" s="8"/>
      <c r="F182" s="4">
        <v>110</v>
      </c>
      <c r="G182" s="5"/>
      <c r="H182" s="10"/>
      <c r="I182" s="10"/>
      <c r="J182" s="10">
        <v>16.7</v>
      </c>
      <c r="K182" s="5"/>
      <c r="L182" s="5"/>
      <c r="M182" s="5"/>
      <c r="N182" s="5"/>
      <c r="O182" s="8"/>
      <c r="P182" s="8"/>
      <c r="Q182" s="8"/>
      <c r="S182" s="7">
        <v>20</v>
      </c>
    </row>
    <row r="183" spans="1:19" x14ac:dyDescent="0.25">
      <c r="A183" s="5">
        <f t="shared" si="4"/>
        <v>177</v>
      </c>
      <c r="B183" s="5" t="s">
        <v>46</v>
      </c>
      <c r="C183" s="5" t="s">
        <v>56</v>
      </c>
      <c r="D183" s="8"/>
      <c r="E183" s="8"/>
      <c r="F183" s="5">
        <v>110</v>
      </c>
      <c r="G183" s="5"/>
      <c r="H183" s="10"/>
      <c r="I183" s="10"/>
      <c r="J183" s="10">
        <v>151.6</v>
      </c>
      <c r="K183" s="5"/>
      <c r="L183" s="5"/>
      <c r="M183" s="5"/>
      <c r="N183" s="5"/>
      <c r="O183" s="8"/>
      <c r="P183" s="8"/>
      <c r="Q183" s="8"/>
      <c r="S183" s="6">
        <v>5</v>
      </c>
    </row>
    <row r="184" spans="1:19" x14ac:dyDescent="0.25">
      <c r="A184" s="5">
        <f t="shared" si="4"/>
        <v>178</v>
      </c>
      <c r="B184" s="5" t="s">
        <v>56</v>
      </c>
      <c r="C184" s="5" t="s">
        <v>48</v>
      </c>
      <c r="D184" s="4" t="s">
        <v>25</v>
      </c>
      <c r="E184" s="8"/>
      <c r="F184" s="5">
        <v>110</v>
      </c>
      <c r="G184" s="5"/>
      <c r="H184" s="10"/>
      <c r="I184" s="10"/>
      <c r="J184" s="10">
        <v>20</v>
      </c>
      <c r="K184" s="5"/>
      <c r="L184" s="5"/>
      <c r="M184" s="5"/>
      <c r="N184" s="5"/>
      <c r="O184" s="8"/>
      <c r="P184" s="8"/>
      <c r="Q184" s="8"/>
      <c r="S184" s="7">
        <v>3</v>
      </c>
    </row>
    <row r="185" spans="1:19" x14ac:dyDescent="0.25">
      <c r="A185" s="5">
        <f t="shared" si="4"/>
        <v>179</v>
      </c>
      <c r="B185" s="5" t="s">
        <v>48</v>
      </c>
      <c r="C185" s="5" t="s">
        <v>57</v>
      </c>
      <c r="D185" s="4" t="s">
        <v>180</v>
      </c>
      <c r="E185" s="8"/>
      <c r="F185" s="5">
        <v>110</v>
      </c>
      <c r="G185" s="5"/>
      <c r="H185" s="10"/>
      <c r="I185" s="10"/>
      <c r="J185" s="10">
        <v>5</v>
      </c>
      <c r="K185" s="5"/>
      <c r="L185" s="5"/>
      <c r="M185" s="5"/>
      <c r="N185" s="5"/>
      <c r="O185" s="8"/>
      <c r="P185" s="8"/>
      <c r="Q185" s="8"/>
      <c r="S185" s="7">
        <v>10</v>
      </c>
    </row>
    <row r="186" spans="1:19" x14ac:dyDescent="0.25">
      <c r="A186" s="5">
        <f t="shared" si="4"/>
        <v>180</v>
      </c>
      <c r="B186" s="5" t="s">
        <v>48</v>
      </c>
      <c r="C186" s="5" t="s">
        <v>57</v>
      </c>
      <c r="D186" s="5" t="s">
        <v>21</v>
      </c>
      <c r="E186" s="8"/>
      <c r="F186" s="5">
        <v>110</v>
      </c>
      <c r="G186" s="5"/>
      <c r="H186" s="10"/>
      <c r="I186" s="10"/>
      <c r="J186" s="10">
        <v>3</v>
      </c>
      <c r="K186" s="5"/>
      <c r="L186" s="5"/>
      <c r="M186" s="5"/>
      <c r="N186" s="5"/>
      <c r="O186" s="8"/>
      <c r="P186" s="8"/>
      <c r="Q186" s="8"/>
      <c r="S186" s="7">
        <v>42</v>
      </c>
    </row>
    <row r="187" spans="1:19" x14ac:dyDescent="0.25">
      <c r="A187" s="5">
        <f t="shared" si="4"/>
        <v>181</v>
      </c>
      <c r="B187" s="5" t="s">
        <v>48</v>
      </c>
      <c r="C187" s="5" t="s">
        <v>57</v>
      </c>
      <c r="D187" s="4" t="s">
        <v>25</v>
      </c>
      <c r="E187" s="8"/>
      <c r="F187" s="5">
        <v>110</v>
      </c>
      <c r="G187" s="5"/>
      <c r="H187" s="10"/>
      <c r="I187" s="10"/>
      <c r="J187" s="10">
        <v>10</v>
      </c>
      <c r="K187" s="5"/>
      <c r="L187" s="5"/>
      <c r="M187" s="5"/>
      <c r="N187" s="5"/>
      <c r="O187" s="8"/>
      <c r="P187" s="8"/>
      <c r="Q187" s="8"/>
      <c r="S187" s="7">
        <v>154.19999999999999</v>
      </c>
    </row>
    <row r="188" spans="1:19" x14ac:dyDescent="0.25">
      <c r="A188" s="5">
        <f t="shared" si="4"/>
        <v>182</v>
      </c>
      <c r="B188" s="5" t="s">
        <v>66</v>
      </c>
      <c r="C188" s="5" t="s">
        <v>65</v>
      </c>
      <c r="D188" s="5"/>
      <c r="E188" s="5"/>
      <c r="F188" s="5">
        <v>110</v>
      </c>
      <c r="G188" s="5"/>
      <c r="H188" s="10"/>
      <c r="I188" s="10"/>
      <c r="J188" s="10">
        <v>42</v>
      </c>
      <c r="K188" s="5"/>
      <c r="L188" s="5"/>
      <c r="M188" s="5"/>
      <c r="N188" s="5"/>
      <c r="O188" s="8"/>
      <c r="P188" s="8"/>
      <c r="Q188" s="8"/>
      <c r="S188" s="9">
        <v>350</v>
      </c>
    </row>
    <row r="189" spans="1:19" x14ac:dyDescent="0.25">
      <c r="A189" s="5">
        <f t="shared" si="4"/>
        <v>183</v>
      </c>
      <c r="B189" s="5" t="s">
        <v>65</v>
      </c>
      <c r="C189" s="5" t="s">
        <v>72</v>
      </c>
      <c r="D189" s="5"/>
      <c r="E189" s="5"/>
      <c r="F189" s="5">
        <v>110</v>
      </c>
      <c r="G189" s="5"/>
      <c r="H189" s="10"/>
      <c r="I189" s="10"/>
      <c r="J189" s="10">
        <v>154.19999999999999</v>
      </c>
      <c r="K189" s="5"/>
      <c r="L189" s="5"/>
      <c r="M189" s="5"/>
      <c r="N189" s="5"/>
      <c r="O189" s="8"/>
      <c r="P189" s="8"/>
      <c r="Q189" s="8"/>
      <c r="S189" s="9">
        <v>6</v>
      </c>
    </row>
    <row r="190" spans="1:19" x14ac:dyDescent="0.25">
      <c r="A190" s="5">
        <f t="shared" si="4"/>
        <v>184</v>
      </c>
      <c r="B190" s="5" t="s">
        <v>72</v>
      </c>
      <c r="C190" s="5" t="s">
        <v>74</v>
      </c>
      <c r="D190" s="5"/>
      <c r="E190" s="5"/>
      <c r="F190" s="5">
        <v>110</v>
      </c>
      <c r="G190" s="5"/>
      <c r="H190" s="10"/>
      <c r="I190" s="10"/>
      <c r="J190" s="10">
        <v>350</v>
      </c>
      <c r="K190" s="5"/>
      <c r="L190" s="5"/>
      <c r="M190" s="5"/>
      <c r="N190" s="5"/>
      <c r="O190" s="8"/>
      <c r="P190" s="8"/>
      <c r="Q190" s="8"/>
      <c r="S190" s="9">
        <v>28.7</v>
      </c>
    </row>
    <row r="191" spans="1:19" x14ac:dyDescent="0.25">
      <c r="A191" s="5">
        <f t="shared" si="4"/>
        <v>185</v>
      </c>
      <c r="B191" s="5" t="s">
        <v>72</v>
      </c>
      <c r="C191" s="5" t="s">
        <v>74</v>
      </c>
      <c r="D191" s="5" t="s">
        <v>21</v>
      </c>
      <c r="E191" s="5"/>
      <c r="F191" s="5">
        <v>110</v>
      </c>
      <c r="G191" s="5"/>
      <c r="H191" s="10"/>
      <c r="I191" s="10"/>
      <c r="J191" s="10">
        <v>6</v>
      </c>
      <c r="K191" s="5"/>
      <c r="L191" s="5"/>
      <c r="M191" s="5"/>
      <c r="N191" s="5"/>
      <c r="O191" s="8"/>
      <c r="P191" s="8"/>
      <c r="Q191" s="8"/>
      <c r="S191" s="9">
        <v>182.8</v>
      </c>
    </row>
    <row r="192" spans="1:19" x14ac:dyDescent="0.25">
      <c r="A192" s="5">
        <f t="shared" si="4"/>
        <v>186</v>
      </c>
      <c r="B192" s="5" t="s">
        <v>74</v>
      </c>
      <c r="C192" s="5" t="s">
        <v>57</v>
      </c>
      <c r="D192" s="5"/>
      <c r="E192" s="5"/>
      <c r="F192" s="5">
        <v>110</v>
      </c>
      <c r="G192" s="5"/>
      <c r="H192" s="10"/>
      <c r="I192" s="10"/>
      <c r="J192" s="10">
        <v>28.7</v>
      </c>
      <c r="K192" s="5"/>
      <c r="L192" s="5"/>
      <c r="M192" s="5"/>
      <c r="N192" s="5"/>
      <c r="O192" s="8"/>
      <c r="P192" s="8"/>
      <c r="Q192" s="8"/>
      <c r="S192" s="9">
        <v>152.69999999999999</v>
      </c>
    </row>
    <row r="193" spans="1:19" x14ac:dyDescent="0.25">
      <c r="A193" s="5">
        <f t="shared" si="4"/>
        <v>187</v>
      </c>
      <c r="B193" s="5" t="s">
        <v>66</v>
      </c>
      <c r="C193" s="5" t="s">
        <v>85</v>
      </c>
      <c r="D193" s="5"/>
      <c r="E193" s="5"/>
      <c r="F193" s="5">
        <v>110</v>
      </c>
      <c r="G193" s="5"/>
      <c r="H193" s="10"/>
      <c r="I193" s="10"/>
      <c r="J193" s="10">
        <v>182.8</v>
      </c>
      <c r="K193" s="5"/>
      <c r="L193" s="5"/>
      <c r="M193" s="5"/>
      <c r="N193" s="5"/>
      <c r="O193" s="8"/>
      <c r="P193" s="8"/>
      <c r="Q193" s="8"/>
      <c r="S193" s="9">
        <v>8</v>
      </c>
    </row>
    <row r="194" spans="1:19" x14ac:dyDescent="0.25">
      <c r="A194" s="5">
        <f t="shared" si="4"/>
        <v>188</v>
      </c>
      <c r="B194" s="5" t="s">
        <v>85</v>
      </c>
      <c r="C194" s="5" t="s">
        <v>175</v>
      </c>
      <c r="D194" s="5"/>
      <c r="E194" s="5"/>
      <c r="F194" s="5">
        <v>110</v>
      </c>
      <c r="G194" s="5"/>
      <c r="H194" s="10"/>
      <c r="I194" s="10"/>
      <c r="J194" s="10">
        <v>152.69999999999999</v>
      </c>
      <c r="K194" s="5"/>
      <c r="L194" s="5"/>
      <c r="M194" s="5"/>
      <c r="N194" s="5"/>
      <c r="O194" s="8"/>
      <c r="P194" s="8"/>
      <c r="Q194" s="8"/>
      <c r="S194" s="9">
        <v>177</v>
      </c>
    </row>
    <row r="195" spans="1:19" x14ac:dyDescent="0.25">
      <c r="A195" s="5">
        <f t="shared" si="4"/>
        <v>189</v>
      </c>
      <c r="B195" s="5" t="s">
        <v>175</v>
      </c>
      <c r="C195" s="5" t="s">
        <v>177</v>
      </c>
      <c r="D195" s="5" t="s">
        <v>21</v>
      </c>
      <c r="E195" s="5"/>
      <c r="F195" s="5">
        <v>110</v>
      </c>
      <c r="G195" s="5"/>
      <c r="H195" s="10"/>
      <c r="I195" s="10"/>
      <c r="J195" s="10">
        <v>8</v>
      </c>
      <c r="K195" s="5"/>
      <c r="L195" s="5"/>
      <c r="M195" s="5"/>
      <c r="N195" s="5"/>
      <c r="O195" s="8"/>
      <c r="P195" s="8"/>
      <c r="Q195" s="8"/>
      <c r="S195" s="6">
        <v>144</v>
      </c>
    </row>
    <row r="196" spans="1:19" x14ac:dyDescent="0.25">
      <c r="A196" s="5">
        <f t="shared" si="4"/>
        <v>190</v>
      </c>
      <c r="B196" s="5" t="s">
        <v>175</v>
      </c>
      <c r="C196" s="5" t="s">
        <v>177</v>
      </c>
      <c r="D196" s="5"/>
      <c r="E196" s="5"/>
      <c r="F196" s="5">
        <v>110</v>
      </c>
      <c r="G196" s="5"/>
      <c r="H196" s="10"/>
      <c r="I196" s="10"/>
      <c r="J196" s="10">
        <v>177</v>
      </c>
      <c r="K196" s="5"/>
      <c r="L196" s="5"/>
      <c r="M196" s="5"/>
      <c r="N196" s="5"/>
      <c r="O196" s="8"/>
      <c r="P196" s="8"/>
      <c r="Q196" s="8"/>
      <c r="S196" s="6">
        <v>141</v>
      </c>
    </row>
    <row r="197" spans="1:19" x14ac:dyDescent="0.25">
      <c r="A197" s="5">
        <f t="shared" si="4"/>
        <v>191</v>
      </c>
      <c r="B197" s="5" t="s">
        <v>181</v>
      </c>
      <c r="C197" s="5" t="s">
        <v>182</v>
      </c>
      <c r="D197" s="5"/>
      <c r="E197" s="5"/>
      <c r="F197" s="5">
        <v>110</v>
      </c>
      <c r="G197" s="5"/>
      <c r="H197" s="10"/>
      <c r="I197" s="10"/>
      <c r="J197" s="10">
        <v>144</v>
      </c>
      <c r="K197" s="5"/>
      <c r="L197" s="5"/>
      <c r="M197" s="5"/>
      <c r="N197" s="5"/>
      <c r="O197" s="8"/>
      <c r="P197" s="8"/>
      <c r="Q197" s="8"/>
      <c r="S197" s="6">
        <v>31</v>
      </c>
    </row>
    <row r="198" spans="1:19" x14ac:dyDescent="0.25">
      <c r="A198" s="5">
        <f t="shared" si="4"/>
        <v>192</v>
      </c>
      <c r="B198" s="5" t="s">
        <v>182</v>
      </c>
      <c r="C198" s="5" t="s">
        <v>37</v>
      </c>
      <c r="D198" s="5"/>
      <c r="E198" s="5"/>
      <c r="F198" s="5">
        <v>110</v>
      </c>
      <c r="G198" s="5"/>
      <c r="H198" s="10"/>
      <c r="I198" s="10"/>
      <c r="J198" s="10">
        <v>141</v>
      </c>
      <c r="K198" s="5"/>
      <c r="L198" s="5"/>
      <c r="M198" s="5"/>
      <c r="N198" s="5"/>
      <c r="O198" s="8"/>
      <c r="P198" s="8"/>
      <c r="Q198" s="8"/>
      <c r="S198" s="6">
        <v>8</v>
      </c>
    </row>
    <row r="199" spans="1:19" x14ac:dyDescent="0.25">
      <c r="A199" s="5">
        <f t="shared" si="4"/>
        <v>193</v>
      </c>
      <c r="B199" s="5" t="s">
        <v>138</v>
      </c>
      <c r="C199" s="5" t="s">
        <v>183</v>
      </c>
      <c r="D199" s="5" t="s">
        <v>25</v>
      </c>
      <c r="E199" s="5"/>
      <c r="F199" s="5">
        <v>110</v>
      </c>
      <c r="G199" s="5"/>
      <c r="H199" s="10"/>
      <c r="I199" s="10"/>
      <c r="J199" s="10">
        <v>31</v>
      </c>
      <c r="K199" s="5"/>
      <c r="L199" s="5"/>
      <c r="M199" s="5"/>
      <c r="N199" s="5"/>
      <c r="O199" s="8"/>
      <c r="P199" s="8"/>
      <c r="Q199" s="8"/>
      <c r="S199" s="6">
        <v>40</v>
      </c>
    </row>
    <row r="200" spans="1:19" x14ac:dyDescent="0.25">
      <c r="A200" s="5">
        <f t="shared" ref="A200:A218" si="5">1+A199</f>
        <v>194</v>
      </c>
      <c r="B200" s="5" t="s">
        <v>138</v>
      </c>
      <c r="C200" s="5" t="s">
        <v>183</v>
      </c>
      <c r="D200" s="5" t="s">
        <v>180</v>
      </c>
      <c r="E200" s="5"/>
      <c r="F200" s="5">
        <v>110</v>
      </c>
      <c r="G200" s="5"/>
      <c r="H200" s="10"/>
      <c r="I200" s="10"/>
      <c r="J200" s="10">
        <v>8</v>
      </c>
      <c r="K200" s="5"/>
      <c r="L200" s="5"/>
      <c r="M200" s="5"/>
      <c r="N200" s="5"/>
      <c r="O200" s="8"/>
      <c r="P200" s="8"/>
      <c r="Q200" s="8"/>
      <c r="S200" s="6"/>
    </row>
    <row r="201" spans="1:19" x14ac:dyDescent="0.25">
      <c r="A201" s="5">
        <f t="shared" si="5"/>
        <v>195</v>
      </c>
      <c r="B201" s="5" t="s">
        <v>138</v>
      </c>
      <c r="C201" s="5" t="s">
        <v>183</v>
      </c>
      <c r="D201" s="5"/>
      <c r="E201" s="5"/>
      <c r="F201" s="5">
        <v>110</v>
      </c>
      <c r="G201" s="5"/>
      <c r="H201" s="10"/>
      <c r="I201" s="10"/>
      <c r="J201" s="10">
        <v>40</v>
      </c>
      <c r="K201" s="5"/>
      <c r="L201" s="5"/>
      <c r="M201" s="5"/>
      <c r="N201" s="5"/>
      <c r="O201" s="8"/>
      <c r="P201" s="8"/>
      <c r="Q201" s="8"/>
      <c r="S201" s="6"/>
    </row>
    <row r="202" spans="1:19" x14ac:dyDescent="0.25">
      <c r="A202" s="5">
        <f t="shared" si="5"/>
        <v>196</v>
      </c>
      <c r="B202" s="5" t="s">
        <v>184</v>
      </c>
      <c r="C202" s="5" t="s">
        <v>185</v>
      </c>
      <c r="D202" s="5"/>
      <c r="E202" s="5"/>
      <c r="F202" s="5">
        <v>110</v>
      </c>
      <c r="G202" s="5"/>
      <c r="H202" s="10"/>
      <c r="I202" s="10"/>
      <c r="J202" s="10">
        <v>19</v>
      </c>
      <c r="K202" s="5"/>
      <c r="L202" s="5"/>
      <c r="M202" s="5"/>
      <c r="N202" s="5"/>
      <c r="O202" s="8"/>
      <c r="P202" s="8"/>
      <c r="Q202" s="8"/>
      <c r="S202" s="6">
        <v>65.099999999999994</v>
      </c>
    </row>
    <row r="203" spans="1:19" x14ac:dyDescent="0.25">
      <c r="A203" s="5">
        <f t="shared" si="5"/>
        <v>197</v>
      </c>
      <c r="B203" s="5" t="s">
        <v>185</v>
      </c>
      <c r="C203" s="5" t="s">
        <v>43</v>
      </c>
      <c r="D203" s="5"/>
      <c r="E203" s="5"/>
      <c r="F203" s="5">
        <v>110</v>
      </c>
      <c r="G203" s="5"/>
      <c r="H203" s="10"/>
      <c r="I203" s="10"/>
      <c r="J203" s="10">
        <v>69</v>
      </c>
      <c r="K203" s="5"/>
      <c r="L203" s="5"/>
      <c r="M203" s="5"/>
      <c r="N203" s="5"/>
      <c r="O203" s="8"/>
      <c r="P203" s="8"/>
      <c r="Q203" s="8"/>
      <c r="S203" s="6">
        <v>48</v>
      </c>
    </row>
    <row r="204" spans="1:19" x14ac:dyDescent="0.25">
      <c r="A204" s="5">
        <f t="shared" si="5"/>
        <v>198</v>
      </c>
      <c r="B204" s="5" t="s">
        <v>163</v>
      </c>
      <c r="C204" s="5" t="s">
        <v>151</v>
      </c>
      <c r="D204" s="5"/>
      <c r="E204" s="5"/>
      <c r="F204" s="5">
        <v>125</v>
      </c>
      <c r="G204" s="5"/>
      <c r="H204" s="10"/>
      <c r="I204" s="10"/>
      <c r="J204" s="5"/>
      <c r="K204" s="10">
        <v>65.099999999999994</v>
      </c>
      <c r="L204" s="5"/>
      <c r="M204" s="5"/>
      <c r="N204" s="5"/>
      <c r="O204" s="8"/>
      <c r="P204" s="8"/>
      <c r="Q204" s="8"/>
      <c r="S204" s="6">
        <v>327</v>
      </c>
    </row>
    <row r="205" spans="1:19" x14ac:dyDescent="0.25">
      <c r="A205" s="5">
        <f t="shared" si="5"/>
        <v>199</v>
      </c>
      <c r="B205" s="5" t="s">
        <v>153</v>
      </c>
      <c r="C205" s="5" t="s">
        <v>155</v>
      </c>
      <c r="D205" s="5"/>
      <c r="E205" s="5"/>
      <c r="F205" s="5">
        <v>125</v>
      </c>
      <c r="G205" s="5"/>
      <c r="H205" s="10"/>
      <c r="I205" s="10"/>
      <c r="J205" s="5"/>
      <c r="K205" s="10">
        <v>48</v>
      </c>
      <c r="L205" s="5"/>
      <c r="M205" s="5"/>
      <c r="N205" s="5"/>
      <c r="O205" s="8"/>
      <c r="P205" s="8"/>
      <c r="Q205" s="8"/>
      <c r="S205" s="6">
        <v>87.9</v>
      </c>
    </row>
    <row r="206" spans="1:19" x14ac:dyDescent="0.25">
      <c r="A206" s="5">
        <f t="shared" si="5"/>
        <v>200</v>
      </c>
      <c r="B206" s="5" t="s">
        <v>155</v>
      </c>
      <c r="C206" s="5" t="s">
        <v>83</v>
      </c>
      <c r="D206" s="5"/>
      <c r="E206" s="5"/>
      <c r="F206" s="5">
        <v>125</v>
      </c>
      <c r="G206" s="5"/>
      <c r="H206" s="10"/>
      <c r="I206" s="10"/>
      <c r="J206" s="5"/>
      <c r="K206" s="10">
        <v>327</v>
      </c>
      <c r="L206" s="5"/>
      <c r="M206" s="5"/>
      <c r="N206" s="5"/>
      <c r="O206" s="8"/>
      <c r="P206" s="8"/>
      <c r="Q206" s="8"/>
      <c r="S206" s="9">
        <v>172.5</v>
      </c>
    </row>
    <row r="207" spans="1:19" x14ac:dyDescent="0.25">
      <c r="A207" s="5">
        <f t="shared" si="5"/>
        <v>201</v>
      </c>
      <c r="B207" s="5" t="s">
        <v>163</v>
      </c>
      <c r="C207" s="5" t="s">
        <v>138</v>
      </c>
      <c r="D207" s="5" t="s">
        <v>25</v>
      </c>
      <c r="E207" s="5"/>
      <c r="F207" s="5">
        <v>125</v>
      </c>
      <c r="G207" s="5"/>
      <c r="H207" s="10"/>
      <c r="I207" s="10"/>
      <c r="J207" s="5"/>
      <c r="K207" s="10">
        <v>87.9</v>
      </c>
      <c r="L207" s="5"/>
      <c r="M207" s="5"/>
      <c r="N207" s="5"/>
      <c r="O207" s="8"/>
      <c r="P207" s="8"/>
      <c r="Q207" s="8"/>
      <c r="S207" s="6">
        <v>80</v>
      </c>
    </row>
    <row r="208" spans="1:19" x14ac:dyDescent="0.25">
      <c r="A208" s="5">
        <f t="shared" si="5"/>
        <v>202</v>
      </c>
      <c r="B208" s="5" t="s">
        <v>186</v>
      </c>
      <c r="C208" s="5" t="s">
        <v>131</v>
      </c>
      <c r="D208" s="5"/>
      <c r="E208" s="5"/>
      <c r="F208" s="5">
        <v>140</v>
      </c>
      <c r="G208" s="5"/>
      <c r="H208" s="10"/>
      <c r="I208" s="10"/>
      <c r="J208" s="5"/>
      <c r="K208" s="5"/>
      <c r="L208" s="10">
        <v>172.5</v>
      </c>
      <c r="M208" s="5"/>
      <c r="N208" s="5"/>
      <c r="O208" s="8"/>
      <c r="P208" s="8"/>
      <c r="Q208" s="8"/>
      <c r="S208" s="9">
        <v>19.8</v>
      </c>
    </row>
    <row r="209" spans="1:19" x14ac:dyDescent="0.25">
      <c r="A209" s="5">
        <f t="shared" si="5"/>
        <v>203</v>
      </c>
      <c r="B209" s="5" t="s">
        <v>131</v>
      </c>
      <c r="C209" s="5" t="s">
        <v>181</v>
      </c>
      <c r="D209" s="5"/>
      <c r="E209" s="5"/>
      <c r="F209" s="5">
        <v>140</v>
      </c>
      <c r="G209" s="5"/>
      <c r="H209" s="10"/>
      <c r="I209" s="10"/>
      <c r="J209" s="5"/>
      <c r="K209" s="5"/>
      <c r="L209" s="10">
        <v>80</v>
      </c>
      <c r="M209" s="5"/>
      <c r="N209" s="5"/>
      <c r="O209" s="8"/>
      <c r="P209" s="8"/>
      <c r="Q209" s="8"/>
      <c r="S209" s="9">
        <v>29.2</v>
      </c>
    </row>
    <row r="210" spans="1:19" x14ac:dyDescent="0.25">
      <c r="A210" s="5">
        <f t="shared" si="5"/>
        <v>204</v>
      </c>
      <c r="B210" s="5" t="s">
        <v>131</v>
      </c>
      <c r="C210" s="5" t="s">
        <v>19</v>
      </c>
      <c r="D210" s="5"/>
      <c r="E210" s="5"/>
      <c r="F210" s="5">
        <v>140</v>
      </c>
      <c r="G210" s="5"/>
      <c r="H210" s="10"/>
      <c r="I210" s="10"/>
      <c r="J210" s="5"/>
      <c r="K210" s="5"/>
      <c r="L210" s="10">
        <v>19.8</v>
      </c>
      <c r="M210" s="5"/>
      <c r="N210" s="5"/>
      <c r="O210" s="8"/>
      <c r="P210" s="8"/>
      <c r="Q210" s="8"/>
      <c r="S210" s="9">
        <v>3</v>
      </c>
    </row>
    <row r="211" spans="1:19" x14ac:dyDescent="0.25">
      <c r="A211" s="5">
        <f t="shared" si="5"/>
        <v>205</v>
      </c>
      <c r="B211" s="5" t="s">
        <v>19</v>
      </c>
      <c r="C211" s="5" t="s">
        <v>171</v>
      </c>
      <c r="D211" s="5"/>
      <c r="E211" s="5"/>
      <c r="F211" s="5">
        <v>140</v>
      </c>
      <c r="G211" s="5"/>
      <c r="H211" s="10"/>
      <c r="I211" s="10"/>
      <c r="J211" s="5"/>
      <c r="K211" s="5"/>
      <c r="L211" s="10">
        <v>29.2</v>
      </c>
      <c r="M211" s="5"/>
      <c r="N211" s="5"/>
      <c r="O211" s="8"/>
      <c r="P211" s="8"/>
      <c r="Q211" s="8"/>
      <c r="S211" s="6">
        <v>3</v>
      </c>
    </row>
    <row r="212" spans="1:19" x14ac:dyDescent="0.25">
      <c r="A212" s="5">
        <f t="shared" si="5"/>
        <v>206</v>
      </c>
      <c r="B212" s="5" t="s">
        <v>19</v>
      </c>
      <c r="C212" s="5" t="s">
        <v>171</v>
      </c>
      <c r="D212" s="5" t="s">
        <v>21</v>
      </c>
      <c r="E212" s="5"/>
      <c r="F212" s="5">
        <v>140</v>
      </c>
      <c r="G212" s="5"/>
      <c r="H212" s="10"/>
      <c r="I212" s="10"/>
      <c r="J212" s="5"/>
      <c r="K212" s="5"/>
      <c r="L212" s="10">
        <v>3</v>
      </c>
      <c r="M212" s="5"/>
      <c r="N212" s="5"/>
      <c r="O212" s="8"/>
      <c r="P212" s="8"/>
      <c r="Q212" s="8"/>
      <c r="S212" s="9">
        <v>403</v>
      </c>
    </row>
    <row r="213" spans="1:19" x14ac:dyDescent="0.25">
      <c r="A213" s="5">
        <f t="shared" si="5"/>
        <v>207</v>
      </c>
      <c r="B213" s="5" t="s">
        <v>171</v>
      </c>
      <c r="C213" s="5" t="s">
        <v>84</v>
      </c>
      <c r="D213" s="5" t="s">
        <v>180</v>
      </c>
      <c r="E213" s="5"/>
      <c r="F213" s="5">
        <v>140</v>
      </c>
      <c r="G213" s="5"/>
      <c r="H213" s="10"/>
      <c r="I213" s="10"/>
      <c r="J213" s="5"/>
      <c r="K213" s="5"/>
      <c r="L213" s="10">
        <v>3</v>
      </c>
      <c r="M213" s="5"/>
      <c r="N213" s="5"/>
      <c r="O213" s="8"/>
      <c r="P213" s="8"/>
      <c r="Q213" s="8"/>
      <c r="S213" s="9">
        <v>121</v>
      </c>
    </row>
    <row r="214" spans="1:19" x14ac:dyDescent="0.25">
      <c r="A214" s="5">
        <f t="shared" si="5"/>
        <v>208</v>
      </c>
      <c r="B214" s="5" t="s">
        <v>171</v>
      </c>
      <c r="C214" s="5" t="s">
        <v>84</v>
      </c>
      <c r="D214" s="5"/>
      <c r="E214" s="5"/>
      <c r="F214" s="5">
        <v>140</v>
      </c>
      <c r="G214" s="5"/>
      <c r="H214" s="10"/>
      <c r="I214" s="10"/>
      <c r="J214" s="5"/>
      <c r="K214" s="5"/>
      <c r="L214" s="10">
        <v>403</v>
      </c>
      <c r="M214" s="5"/>
      <c r="N214" s="5"/>
      <c r="O214" s="8"/>
      <c r="P214" s="8"/>
      <c r="Q214" s="8"/>
      <c r="S214" s="9">
        <v>29</v>
      </c>
    </row>
    <row r="215" spans="1:19" x14ac:dyDescent="0.25">
      <c r="A215" s="5">
        <f t="shared" si="5"/>
        <v>209</v>
      </c>
      <c r="B215" s="5" t="s">
        <v>84</v>
      </c>
      <c r="C215" s="5" t="s">
        <v>76</v>
      </c>
      <c r="D215" s="5"/>
      <c r="E215" s="5"/>
      <c r="F215" s="5">
        <v>140</v>
      </c>
      <c r="G215" s="5"/>
      <c r="H215" s="10"/>
      <c r="I215" s="10"/>
      <c r="J215" s="5"/>
      <c r="K215" s="5"/>
      <c r="L215" s="10">
        <v>121</v>
      </c>
      <c r="M215" s="5"/>
      <c r="N215" s="5"/>
      <c r="O215" s="8"/>
      <c r="P215" s="8"/>
      <c r="Q215" s="8"/>
      <c r="S215" s="9">
        <v>121.5</v>
      </c>
    </row>
    <row r="216" spans="1:19" x14ac:dyDescent="0.25">
      <c r="A216" s="5">
        <f t="shared" si="5"/>
        <v>210</v>
      </c>
      <c r="B216" s="5" t="s">
        <v>76</v>
      </c>
      <c r="C216" s="5" t="s">
        <v>81</v>
      </c>
      <c r="D216" s="5"/>
      <c r="E216" s="5"/>
      <c r="F216" s="5">
        <v>140</v>
      </c>
      <c r="G216" s="5"/>
      <c r="H216" s="10"/>
      <c r="I216" s="10"/>
      <c r="J216" s="5"/>
      <c r="K216" s="5"/>
      <c r="L216" s="10">
        <v>29</v>
      </c>
      <c r="M216" s="5"/>
      <c r="N216" s="5"/>
      <c r="O216" s="8"/>
      <c r="P216" s="8"/>
      <c r="Q216" s="8"/>
      <c r="S216" s="9">
        <v>228</v>
      </c>
    </row>
    <row r="217" spans="1:19" x14ac:dyDescent="0.25">
      <c r="A217" s="5">
        <f t="shared" si="5"/>
        <v>211</v>
      </c>
      <c r="B217" s="5" t="s">
        <v>81</v>
      </c>
      <c r="C217" s="5" t="s">
        <v>83</v>
      </c>
      <c r="D217" s="5"/>
      <c r="E217" s="5"/>
      <c r="F217" s="5">
        <v>140</v>
      </c>
      <c r="G217" s="5"/>
      <c r="H217" s="10"/>
      <c r="I217" s="10"/>
      <c r="J217" s="5"/>
      <c r="K217" s="5"/>
      <c r="L217" s="10">
        <v>121.5</v>
      </c>
      <c r="M217" s="5"/>
      <c r="N217" s="5"/>
      <c r="O217" s="8"/>
      <c r="P217" s="8"/>
      <c r="Q217" s="8"/>
    </row>
    <row r="218" spans="1:19" x14ac:dyDescent="0.25">
      <c r="A218" s="5">
        <f t="shared" si="5"/>
        <v>212</v>
      </c>
      <c r="B218" s="5" t="s">
        <v>130</v>
      </c>
      <c r="C218" s="5" t="s">
        <v>186</v>
      </c>
      <c r="D218" s="5"/>
      <c r="E218" s="5"/>
      <c r="F218" s="5">
        <v>160</v>
      </c>
      <c r="G218" s="5"/>
      <c r="H218" s="10"/>
      <c r="I218" s="10"/>
      <c r="J218" s="5"/>
      <c r="K218" s="5"/>
      <c r="L218" s="5"/>
      <c r="M218" s="10">
        <v>228</v>
      </c>
      <c r="N218" s="5"/>
      <c r="O218" s="8"/>
      <c r="P218" s="8"/>
      <c r="Q218" s="8"/>
    </row>
    <row r="219" spans="1:19" ht="18.75" x14ac:dyDescent="0.25">
      <c r="A219" s="127" t="s">
        <v>187</v>
      </c>
      <c r="B219" s="127"/>
      <c r="C219" s="127"/>
      <c r="D219" s="127"/>
      <c r="E219" s="127"/>
      <c r="F219" s="127"/>
      <c r="G219" s="11">
        <f t="shared" ref="G219:M219" si="6">+SUM(G7:G218)</f>
        <v>10411.899999999998</v>
      </c>
      <c r="H219" s="11">
        <f t="shared" si="6"/>
        <v>2054.4</v>
      </c>
      <c r="I219" s="11">
        <f t="shared" si="6"/>
        <v>1402.8</v>
      </c>
      <c r="J219" s="11">
        <f t="shared" si="6"/>
        <v>1819.6000000000001</v>
      </c>
      <c r="K219" s="11">
        <f t="shared" si="6"/>
        <v>528</v>
      </c>
      <c r="L219" s="11">
        <f t="shared" si="6"/>
        <v>982</v>
      </c>
      <c r="M219" s="11">
        <f t="shared" si="6"/>
        <v>228</v>
      </c>
      <c r="N219" s="11"/>
      <c r="O219" s="11"/>
      <c r="P219" s="128"/>
      <c r="Q219" s="129"/>
    </row>
    <row r="220" spans="1:19" ht="19.5" thickBot="1" x14ac:dyDescent="0.3">
      <c r="A220" s="134" t="s">
        <v>188</v>
      </c>
      <c r="B220" s="135"/>
      <c r="C220" s="135"/>
      <c r="D220" s="135"/>
      <c r="E220" s="135"/>
      <c r="F220" s="136"/>
      <c r="G220" s="12"/>
      <c r="H220" s="12"/>
      <c r="I220" s="12"/>
      <c r="J220" s="12"/>
      <c r="K220" s="12"/>
      <c r="L220" s="12"/>
      <c r="M220" s="12"/>
      <c r="N220" s="12"/>
      <c r="O220" s="12"/>
      <c r="P220" s="130"/>
      <c r="Q220" s="131"/>
    </row>
    <row r="221" spans="1:19" ht="19.5" thickBot="1" x14ac:dyDescent="0.3">
      <c r="A221" s="137" t="s">
        <v>189</v>
      </c>
      <c r="B221" s="138"/>
      <c r="C221" s="138"/>
      <c r="D221" s="138"/>
      <c r="E221" s="138"/>
      <c r="F221" s="138"/>
      <c r="G221" s="13"/>
      <c r="H221" s="13"/>
      <c r="I221" s="13"/>
      <c r="J221" s="13"/>
      <c r="K221" s="13"/>
      <c r="L221" s="13"/>
      <c r="M221" s="13"/>
      <c r="N221" s="13"/>
      <c r="O221" s="13"/>
      <c r="P221" s="132"/>
      <c r="Q221" s="133"/>
    </row>
    <row r="224" spans="1:19" ht="24" thickBot="1" x14ac:dyDescent="0.3">
      <c r="A224" s="139" t="s">
        <v>191</v>
      </c>
      <c r="B224" s="140"/>
      <c r="C224" s="140"/>
      <c r="D224" s="141"/>
      <c r="E224" s="141"/>
      <c r="F224" s="141"/>
      <c r="G224" s="141"/>
      <c r="H224" s="141"/>
      <c r="I224" s="141"/>
      <c r="J224" s="141"/>
      <c r="K224" s="141"/>
      <c r="L224" s="141"/>
      <c r="M224" s="141"/>
      <c r="N224" s="141"/>
      <c r="O224" s="141"/>
      <c r="P224" s="141"/>
      <c r="Q224" s="142"/>
    </row>
    <row r="225" spans="1:19" ht="24" thickBot="1" x14ac:dyDescent="0.3">
      <c r="A225" s="143">
        <v>1</v>
      </c>
      <c r="B225" s="145" t="s">
        <v>192</v>
      </c>
      <c r="C225" s="147" t="s">
        <v>193</v>
      </c>
      <c r="D225" s="149" t="s">
        <v>194</v>
      </c>
      <c r="E225" s="150"/>
      <c r="F225" s="150"/>
      <c r="G225" s="151"/>
      <c r="H225" s="152" t="s">
        <v>195</v>
      </c>
      <c r="I225" s="153"/>
      <c r="J225" s="153"/>
      <c r="K225" s="154"/>
      <c r="L225" s="105" t="s">
        <v>196</v>
      </c>
      <c r="M225" s="107"/>
      <c r="N225" s="106"/>
      <c r="O225" s="107"/>
      <c r="P225" s="149" t="s">
        <v>197</v>
      </c>
      <c r="Q225" s="150"/>
      <c r="R225" s="151"/>
    </row>
    <row r="226" spans="1:19" ht="90.75" thickBot="1" x14ac:dyDescent="0.3">
      <c r="A226" s="144"/>
      <c r="B226" s="146"/>
      <c r="C226" s="148"/>
      <c r="D226" s="14" t="s">
        <v>198</v>
      </c>
      <c r="E226" s="15" t="s">
        <v>199</v>
      </c>
      <c r="F226" s="15" t="s">
        <v>200</v>
      </c>
      <c r="G226" s="16" t="s">
        <v>201</v>
      </c>
      <c r="H226" s="102" t="s">
        <v>193</v>
      </c>
      <c r="I226" s="14" t="s">
        <v>202</v>
      </c>
      <c r="J226" s="15" t="s">
        <v>203</v>
      </c>
      <c r="K226" s="16" t="s">
        <v>204</v>
      </c>
      <c r="L226" s="102" t="s">
        <v>193</v>
      </c>
      <c r="M226" s="14" t="s">
        <v>205</v>
      </c>
      <c r="N226" s="15" t="s">
        <v>206</v>
      </c>
      <c r="O226" s="16" t="s">
        <v>207</v>
      </c>
      <c r="P226" s="14" t="s">
        <v>208</v>
      </c>
      <c r="Q226" s="15" t="s">
        <v>209</v>
      </c>
      <c r="R226" s="16" t="s">
        <v>210</v>
      </c>
      <c r="S226" s="17" t="s">
        <v>9</v>
      </c>
    </row>
    <row r="227" spans="1:19" ht="15.75" x14ac:dyDescent="0.25">
      <c r="A227" s="18">
        <v>1.1000000000000001</v>
      </c>
      <c r="B227" s="19" t="s">
        <v>211</v>
      </c>
      <c r="C227" s="45">
        <v>14448</v>
      </c>
      <c r="D227" s="39">
        <v>10411.899999999998</v>
      </c>
      <c r="E227" s="35">
        <f>+IF(C227&lt;D227,C22:C227,D227)</f>
        <v>10411.899999999998</v>
      </c>
      <c r="F227" s="45">
        <v>10411</v>
      </c>
      <c r="G227" s="23">
        <f>+E227-F227</f>
        <v>0.89999999999781721</v>
      </c>
      <c r="H227" s="45">
        <v>14448</v>
      </c>
      <c r="I227" s="21">
        <v>10411.899999999998</v>
      </c>
      <c r="J227" s="44" t="s">
        <v>305</v>
      </c>
      <c r="K227" s="23">
        <f>+I227</f>
        <v>10411.899999999998</v>
      </c>
      <c r="L227" s="45">
        <v>14448</v>
      </c>
      <c r="M227" s="108">
        <v>10411.899999999998</v>
      </c>
      <c r="N227" s="21"/>
      <c r="O227" s="23">
        <f>M227-N227</f>
        <v>10411.899999999998</v>
      </c>
      <c r="P227" s="21"/>
      <c r="Q227" s="22"/>
      <c r="R227" s="23">
        <f>+P227-Q227</f>
        <v>0</v>
      </c>
      <c r="S227" s="24"/>
    </row>
    <row r="228" spans="1:19" ht="15.75" x14ac:dyDescent="0.25">
      <c r="A228" s="18">
        <v>1.2</v>
      </c>
      <c r="B228" s="19" t="s">
        <v>212</v>
      </c>
      <c r="C228" s="45">
        <v>2831</v>
      </c>
      <c r="D228" s="39">
        <v>2054.4</v>
      </c>
      <c r="E228" s="35">
        <f t="shared" ref="E228:E235" si="7">+IF(C228&lt;D228,C23:C228,D228)</f>
        <v>2054.4</v>
      </c>
      <c r="F228" s="45">
        <v>1438</v>
      </c>
      <c r="G228" s="27">
        <f>+E228-F228</f>
        <v>616.40000000000009</v>
      </c>
      <c r="H228" s="45">
        <v>2831</v>
      </c>
      <c r="I228" s="25">
        <v>2054.4</v>
      </c>
      <c r="J228" s="43" t="s">
        <v>305</v>
      </c>
      <c r="K228" s="23">
        <f t="shared" ref="K228:K233" si="8">+I228</f>
        <v>2054.4</v>
      </c>
      <c r="L228" s="45">
        <v>2831</v>
      </c>
      <c r="M228" s="109">
        <v>2054.4</v>
      </c>
      <c r="N228" s="25"/>
      <c r="O228" s="23">
        <f t="shared" ref="O228:O235" si="9">M228-N228</f>
        <v>2054.4</v>
      </c>
      <c r="P228" s="25"/>
      <c r="Q228" s="26"/>
      <c r="R228" s="27">
        <f>+P228-Q228</f>
        <v>0</v>
      </c>
      <c r="S228" s="24"/>
    </row>
    <row r="229" spans="1:19" ht="15.75" x14ac:dyDescent="0.25">
      <c r="A229" s="18">
        <v>1.3</v>
      </c>
      <c r="B229" s="19" t="s">
        <v>213</v>
      </c>
      <c r="C229" s="45">
        <v>1614</v>
      </c>
      <c r="D229" s="39">
        <v>1402.8</v>
      </c>
      <c r="E229" s="35">
        <f t="shared" si="7"/>
        <v>1402.8</v>
      </c>
      <c r="F229" s="45">
        <v>535</v>
      </c>
      <c r="G229" s="27">
        <f t="shared" ref="G229:G234" si="10">+E229-F229</f>
        <v>867.8</v>
      </c>
      <c r="H229" s="45">
        <v>1614</v>
      </c>
      <c r="I229" s="25">
        <v>1402.8</v>
      </c>
      <c r="J229" s="43" t="s">
        <v>305</v>
      </c>
      <c r="K229" s="23">
        <f t="shared" si="8"/>
        <v>1402.8</v>
      </c>
      <c r="L229" s="45">
        <v>1614</v>
      </c>
      <c r="M229" s="109">
        <v>1402.8</v>
      </c>
      <c r="N229" s="25"/>
      <c r="O229" s="23">
        <f t="shared" si="9"/>
        <v>1402.8</v>
      </c>
      <c r="P229" s="25"/>
      <c r="Q229" s="26"/>
      <c r="R229" s="27">
        <f t="shared" ref="R229:R234" si="11">+P229-Q229</f>
        <v>0</v>
      </c>
      <c r="S229" s="24"/>
    </row>
    <row r="230" spans="1:19" ht="15.75" x14ac:dyDescent="0.25">
      <c r="A230" s="18">
        <v>1.4</v>
      </c>
      <c r="B230" s="19" t="s">
        <v>214</v>
      </c>
      <c r="C230" s="45">
        <v>2095</v>
      </c>
      <c r="D230" s="39">
        <v>1819</v>
      </c>
      <c r="E230" s="35">
        <f t="shared" si="7"/>
        <v>1819</v>
      </c>
      <c r="F230" s="45">
        <v>1563</v>
      </c>
      <c r="G230" s="27">
        <f t="shared" si="10"/>
        <v>256</v>
      </c>
      <c r="H230" s="45">
        <v>2095</v>
      </c>
      <c r="I230" s="25">
        <v>1819</v>
      </c>
      <c r="J230" s="43" t="s">
        <v>305</v>
      </c>
      <c r="K230" s="23">
        <f t="shared" si="8"/>
        <v>1819</v>
      </c>
      <c r="L230" s="45">
        <v>2095</v>
      </c>
      <c r="M230" s="109">
        <v>1819</v>
      </c>
      <c r="N230" s="25"/>
      <c r="O230" s="23">
        <f t="shared" si="9"/>
        <v>1819</v>
      </c>
      <c r="P230" s="25"/>
      <c r="Q230" s="26"/>
      <c r="R230" s="27">
        <f t="shared" si="11"/>
        <v>0</v>
      </c>
      <c r="S230" s="24"/>
    </row>
    <row r="231" spans="1:19" ht="15.75" x14ac:dyDescent="0.25">
      <c r="A231" s="18">
        <v>1.5</v>
      </c>
      <c r="B231" s="19" t="s">
        <v>215</v>
      </c>
      <c r="C231" s="45">
        <v>751</v>
      </c>
      <c r="D231" s="39">
        <v>528</v>
      </c>
      <c r="E231" s="35">
        <f t="shared" si="7"/>
        <v>528</v>
      </c>
      <c r="F231" s="45">
        <v>738</v>
      </c>
      <c r="G231" s="27">
        <f t="shared" si="10"/>
        <v>-210</v>
      </c>
      <c r="H231" s="45">
        <v>751</v>
      </c>
      <c r="I231" s="25">
        <v>528</v>
      </c>
      <c r="J231" s="43" t="s">
        <v>305</v>
      </c>
      <c r="K231" s="23">
        <f t="shared" si="8"/>
        <v>528</v>
      </c>
      <c r="L231" s="45">
        <v>751</v>
      </c>
      <c r="M231" s="109">
        <v>528</v>
      </c>
      <c r="N231" s="25"/>
      <c r="O231" s="23">
        <f t="shared" si="9"/>
        <v>528</v>
      </c>
      <c r="P231" s="25"/>
      <c r="Q231" s="26"/>
      <c r="R231" s="27">
        <f t="shared" si="11"/>
        <v>0</v>
      </c>
      <c r="S231" s="24"/>
    </row>
    <row r="232" spans="1:19" ht="15.75" x14ac:dyDescent="0.25">
      <c r="A232" s="18">
        <v>1.6</v>
      </c>
      <c r="B232" s="19" t="s">
        <v>216</v>
      </c>
      <c r="C232" s="45">
        <v>1022</v>
      </c>
      <c r="D232" s="39">
        <v>982</v>
      </c>
      <c r="E232" s="35">
        <f t="shared" si="7"/>
        <v>982</v>
      </c>
      <c r="F232" s="45">
        <v>975</v>
      </c>
      <c r="G232" s="27">
        <f t="shared" si="10"/>
        <v>7</v>
      </c>
      <c r="H232" s="45">
        <v>1022</v>
      </c>
      <c r="I232" s="25">
        <v>982</v>
      </c>
      <c r="J232" s="43" t="s">
        <v>305</v>
      </c>
      <c r="K232" s="23">
        <f t="shared" si="8"/>
        <v>982</v>
      </c>
      <c r="L232" s="45">
        <v>1022</v>
      </c>
      <c r="M232" s="109">
        <v>982</v>
      </c>
      <c r="N232" s="25"/>
      <c r="O232" s="23">
        <f t="shared" si="9"/>
        <v>982</v>
      </c>
      <c r="P232" s="25"/>
      <c r="Q232" s="26"/>
      <c r="R232" s="27">
        <f t="shared" si="11"/>
        <v>0</v>
      </c>
      <c r="S232" s="24"/>
    </row>
    <row r="233" spans="1:19" ht="15.75" x14ac:dyDescent="0.25">
      <c r="A233" s="18">
        <v>1.7</v>
      </c>
      <c r="B233" s="19" t="s">
        <v>217</v>
      </c>
      <c r="C233" s="45">
        <v>287</v>
      </c>
      <c r="D233" s="39">
        <v>228</v>
      </c>
      <c r="E233" s="35">
        <f t="shared" si="7"/>
        <v>228</v>
      </c>
      <c r="F233" s="45">
        <v>100</v>
      </c>
      <c r="G233" s="27">
        <f t="shared" si="10"/>
        <v>128</v>
      </c>
      <c r="H233" s="45">
        <v>287</v>
      </c>
      <c r="I233" s="25">
        <v>228</v>
      </c>
      <c r="J233" s="43" t="s">
        <v>305</v>
      </c>
      <c r="K233" s="23">
        <f t="shared" si="8"/>
        <v>228</v>
      </c>
      <c r="L233" s="45">
        <v>287</v>
      </c>
      <c r="M233" s="109">
        <v>228</v>
      </c>
      <c r="N233" s="25"/>
      <c r="O233" s="23">
        <f t="shared" si="9"/>
        <v>228</v>
      </c>
      <c r="P233" s="25"/>
      <c r="Q233" s="26"/>
      <c r="R233" s="27">
        <f t="shared" si="11"/>
        <v>0</v>
      </c>
      <c r="S233" s="24"/>
    </row>
    <row r="234" spans="1:19" ht="15.75" x14ac:dyDescent="0.25">
      <c r="A234" s="18">
        <v>1.8</v>
      </c>
      <c r="B234" s="19" t="s">
        <v>218</v>
      </c>
      <c r="C234" s="45"/>
      <c r="D234" s="39"/>
      <c r="E234" s="35">
        <f t="shared" si="7"/>
        <v>0</v>
      </c>
      <c r="F234" s="36"/>
      <c r="G234" s="27">
        <f t="shared" si="10"/>
        <v>0</v>
      </c>
      <c r="H234" s="103"/>
      <c r="I234" s="25">
        <v>0</v>
      </c>
      <c r="J234" s="26"/>
      <c r="K234" s="27">
        <v>0</v>
      </c>
      <c r="L234" s="103"/>
      <c r="M234" s="103"/>
      <c r="N234" s="26"/>
      <c r="O234" s="23">
        <f t="shared" si="9"/>
        <v>0</v>
      </c>
      <c r="P234" s="25"/>
      <c r="Q234" s="26"/>
      <c r="R234" s="27">
        <f t="shared" si="11"/>
        <v>0</v>
      </c>
      <c r="S234" s="24"/>
    </row>
    <row r="235" spans="1:19" ht="15.75" x14ac:dyDescent="0.25">
      <c r="A235" s="18">
        <v>1.9</v>
      </c>
      <c r="B235" s="19" t="s">
        <v>219</v>
      </c>
      <c r="C235" s="20"/>
      <c r="D235" s="40"/>
      <c r="E235" s="35">
        <f t="shared" si="7"/>
        <v>0</v>
      </c>
      <c r="F235" s="36"/>
      <c r="G235" s="27">
        <f>+E235-F235</f>
        <v>0</v>
      </c>
      <c r="H235" s="103"/>
      <c r="I235" s="25">
        <v>0</v>
      </c>
      <c r="J235" s="26"/>
      <c r="K235" s="27">
        <v>0</v>
      </c>
      <c r="L235" s="103"/>
      <c r="M235" s="103"/>
      <c r="N235" s="26"/>
      <c r="O235" s="23">
        <f t="shared" si="9"/>
        <v>0</v>
      </c>
      <c r="P235" s="25"/>
      <c r="Q235" s="26"/>
      <c r="R235" s="27">
        <f>+P235-Q235</f>
        <v>0</v>
      </c>
      <c r="S235" s="24"/>
    </row>
    <row r="236" spans="1:19" ht="19.5" thickBot="1" x14ac:dyDescent="0.35">
      <c r="A236" s="124" t="s">
        <v>220</v>
      </c>
      <c r="B236" s="125"/>
      <c r="C236" s="28">
        <f>SUM(C227:C235)</f>
        <v>23048</v>
      </c>
      <c r="D236" s="37">
        <f t="shared" ref="D236:R236" si="12">SUM(D227:D235)</f>
        <v>17426.099999999999</v>
      </c>
      <c r="E236" s="38">
        <f t="shared" si="12"/>
        <v>17426.099999999999</v>
      </c>
      <c r="F236" s="38">
        <f t="shared" si="12"/>
        <v>15760</v>
      </c>
      <c r="G236" s="31">
        <f t="shared" si="12"/>
        <v>1666.0999999999979</v>
      </c>
      <c r="H236" s="104"/>
      <c r="I236" s="29">
        <v>17426.099999999999</v>
      </c>
      <c r="J236" s="30">
        <v>15760</v>
      </c>
      <c r="K236" s="31">
        <v>1666.0999999999979</v>
      </c>
      <c r="L236" s="104"/>
      <c r="M236" s="104"/>
      <c r="N236" s="30">
        <f t="shared" si="12"/>
        <v>0</v>
      </c>
      <c r="O236" s="31">
        <f t="shared" si="12"/>
        <v>17426.099999999999</v>
      </c>
      <c r="P236" s="29">
        <f t="shared" si="12"/>
        <v>0</v>
      </c>
      <c r="Q236" s="30">
        <f t="shared" si="12"/>
        <v>0</v>
      </c>
      <c r="R236" s="31">
        <f t="shared" si="12"/>
        <v>0</v>
      </c>
      <c r="S236" s="32"/>
    </row>
    <row r="237" spans="1:19" x14ac:dyDescent="0.25">
      <c r="A237" s="33"/>
      <c r="B237" s="33"/>
      <c r="C237" s="34"/>
      <c r="D237" s="34"/>
      <c r="E237" s="34"/>
      <c r="F237" s="34"/>
      <c r="G237" s="34"/>
      <c r="H237" s="34"/>
      <c r="I237" s="34"/>
      <c r="J237" s="34"/>
      <c r="K237" s="34"/>
      <c r="L237" s="34"/>
      <c r="M237" s="34"/>
      <c r="N237" s="34"/>
      <c r="O237" s="34"/>
      <c r="P237" s="34"/>
      <c r="Q237" s="34"/>
    </row>
    <row r="238" spans="1:19" x14ac:dyDescent="0.25">
      <c r="A238" s="33"/>
      <c r="B238" s="33"/>
      <c r="C238" s="34"/>
      <c r="D238" s="34"/>
      <c r="E238" s="34"/>
      <c r="F238" s="34"/>
      <c r="G238" s="34"/>
      <c r="H238" s="34"/>
      <c r="I238" s="34"/>
      <c r="J238" s="34"/>
      <c r="K238" s="34"/>
      <c r="L238" s="34"/>
      <c r="M238" s="34"/>
      <c r="N238" s="34"/>
      <c r="O238" s="34"/>
      <c r="P238" s="34"/>
      <c r="Q238" s="34"/>
    </row>
    <row r="239" spans="1:19" ht="19.5" x14ac:dyDescent="0.25">
      <c r="A239" s="126" t="s">
        <v>221</v>
      </c>
      <c r="B239" s="126"/>
      <c r="C239" s="126"/>
      <c r="D239" s="126"/>
      <c r="E239" s="126"/>
      <c r="F239" s="126"/>
      <c r="G239" s="126"/>
      <c r="H239" s="126"/>
      <c r="I239" s="126"/>
      <c r="J239" s="126"/>
      <c r="K239" s="126"/>
      <c r="L239" s="126"/>
      <c r="M239" s="126"/>
      <c r="N239" s="126"/>
      <c r="O239" s="126"/>
      <c r="P239" s="126"/>
      <c r="Q239" s="126"/>
    </row>
    <row r="242" spans="4:8" x14ac:dyDescent="0.25">
      <c r="D242" s="39">
        <v>14448</v>
      </c>
      <c r="E242" s="39">
        <v>10411</v>
      </c>
      <c r="F242" s="41">
        <v>10411</v>
      </c>
      <c r="G242" s="41">
        <v>9890</v>
      </c>
      <c r="H242" s="42">
        <v>521</v>
      </c>
    </row>
    <row r="243" spans="4:8" x14ac:dyDescent="0.25">
      <c r="D243" s="39">
        <v>2831</v>
      </c>
      <c r="E243" s="39">
        <v>1438</v>
      </c>
      <c r="F243" s="41">
        <v>1438</v>
      </c>
      <c r="G243" s="41">
        <v>1348</v>
      </c>
      <c r="H243" s="42">
        <v>90</v>
      </c>
    </row>
    <row r="244" spans="4:8" x14ac:dyDescent="0.25">
      <c r="D244" s="39">
        <v>1614</v>
      </c>
      <c r="E244" s="39">
        <v>535</v>
      </c>
      <c r="F244" s="41">
        <v>535</v>
      </c>
      <c r="G244" s="41">
        <v>535</v>
      </c>
      <c r="H244" s="42">
        <v>0</v>
      </c>
    </row>
    <row r="245" spans="4:8" x14ac:dyDescent="0.25">
      <c r="D245" s="39">
        <v>2095</v>
      </c>
      <c r="E245" s="39">
        <v>1563</v>
      </c>
      <c r="F245" s="41">
        <v>1563</v>
      </c>
      <c r="G245" s="41">
        <v>1080</v>
      </c>
      <c r="H245" s="42">
        <v>483</v>
      </c>
    </row>
    <row r="246" spans="4:8" x14ac:dyDescent="0.25">
      <c r="D246" s="39">
        <v>751</v>
      </c>
      <c r="E246" s="39">
        <v>738</v>
      </c>
      <c r="F246" s="41">
        <v>444</v>
      </c>
      <c r="G246" s="41">
        <v>0</v>
      </c>
      <c r="H246" s="42">
        <v>444</v>
      </c>
    </row>
    <row r="247" spans="4:8" x14ac:dyDescent="0.25">
      <c r="D247" s="39">
        <v>1022</v>
      </c>
      <c r="E247" s="39">
        <v>975</v>
      </c>
      <c r="F247" s="41">
        <v>414</v>
      </c>
      <c r="G247" s="41">
        <v>0</v>
      </c>
      <c r="H247" s="42">
        <v>414</v>
      </c>
    </row>
    <row r="248" spans="4:8" x14ac:dyDescent="0.25">
      <c r="D248" s="39">
        <v>287</v>
      </c>
      <c r="E248" s="39">
        <v>100</v>
      </c>
      <c r="F248" s="41">
        <v>100</v>
      </c>
      <c r="G248" s="41">
        <v>0</v>
      </c>
      <c r="H248" s="42">
        <v>100</v>
      </c>
    </row>
    <row r="249" spans="4:8" x14ac:dyDescent="0.25">
      <c r="D249" s="39"/>
      <c r="E249" s="39"/>
      <c r="F249" s="41"/>
      <c r="G249" s="41"/>
      <c r="H249" s="42"/>
    </row>
    <row r="250" spans="4:8" x14ac:dyDescent="0.25">
      <c r="D250" s="40">
        <v>23048</v>
      </c>
      <c r="E250" s="40">
        <v>15760</v>
      </c>
      <c r="F250" s="40">
        <v>14905</v>
      </c>
      <c r="G250" s="40">
        <v>12853</v>
      </c>
      <c r="H250" s="40">
        <v>2052</v>
      </c>
    </row>
  </sheetData>
  <mergeCells count="25">
    <mergeCell ref="A236:B236"/>
    <mergeCell ref="A239:Q239"/>
    <mergeCell ref="A219:F219"/>
    <mergeCell ref="P219:Q221"/>
    <mergeCell ref="A220:F220"/>
    <mergeCell ref="A221:F221"/>
    <mergeCell ref="A224:Q224"/>
    <mergeCell ref="A225:A226"/>
    <mergeCell ref="B225:B226"/>
    <mergeCell ref="C225:C226"/>
    <mergeCell ref="D225:G225"/>
    <mergeCell ref="H225:K225"/>
    <mergeCell ref="P225:R225"/>
    <mergeCell ref="P4:P5"/>
    <mergeCell ref="Q4:Q5"/>
    <mergeCell ref="A1:Q1"/>
    <mergeCell ref="A2:Q2"/>
    <mergeCell ref="A3:Q3"/>
    <mergeCell ref="A4:A5"/>
    <mergeCell ref="B4:B5"/>
    <mergeCell ref="C4:C5"/>
    <mergeCell ref="D4:D5"/>
    <mergeCell ref="E4:E5"/>
    <mergeCell ref="F4:F5"/>
    <mergeCell ref="G4:O4"/>
  </mergeCells>
  <conditionalFormatting sqref="C235 E227:G235 H234:H235 I227:K235 L234:L235 M227:R235">
    <cfRule type="cellIs" dxfId="34" priority="42" operator="lessThan">
      <formula>0</formula>
    </cfRule>
  </conditionalFormatting>
  <conditionalFormatting sqref="I227">
    <cfRule type="cellIs" dxfId="33" priority="41" operator="greaterThan">
      <formula>$G$33</formula>
    </cfRule>
  </conditionalFormatting>
  <conditionalFormatting sqref="I228">
    <cfRule type="cellIs" dxfId="32" priority="40" operator="greaterThan">
      <formula>$G$34</formula>
    </cfRule>
  </conditionalFormatting>
  <conditionalFormatting sqref="I229">
    <cfRule type="cellIs" dxfId="31" priority="39" operator="greaterThan">
      <formula>$G$35</formula>
    </cfRule>
  </conditionalFormatting>
  <conditionalFormatting sqref="I230">
    <cfRule type="cellIs" dxfId="30" priority="38" operator="greaterThan">
      <formula>$G$36</formula>
    </cfRule>
  </conditionalFormatting>
  <conditionalFormatting sqref="I231">
    <cfRule type="cellIs" dxfId="29" priority="37" operator="greaterThan">
      <formula>$G$37</formula>
    </cfRule>
  </conditionalFormatting>
  <conditionalFormatting sqref="I232">
    <cfRule type="cellIs" dxfId="28" priority="36" operator="greaterThan">
      <formula>$G$38</formula>
    </cfRule>
  </conditionalFormatting>
  <conditionalFormatting sqref="I233">
    <cfRule type="cellIs" dxfId="27" priority="35" operator="greaterThan">
      <formula>$G$39</formula>
    </cfRule>
  </conditionalFormatting>
  <conditionalFormatting sqref="I234">
    <cfRule type="cellIs" dxfId="26" priority="34" operator="greaterThan">
      <formula>$G$40</formula>
    </cfRule>
  </conditionalFormatting>
  <conditionalFormatting sqref="I235">
    <cfRule type="cellIs" dxfId="25" priority="33" operator="greaterThan">
      <formula>$G$41</formula>
    </cfRule>
  </conditionalFormatting>
  <conditionalFormatting sqref="P227">
    <cfRule type="cellIs" dxfId="24" priority="23" operator="greaterThan">
      <formula>$G$33</formula>
    </cfRule>
  </conditionalFormatting>
  <conditionalFormatting sqref="P228">
    <cfRule type="cellIs" dxfId="23" priority="22" operator="greaterThan">
      <formula>$G$34</formula>
    </cfRule>
  </conditionalFormatting>
  <conditionalFormatting sqref="P229">
    <cfRule type="cellIs" dxfId="22" priority="21" operator="greaterThan">
      <formula>$G$35</formula>
    </cfRule>
  </conditionalFormatting>
  <conditionalFormatting sqref="P230">
    <cfRule type="cellIs" dxfId="21" priority="20" operator="greaterThan">
      <formula>$G$36</formula>
    </cfRule>
  </conditionalFormatting>
  <conditionalFormatting sqref="P231">
    <cfRule type="cellIs" dxfId="20" priority="19" operator="greaterThan">
      <formula>$G$37</formula>
    </cfRule>
  </conditionalFormatting>
  <conditionalFormatting sqref="P232">
    <cfRule type="cellIs" dxfId="19" priority="18" operator="greaterThan">
      <formula>$G$38</formula>
    </cfRule>
  </conditionalFormatting>
  <conditionalFormatting sqref="P233">
    <cfRule type="cellIs" dxfId="18" priority="17" operator="greaterThan">
      <formula>$G$39</formula>
    </cfRule>
  </conditionalFormatting>
  <conditionalFormatting sqref="P234">
    <cfRule type="cellIs" dxfId="17" priority="16" operator="greaterThan">
      <formula>$G$40</formula>
    </cfRule>
  </conditionalFormatting>
  <conditionalFormatting sqref="P235">
    <cfRule type="cellIs" dxfId="16" priority="15" operator="greaterThan">
      <formula>$G$41</formula>
    </cfRule>
  </conditionalFormatting>
  <conditionalFormatting sqref="M227">
    <cfRule type="cellIs" dxfId="15" priority="14" operator="greaterThan">
      <formula>$G$33</formula>
    </cfRule>
  </conditionalFormatting>
  <conditionalFormatting sqref="M228">
    <cfRule type="cellIs" dxfId="14" priority="13" operator="greaterThan">
      <formula>$G$34</formula>
    </cfRule>
  </conditionalFormatting>
  <conditionalFormatting sqref="M229">
    <cfRule type="cellIs" dxfId="13" priority="12" operator="greaterThan">
      <formula>$G$35</formula>
    </cfRule>
  </conditionalFormatting>
  <conditionalFormatting sqref="M230">
    <cfRule type="cellIs" dxfId="12" priority="11" operator="greaterThan">
      <formula>$G$36</formula>
    </cfRule>
  </conditionalFormatting>
  <conditionalFormatting sqref="M231">
    <cfRule type="cellIs" dxfId="11" priority="10" operator="greaterThan">
      <formula>$G$37</formula>
    </cfRule>
  </conditionalFormatting>
  <conditionalFormatting sqref="M232">
    <cfRule type="cellIs" dxfId="10" priority="9" operator="greaterThan">
      <formula>$G$38</formula>
    </cfRule>
  </conditionalFormatting>
  <conditionalFormatting sqref="M233">
    <cfRule type="cellIs" dxfId="9" priority="8" operator="greaterThan">
      <formula>$G$39</formula>
    </cfRule>
  </conditionalFormatting>
  <conditionalFormatting sqref="N227">
    <cfRule type="cellIs" dxfId="8" priority="7" operator="greaterThan">
      <formula>$G$33</formula>
    </cfRule>
  </conditionalFormatting>
  <conditionalFormatting sqref="N228">
    <cfRule type="cellIs" dxfId="7" priority="6" operator="greaterThan">
      <formula>$G$34</formula>
    </cfRule>
  </conditionalFormatting>
  <conditionalFormatting sqref="N229">
    <cfRule type="cellIs" dxfId="6" priority="5" operator="greaterThan">
      <formula>$G$35</formula>
    </cfRule>
  </conditionalFormatting>
  <conditionalFormatting sqref="N230">
    <cfRule type="cellIs" dxfId="5" priority="4" operator="greaterThan">
      <formula>$G$36</formula>
    </cfRule>
  </conditionalFormatting>
  <conditionalFormatting sqref="N231">
    <cfRule type="cellIs" dxfId="4" priority="3" operator="greaterThan">
      <formula>$G$37</formula>
    </cfRule>
  </conditionalFormatting>
  <conditionalFormatting sqref="N232">
    <cfRule type="cellIs" dxfId="3" priority="2" operator="greaterThan">
      <formula>$G$38</formula>
    </cfRule>
  </conditionalFormatting>
  <conditionalFormatting sqref="N233">
    <cfRule type="cellIs" dxfId="2" priority="1" operator="greaterThan">
      <formula>$G$39</formula>
    </cfRule>
  </conditionalFormatting>
  <dataValidations disablePrompts="1" count="1">
    <dataValidation type="date" allowBlank="1" showInputMessage="1" showErrorMessage="1" sqref="B6">
      <formula1>44562</formula1>
      <formula2>45658</formula2>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AH96"/>
  <sheetViews>
    <sheetView tabSelected="1" zoomScaleSheetLayoutView="100" workbookViewId="0">
      <pane ySplit="9" topLeftCell="A10" activePane="bottomLeft" state="frozen"/>
      <selection pane="bottomLeft" activeCell="K17" sqref="K17"/>
    </sheetView>
  </sheetViews>
  <sheetFormatPr defaultRowHeight="15" x14ac:dyDescent="0.25"/>
  <cols>
    <col min="1" max="1" width="3.42578125" customWidth="1"/>
    <col min="2" max="2" width="9.28515625" customWidth="1"/>
    <col min="3" max="3" width="44.85546875" customWidth="1"/>
    <col min="4" max="4" width="10.28515625" customWidth="1"/>
    <col min="5" max="7" width="12.5703125" hidden="1" customWidth="1"/>
    <col min="8" max="8" width="11" hidden="1" customWidth="1"/>
    <col min="9" max="9" width="11.28515625" hidden="1" customWidth="1"/>
    <col min="10" max="10" width="13.5703125" style="55" bestFit="1" customWidth="1"/>
    <col min="11" max="11" width="14.140625" style="55" customWidth="1"/>
    <col min="12" max="12" width="15" style="55" customWidth="1"/>
    <col min="13" max="13" width="13.140625" style="56" hidden="1" customWidth="1"/>
    <col min="14" max="14" width="13.42578125" customWidth="1"/>
    <col min="15" max="15" width="9.140625" customWidth="1"/>
    <col min="16" max="16" width="10.7109375" bestFit="1" customWidth="1"/>
    <col min="17" max="18" width="9.140625" style="57"/>
    <col min="19" max="19" width="12.42578125" style="57" bestFit="1" customWidth="1"/>
    <col min="20" max="21" width="9.140625" style="57"/>
  </cols>
  <sheetData>
    <row r="2" spans="2:34" ht="10.5" customHeight="1" x14ac:dyDescent="0.25"/>
    <row r="3" spans="2:34" s="60" customFormat="1" ht="22.5" customHeight="1" x14ac:dyDescent="0.25">
      <c r="B3" s="161" t="s">
        <v>222</v>
      </c>
      <c r="C3" s="161"/>
      <c r="D3" s="161"/>
      <c r="E3" s="161"/>
      <c r="F3" s="161"/>
      <c r="G3" s="161"/>
      <c r="H3" s="161"/>
      <c r="I3" s="161"/>
      <c r="J3" s="161"/>
      <c r="K3" s="161"/>
      <c r="L3" s="161"/>
      <c r="M3" s="161"/>
      <c r="N3" s="161"/>
      <c r="O3" s="58"/>
      <c r="P3" s="58"/>
      <c r="Q3" s="59"/>
      <c r="R3" s="59"/>
      <c r="S3" s="59"/>
      <c r="T3" s="59"/>
      <c r="U3" s="59"/>
      <c r="V3" s="58"/>
      <c r="W3" s="58"/>
      <c r="X3" s="58"/>
      <c r="Y3" s="58"/>
      <c r="Z3" s="58"/>
      <c r="AA3" s="58"/>
      <c r="AB3" s="58"/>
      <c r="AC3" s="58"/>
      <c r="AD3" s="58"/>
      <c r="AE3" s="58"/>
      <c r="AF3" s="58"/>
      <c r="AG3" s="58"/>
      <c r="AH3" s="58"/>
    </row>
    <row r="4" spans="2:34" s="60" customFormat="1" ht="18.75" customHeight="1" x14ac:dyDescent="0.25">
      <c r="B4" s="162" t="s">
        <v>0</v>
      </c>
      <c r="C4" s="162"/>
      <c r="D4" s="162"/>
      <c r="E4" s="162"/>
      <c r="F4" s="162"/>
      <c r="G4" s="162"/>
      <c r="H4" s="162"/>
      <c r="I4" s="162"/>
      <c r="J4" s="162"/>
      <c r="K4" s="162"/>
      <c r="L4" s="162"/>
      <c r="M4" s="162"/>
      <c r="N4" s="162"/>
      <c r="O4" s="61"/>
      <c r="P4" s="61"/>
      <c r="Q4" s="62"/>
      <c r="R4" s="62"/>
      <c r="S4" s="62"/>
      <c r="T4" s="62"/>
      <c r="U4" s="62"/>
      <c r="V4" s="63"/>
      <c r="W4" s="63"/>
      <c r="X4" s="63"/>
      <c r="Y4" s="63"/>
      <c r="Z4" s="63"/>
      <c r="AA4" s="63"/>
      <c r="AB4" s="63"/>
      <c r="AC4" s="63"/>
      <c r="AD4" s="63"/>
      <c r="AE4" s="63"/>
      <c r="AF4" s="63"/>
      <c r="AG4" s="63"/>
      <c r="AH4" s="63"/>
    </row>
    <row r="5" spans="2:34" s="60" customFormat="1" ht="21.75" customHeight="1" x14ac:dyDescent="0.25">
      <c r="B5" s="162" t="s">
        <v>223</v>
      </c>
      <c r="C5" s="162"/>
      <c r="D5" s="162"/>
      <c r="E5" s="162"/>
      <c r="F5" s="162"/>
      <c r="G5" s="162"/>
      <c r="H5" s="162"/>
      <c r="I5" s="162"/>
      <c r="J5" s="162"/>
      <c r="K5" s="162"/>
      <c r="L5" s="162"/>
      <c r="M5" s="162"/>
      <c r="N5" s="162"/>
      <c r="O5" s="61"/>
      <c r="P5" s="61"/>
      <c r="Q5" s="62"/>
      <c r="R5" s="62"/>
      <c r="S5" s="62"/>
      <c r="T5" s="62"/>
      <c r="U5" s="62"/>
      <c r="V5" s="63"/>
      <c r="W5" s="63"/>
      <c r="X5" s="63"/>
      <c r="Y5" s="63"/>
      <c r="Z5" s="63"/>
      <c r="AA5" s="63"/>
      <c r="AB5" s="63"/>
      <c r="AC5" s="63"/>
      <c r="AD5" s="63"/>
      <c r="AE5" s="63"/>
      <c r="AF5" s="63"/>
      <c r="AG5" s="63"/>
      <c r="AH5" s="63"/>
    </row>
    <row r="6" spans="2:34" s="60" customFormat="1" ht="22.5" customHeight="1" x14ac:dyDescent="0.25">
      <c r="B6" s="163" t="str">
        <f>+'[153]Abstract '!C4 &amp;" (CL35)"</f>
        <v>Name of the Contractor  : 205451_ALTRUIST GEOTECHNICAL SERVICES PVT.LTD. (CL35)</v>
      </c>
      <c r="C6" s="163"/>
      <c r="D6" s="163"/>
      <c r="E6" s="163"/>
      <c r="F6" s="163"/>
      <c r="G6" s="163"/>
      <c r="H6" s="163"/>
      <c r="I6" s="163"/>
      <c r="J6" s="163"/>
      <c r="K6" s="163"/>
      <c r="L6" s="163"/>
      <c r="M6" s="53"/>
      <c r="N6" s="46" t="str">
        <f>'[153]Abstract '!M6</f>
        <v>RA Bill-09</v>
      </c>
      <c r="Q6" s="57"/>
      <c r="R6" s="57"/>
      <c r="S6" s="57"/>
      <c r="T6" s="57"/>
      <c r="U6" s="57"/>
    </row>
    <row r="7" spans="2:34" s="64" customFormat="1" ht="12.75" x14ac:dyDescent="0.2">
      <c r="B7" s="159" t="s">
        <v>224</v>
      </c>
      <c r="C7" s="164" t="s">
        <v>225</v>
      </c>
      <c r="D7" s="165" t="s">
        <v>226</v>
      </c>
      <c r="E7" s="167" t="s">
        <v>227</v>
      </c>
      <c r="F7" s="168"/>
      <c r="G7" s="167" t="s">
        <v>228</v>
      </c>
      <c r="H7" s="168"/>
      <c r="I7" s="52" t="s">
        <v>229</v>
      </c>
      <c r="J7" s="167" t="s">
        <v>230</v>
      </c>
      <c r="K7" s="168"/>
      <c r="L7" s="155" t="s">
        <v>231</v>
      </c>
      <c r="M7" s="157" t="s">
        <v>232</v>
      </c>
      <c r="N7" s="159" t="s">
        <v>9</v>
      </c>
      <c r="Q7" s="65"/>
      <c r="R7" s="65"/>
      <c r="S7" s="65"/>
      <c r="T7" s="65"/>
      <c r="U7" s="65"/>
    </row>
    <row r="8" spans="2:34" s="64" customFormat="1" ht="22.5" x14ac:dyDescent="0.2">
      <c r="B8" s="159"/>
      <c r="C8" s="164"/>
      <c r="D8" s="166"/>
      <c r="E8" s="47" t="s">
        <v>233</v>
      </c>
      <c r="F8" s="47" t="s">
        <v>234</v>
      </c>
      <c r="G8" s="47" t="s">
        <v>233</v>
      </c>
      <c r="H8" s="47" t="s">
        <v>234</v>
      </c>
      <c r="I8" s="47" t="s">
        <v>234</v>
      </c>
      <c r="J8" s="47" t="s">
        <v>233</v>
      </c>
      <c r="K8" s="47" t="s">
        <v>234</v>
      </c>
      <c r="L8" s="156"/>
      <c r="M8" s="158"/>
      <c r="N8" s="159"/>
      <c r="Q8" s="65"/>
      <c r="R8" s="65"/>
      <c r="S8" s="65"/>
      <c r="T8" s="65"/>
      <c r="U8" s="65"/>
    </row>
    <row r="9" spans="2:34" s="66" customFormat="1" ht="18.75" customHeight="1" x14ac:dyDescent="0.2">
      <c r="B9" s="48">
        <v>1</v>
      </c>
      <c r="C9" s="49" t="s">
        <v>235</v>
      </c>
      <c r="D9" s="49"/>
      <c r="E9" s="49"/>
      <c r="F9" s="49"/>
      <c r="G9" s="49"/>
      <c r="H9" s="49"/>
      <c r="I9" s="49"/>
      <c r="J9" s="50"/>
      <c r="K9" s="50"/>
      <c r="L9" s="50"/>
      <c r="M9" s="54"/>
      <c r="N9" s="51"/>
      <c r="Q9" s="67"/>
      <c r="R9" s="67"/>
      <c r="S9" s="67"/>
      <c r="T9" s="67"/>
      <c r="U9" s="67"/>
    </row>
    <row r="10" spans="2:34" s="75" customFormat="1" ht="24" customHeight="1" x14ac:dyDescent="0.2">
      <c r="B10" s="68"/>
      <c r="C10" s="69" t="s">
        <v>236</v>
      </c>
      <c r="D10" s="70" t="s">
        <v>237</v>
      </c>
      <c r="E10" s="71">
        <v>3800</v>
      </c>
      <c r="F10" s="71">
        <f>+'[153]WQ Vs Execution'!D7</f>
        <v>2674.2</v>
      </c>
      <c r="G10" s="71">
        <v>7950</v>
      </c>
      <c r="H10" s="71">
        <f>+'[153]WQ Vs Execution'!I7</f>
        <v>12695</v>
      </c>
      <c r="I10" s="71">
        <f>+'[153]WQ Vs Execution'!N7</f>
        <v>10411</v>
      </c>
      <c r="J10" s="72">
        <v>30000</v>
      </c>
      <c r="K10" s="72">
        <f>+F10+H10+I10+T10</f>
        <v>25781.1</v>
      </c>
      <c r="L10" s="72">
        <f>J10-K10</f>
        <v>4218.9000000000015</v>
      </c>
      <c r="M10" s="73">
        <v>16781</v>
      </c>
      <c r="N10" s="74"/>
      <c r="P10" s="72">
        <f t="shared" ref="P10:P17" si="0">+K10-M10</f>
        <v>9000.0999999999985</v>
      </c>
      <c r="Q10" s="67"/>
      <c r="R10" s="67" t="b">
        <f>+J10-K10=L10</f>
        <v>1</v>
      </c>
      <c r="S10" s="67"/>
      <c r="T10" s="169">
        <v>0.89999999999781721</v>
      </c>
      <c r="U10" s="76"/>
    </row>
    <row r="11" spans="2:34" s="75" customFormat="1" ht="24" customHeight="1" x14ac:dyDescent="0.2">
      <c r="B11" s="68"/>
      <c r="C11" s="69" t="s">
        <v>238</v>
      </c>
      <c r="D11" s="70" t="s">
        <v>237</v>
      </c>
      <c r="E11" s="71">
        <v>2250</v>
      </c>
      <c r="F11" s="71">
        <f>+'[153]WQ Vs Execution'!D8</f>
        <v>1248.5</v>
      </c>
      <c r="G11" s="71">
        <v>900</v>
      </c>
      <c r="H11" s="71">
        <f>+'[153]WQ Vs Execution'!I8</f>
        <v>835</v>
      </c>
      <c r="I11" s="71">
        <f>+'[153]WQ Vs Execution'!N8</f>
        <v>1438</v>
      </c>
      <c r="J11" s="72">
        <v>4250</v>
      </c>
      <c r="K11" s="72">
        <f>+F11+H11+I11+T11</f>
        <v>4137.8999999999996</v>
      </c>
      <c r="L11" s="72">
        <f t="shared" ref="L11:L17" si="1">J11-K11</f>
        <v>112.10000000000036</v>
      </c>
      <c r="M11" s="73">
        <v>2397</v>
      </c>
      <c r="N11" s="74"/>
      <c r="P11" s="72">
        <f t="shared" si="0"/>
        <v>1740.8999999999996</v>
      </c>
      <c r="Q11" s="67"/>
      <c r="R11" s="67" t="b">
        <f t="shared" ref="R11:R74" si="2">+J11-K11=L11</f>
        <v>1</v>
      </c>
      <c r="S11" s="67"/>
      <c r="T11" s="169">
        <v>616.40000000000009</v>
      </c>
      <c r="U11" s="76"/>
    </row>
    <row r="12" spans="2:34" s="75" customFormat="1" ht="24" customHeight="1" x14ac:dyDescent="0.2">
      <c r="B12" s="68"/>
      <c r="C12" s="69" t="s">
        <v>239</v>
      </c>
      <c r="D12" s="70" t="s">
        <v>237</v>
      </c>
      <c r="E12" s="71">
        <v>4800</v>
      </c>
      <c r="F12" s="71">
        <f>+'[153]WQ Vs Execution'!D9</f>
        <v>3674.5499999999997</v>
      </c>
      <c r="G12" s="71">
        <v>595</v>
      </c>
      <c r="H12" s="71">
        <f>+'[153]WQ Vs Execution'!I9</f>
        <v>590</v>
      </c>
      <c r="I12" s="71">
        <f>+'[153]WQ Vs Execution'!N9</f>
        <v>535</v>
      </c>
      <c r="J12" s="72">
        <v>6390</v>
      </c>
      <c r="K12" s="72">
        <f>+F12+H12+I12+T12</f>
        <v>5667.3499999999995</v>
      </c>
      <c r="L12" s="72">
        <f t="shared" si="1"/>
        <v>722.65000000000055</v>
      </c>
      <c r="M12" s="73">
        <v>4094.55</v>
      </c>
      <c r="N12" s="74"/>
      <c r="P12" s="72">
        <f t="shared" si="0"/>
        <v>1572.7999999999993</v>
      </c>
      <c r="Q12" s="67"/>
      <c r="R12" s="67" t="b">
        <f t="shared" si="2"/>
        <v>1</v>
      </c>
      <c r="S12" s="67"/>
      <c r="T12" s="169">
        <v>867.8</v>
      </c>
      <c r="U12" s="76"/>
    </row>
    <row r="13" spans="2:34" s="75" customFormat="1" ht="24" customHeight="1" x14ac:dyDescent="0.2">
      <c r="B13" s="68"/>
      <c r="C13" s="69" t="s">
        <v>240</v>
      </c>
      <c r="D13" s="70" t="s">
        <v>237</v>
      </c>
      <c r="E13" s="71">
        <v>1650</v>
      </c>
      <c r="F13" s="71">
        <f>+'[153]WQ Vs Execution'!D10</f>
        <v>1384.25</v>
      </c>
      <c r="G13" s="71">
        <v>450</v>
      </c>
      <c r="H13" s="71">
        <f>+'[153]WQ Vs Execution'!I10</f>
        <v>447</v>
      </c>
      <c r="I13" s="71">
        <f>+'[153]WQ Vs Execution'!N10</f>
        <v>1563</v>
      </c>
      <c r="J13" s="72">
        <v>3557</v>
      </c>
      <c r="K13" s="72">
        <f>+F13+H13+I13+T13</f>
        <v>3650.25</v>
      </c>
      <c r="L13" s="72">
        <f t="shared" si="1"/>
        <v>-93.25</v>
      </c>
      <c r="M13" s="73">
        <v>1679</v>
      </c>
      <c r="N13" s="74"/>
      <c r="P13" s="72">
        <f t="shared" si="0"/>
        <v>1971.25</v>
      </c>
      <c r="Q13" s="67"/>
      <c r="R13" s="67" t="b">
        <f t="shared" si="2"/>
        <v>1</v>
      </c>
      <c r="S13" s="67"/>
      <c r="T13" s="169">
        <v>256</v>
      </c>
      <c r="U13" s="76"/>
    </row>
    <row r="14" spans="2:34" s="75" customFormat="1" ht="24" customHeight="1" x14ac:dyDescent="0.2">
      <c r="B14" s="68"/>
      <c r="C14" s="69" t="s">
        <v>241</v>
      </c>
      <c r="D14" s="70" t="s">
        <v>237</v>
      </c>
      <c r="E14" s="71"/>
      <c r="F14" s="71"/>
      <c r="G14" s="71"/>
      <c r="H14" s="71"/>
      <c r="I14" s="71">
        <f>+'[153]WQ Vs Execution'!N11</f>
        <v>738</v>
      </c>
      <c r="J14" s="72">
        <v>444</v>
      </c>
      <c r="K14" s="72">
        <f>+F14+H14+I14-210</f>
        <v>528</v>
      </c>
      <c r="L14" s="72">
        <f t="shared" si="1"/>
        <v>-84</v>
      </c>
      <c r="M14" s="73"/>
      <c r="N14" s="74"/>
      <c r="P14" s="72">
        <f t="shared" si="0"/>
        <v>528</v>
      </c>
      <c r="Q14" s="67"/>
      <c r="R14" s="67" t="b">
        <f t="shared" si="2"/>
        <v>1</v>
      </c>
      <c r="S14" s="67"/>
      <c r="T14" s="169">
        <v>-210</v>
      </c>
      <c r="U14" s="76"/>
    </row>
    <row r="15" spans="2:34" s="75" customFormat="1" ht="24" customHeight="1" x14ac:dyDescent="0.2">
      <c r="B15" s="68"/>
      <c r="C15" s="69" t="s">
        <v>242</v>
      </c>
      <c r="D15" s="70" t="s">
        <v>237</v>
      </c>
      <c r="E15" s="71"/>
      <c r="F15" s="71"/>
      <c r="G15" s="71"/>
      <c r="H15" s="71"/>
      <c r="I15" s="71">
        <f>+'[153]WQ Vs Execution'!N12</f>
        <v>975</v>
      </c>
      <c r="J15" s="72">
        <v>324</v>
      </c>
      <c r="K15" s="72">
        <f>+F15+H15+I15-651</f>
        <v>324</v>
      </c>
      <c r="L15" s="72">
        <f t="shared" si="1"/>
        <v>0</v>
      </c>
      <c r="M15" s="73"/>
      <c r="N15" s="74"/>
      <c r="P15" s="72">
        <f t="shared" si="0"/>
        <v>324</v>
      </c>
      <c r="Q15" s="67"/>
      <c r="R15" s="67" t="b">
        <f t="shared" si="2"/>
        <v>1</v>
      </c>
      <c r="S15" s="67"/>
      <c r="T15" s="169">
        <v>7</v>
      </c>
      <c r="U15" s="76"/>
    </row>
    <row r="16" spans="2:34" s="75" customFormat="1" ht="24" customHeight="1" x14ac:dyDescent="0.2">
      <c r="B16" s="68"/>
      <c r="C16" s="69" t="s">
        <v>243</v>
      </c>
      <c r="D16" s="70" t="s">
        <v>237</v>
      </c>
      <c r="E16" s="71">
        <v>3792</v>
      </c>
      <c r="F16" s="71">
        <f>+'[153]WQ Vs Execution'!D13</f>
        <v>3491.75</v>
      </c>
      <c r="G16" s="71"/>
      <c r="H16" s="71">
        <f>+'[153]WQ Vs Execution'!I13</f>
        <v>0</v>
      </c>
      <c r="I16" s="71">
        <f>+'[153]WQ Vs Execution'!N13</f>
        <v>100</v>
      </c>
      <c r="J16" s="72">
        <v>4584</v>
      </c>
      <c r="K16" s="72">
        <f>+F16+H16+I16+T16</f>
        <v>3719.75</v>
      </c>
      <c r="L16" s="72">
        <f t="shared" si="1"/>
        <v>864.25</v>
      </c>
      <c r="M16" s="73">
        <v>3491.75</v>
      </c>
      <c r="N16" s="74"/>
      <c r="P16" s="72">
        <f t="shared" si="0"/>
        <v>228</v>
      </c>
      <c r="Q16" s="67"/>
      <c r="R16" s="67" t="b">
        <f t="shared" si="2"/>
        <v>1</v>
      </c>
      <c r="S16" s="67"/>
      <c r="T16" s="169">
        <v>128</v>
      </c>
      <c r="U16" s="76"/>
    </row>
    <row r="17" spans="2:21" s="75" customFormat="1" ht="24" customHeight="1" x14ac:dyDescent="0.2">
      <c r="B17" s="68"/>
      <c r="C17" s="69" t="s">
        <v>244</v>
      </c>
      <c r="D17" s="70" t="s">
        <v>237</v>
      </c>
      <c r="E17" s="71">
        <v>2832</v>
      </c>
      <c r="F17" s="71">
        <f>+'[153]WQ Vs Execution'!D14</f>
        <v>2735.5</v>
      </c>
      <c r="G17" s="71"/>
      <c r="H17" s="71">
        <f>+'[153]WQ Vs Execution'!I14</f>
        <v>0</v>
      </c>
      <c r="I17" s="71"/>
      <c r="J17" s="72">
        <f>+E17+G17</f>
        <v>2832</v>
      </c>
      <c r="K17" s="72">
        <f t="shared" ref="K11:K17" si="3">+F17+H17+I17</f>
        <v>2735.5</v>
      </c>
      <c r="L17" s="72">
        <f t="shared" si="1"/>
        <v>96.5</v>
      </c>
      <c r="M17" s="73">
        <v>2735.5</v>
      </c>
      <c r="N17" s="74"/>
      <c r="P17" s="72">
        <f t="shared" si="0"/>
        <v>0</v>
      </c>
      <c r="Q17" s="67"/>
      <c r="R17" s="67" t="b">
        <f t="shared" si="2"/>
        <v>1</v>
      </c>
      <c r="S17" s="77"/>
      <c r="T17" s="76"/>
      <c r="U17" s="76"/>
    </row>
    <row r="18" spans="2:21" s="83" customFormat="1" ht="21" customHeight="1" x14ac:dyDescent="0.25">
      <c r="B18" s="78"/>
      <c r="C18" s="79" t="s">
        <v>245</v>
      </c>
      <c r="D18" s="79"/>
      <c r="E18" s="79"/>
      <c r="F18" s="79"/>
      <c r="G18" s="79"/>
      <c r="H18" s="79"/>
      <c r="I18" s="79"/>
      <c r="J18" s="80">
        <f>SUM(J9:J17)</f>
        <v>52381</v>
      </c>
      <c r="K18" s="80">
        <f>SUM(K9:K17)</f>
        <v>46543.85</v>
      </c>
      <c r="L18" s="80">
        <f>SUM(L9:L17)</f>
        <v>5837.1500000000024</v>
      </c>
      <c r="M18" s="81"/>
      <c r="N18" s="82"/>
      <c r="P18" s="79"/>
      <c r="Q18" s="67"/>
      <c r="R18" s="67" t="b">
        <f t="shared" si="2"/>
        <v>1</v>
      </c>
      <c r="S18" s="67"/>
      <c r="T18" s="84"/>
      <c r="U18" s="84"/>
    </row>
    <row r="19" spans="2:21" s="86" customFormat="1" ht="19.5" customHeight="1" x14ac:dyDescent="0.25">
      <c r="B19" s="48">
        <v>2</v>
      </c>
      <c r="C19" s="49" t="s">
        <v>246</v>
      </c>
      <c r="D19" s="49"/>
      <c r="E19" s="49"/>
      <c r="F19" s="49"/>
      <c r="G19" s="49"/>
      <c r="H19" s="49"/>
      <c r="I19" s="49"/>
      <c r="J19" s="50"/>
      <c r="K19" s="50"/>
      <c r="L19" s="50"/>
      <c r="M19" s="54"/>
      <c r="N19" s="85"/>
      <c r="P19" s="51"/>
      <c r="Q19" s="67"/>
      <c r="R19" s="67" t="b">
        <f t="shared" si="2"/>
        <v>1</v>
      </c>
      <c r="S19" s="67"/>
      <c r="T19" s="87"/>
      <c r="U19" s="87"/>
    </row>
    <row r="20" spans="2:21" ht="19.5" customHeight="1" x14ac:dyDescent="0.25">
      <c r="B20" s="88"/>
      <c r="C20" s="89" t="s">
        <v>247</v>
      </c>
      <c r="D20" s="89"/>
      <c r="E20" s="89"/>
      <c r="F20" s="89"/>
      <c r="G20" s="89"/>
      <c r="H20" s="89"/>
      <c r="I20" s="89"/>
      <c r="J20" s="70"/>
      <c r="K20" s="70"/>
      <c r="L20" s="70"/>
      <c r="M20" s="90"/>
      <c r="N20" s="8"/>
      <c r="P20" s="91"/>
      <c r="Q20" s="67"/>
      <c r="R20" s="67" t="b">
        <f t="shared" si="2"/>
        <v>1</v>
      </c>
      <c r="S20" s="67"/>
    </row>
    <row r="21" spans="2:21" s="75" customFormat="1" ht="20.25" customHeight="1" x14ac:dyDescent="0.2">
      <c r="B21" s="68"/>
      <c r="C21" s="92" t="s">
        <v>10</v>
      </c>
      <c r="D21" s="70" t="s">
        <v>248</v>
      </c>
      <c r="E21" s="72">
        <v>21</v>
      </c>
      <c r="F21" s="72">
        <v>4</v>
      </c>
      <c r="G21" s="70">
        <v>66</v>
      </c>
      <c r="H21" s="70">
        <v>36</v>
      </c>
      <c r="I21" s="70"/>
      <c r="J21" s="71">
        <v>108</v>
      </c>
      <c r="K21" s="71">
        <f>+F21+H21</f>
        <v>40</v>
      </c>
      <c r="L21" s="71">
        <f t="shared" ref="L21:L28" si="4">J21-K21</f>
        <v>68</v>
      </c>
      <c r="M21" s="73">
        <v>36</v>
      </c>
      <c r="N21" s="74"/>
      <c r="O21" s="93"/>
      <c r="P21" s="72">
        <f t="shared" ref="P21:P28" si="5">+K21-M21</f>
        <v>4</v>
      </c>
      <c r="Q21" s="67"/>
      <c r="R21" s="67" t="b">
        <f t="shared" si="2"/>
        <v>1</v>
      </c>
      <c r="S21" s="67"/>
      <c r="T21" s="76"/>
      <c r="U21" s="76"/>
    </row>
    <row r="22" spans="2:21" s="75" customFormat="1" ht="20.25" customHeight="1" x14ac:dyDescent="0.2">
      <c r="B22" s="68"/>
      <c r="C22" s="92" t="s">
        <v>11</v>
      </c>
      <c r="D22" s="70" t="s">
        <v>248</v>
      </c>
      <c r="E22" s="72">
        <v>7</v>
      </c>
      <c r="F22" s="72">
        <v>2</v>
      </c>
      <c r="G22" s="70"/>
      <c r="H22" s="70">
        <v>3</v>
      </c>
      <c r="I22" s="70"/>
      <c r="J22" s="71">
        <v>18</v>
      </c>
      <c r="K22" s="71">
        <f t="shared" ref="K22:K27" si="6">+F22+H22</f>
        <v>5</v>
      </c>
      <c r="L22" s="71">
        <f t="shared" si="4"/>
        <v>13</v>
      </c>
      <c r="M22" s="73">
        <v>5</v>
      </c>
      <c r="N22" s="74"/>
      <c r="O22" s="93"/>
      <c r="P22" s="72">
        <f t="shared" si="5"/>
        <v>0</v>
      </c>
      <c r="Q22" s="67"/>
      <c r="R22" s="67" t="b">
        <f t="shared" si="2"/>
        <v>1</v>
      </c>
      <c r="S22" s="67"/>
      <c r="T22" s="76"/>
      <c r="U22" s="76"/>
    </row>
    <row r="23" spans="2:21" s="75" customFormat="1" ht="20.25" customHeight="1" x14ac:dyDescent="0.2">
      <c r="B23" s="68"/>
      <c r="C23" s="92" t="s">
        <v>12</v>
      </c>
      <c r="D23" s="70" t="s">
        <v>248</v>
      </c>
      <c r="E23" s="72">
        <v>11</v>
      </c>
      <c r="F23" s="72">
        <v>11</v>
      </c>
      <c r="G23" s="70">
        <v>12</v>
      </c>
      <c r="H23" s="70"/>
      <c r="I23" s="70"/>
      <c r="J23" s="71">
        <v>35</v>
      </c>
      <c r="K23" s="71">
        <f t="shared" si="6"/>
        <v>11</v>
      </c>
      <c r="L23" s="71">
        <f t="shared" si="4"/>
        <v>24</v>
      </c>
      <c r="M23" s="73">
        <v>11</v>
      </c>
      <c r="N23" s="74"/>
      <c r="O23" s="93"/>
      <c r="P23" s="72">
        <f t="shared" si="5"/>
        <v>0</v>
      </c>
      <c r="Q23" s="67"/>
      <c r="R23" s="67" t="b">
        <f t="shared" si="2"/>
        <v>1</v>
      </c>
      <c r="S23" s="67"/>
      <c r="T23" s="76"/>
      <c r="U23" s="76"/>
    </row>
    <row r="24" spans="2:21" s="75" customFormat="1" ht="20.25" customHeight="1" x14ac:dyDescent="0.2">
      <c r="B24" s="68"/>
      <c r="C24" s="92" t="s">
        <v>249</v>
      </c>
      <c r="D24" s="70" t="s">
        <v>248</v>
      </c>
      <c r="E24" s="72">
        <v>2</v>
      </c>
      <c r="F24" s="72">
        <v>2</v>
      </c>
      <c r="G24" s="70"/>
      <c r="H24" s="70"/>
      <c r="I24" s="70"/>
      <c r="J24" s="71">
        <v>12</v>
      </c>
      <c r="K24" s="71">
        <f t="shared" si="6"/>
        <v>2</v>
      </c>
      <c r="L24" s="71">
        <f t="shared" si="4"/>
        <v>10</v>
      </c>
      <c r="M24" s="73">
        <v>2</v>
      </c>
      <c r="N24" s="74"/>
      <c r="O24" s="93"/>
      <c r="P24" s="72">
        <f t="shared" si="5"/>
        <v>0</v>
      </c>
      <c r="Q24" s="67"/>
      <c r="R24" s="67" t="b">
        <f t="shared" si="2"/>
        <v>1</v>
      </c>
      <c r="S24" s="67"/>
      <c r="T24" s="76"/>
      <c r="U24" s="76"/>
    </row>
    <row r="25" spans="2:21" s="75" customFormat="1" ht="20.25" customHeight="1" x14ac:dyDescent="0.2">
      <c r="B25" s="68"/>
      <c r="C25" s="92" t="s">
        <v>14</v>
      </c>
      <c r="D25" s="70" t="s">
        <v>248</v>
      </c>
      <c r="E25" s="72"/>
      <c r="F25" s="72"/>
      <c r="G25" s="70">
        <v>4</v>
      </c>
      <c r="H25" s="70"/>
      <c r="I25" s="70"/>
      <c r="J25" s="71">
        <v>5</v>
      </c>
      <c r="K25" s="71">
        <f t="shared" si="6"/>
        <v>0</v>
      </c>
      <c r="L25" s="71">
        <f t="shared" si="4"/>
        <v>5</v>
      </c>
      <c r="M25" s="73"/>
      <c r="N25" s="74"/>
      <c r="O25" s="93"/>
      <c r="P25" s="72">
        <f t="shared" si="5"/>
        <v>0</v>
      </c>
      <c r="Q25" s="67"/>
      <c r="R25" s="67" t="b">
        <f t="shared" si="2"/>
        <v>1</v>
      </c>
      <c r="S25" s="67"/>
      <c r="T25" s="76"/>
      <c r="U25" s="76"/>
    </row>
    <row r="26" spans="2:21" s="75" customFormat="1" ht="20.25" customHeight="1" x14ac:dyDescent="0.2">
      <c r="B26" s="68"/>
      <c r="C26" s="92" t="s">
        <v>15</v>
      </c>
      <c r="D26" s="70" t="s">
        <v>248</v>
      </c>
      <c r="E26" s="72"/>
      <c r="F26" s="72"/>
      <c r="G26" s="70">
        <v>2</v>
      </c>
      <c r="H26" s="70"/>
      <c r="I26" s="70"/>
      <c r="J26" s="71">
        <v>2</v>
      </c>
      <c r="K26" s="71">
        <f t="shared" si="6"/>
        <v>0</v>
      </c>
      <c r="L26" s="71">
        <f t="shared" si="4"/>
        <v>2</v>
      </c>
      <c r="M26" s="73"/>
      <c r="N26" s="74"/>
      <c r="O26" s="93"/>
      <c r="P26" s="72">
        <f t="shared" si="5"/>
        <v>0</v>
      </c>
      <c r="Q26" s="67"/>
      <c r="R26" s="67" t="b">
        <f t="shared" si="2"/>
        <v>1</v>
      </c>
      <c r="S26" s="67"/>
      <c r="T26" s="76"/>
      <c r="U26" s="76"/>
    </row>
    <row r="27" spans="2:21" s="75" customFormat="1" ht="20.25" customHeight="1" x14ac:dyDescent="0.2">
      <c r="B27" s="68"/>
      <c r="C27" s="92" t="s">
        <v>16</v>
      </c>
      <c r="D27" s="70" t="s">
        <v>248</v>
      </c>
      <c r="E27" s="72">
        <v>5</v>
      </c>
      <c r="F27" s="72">
        <v>1</v>
      </c>
      <c r="G27" s="70"/>
      <c r="H27" s="70"/>
      <c r="I27" s="70"/>
      <c r="J27" s="71">
        <v>6</v>
      </c>
      <c r="K27" s="71">
        <f t="shared" si="6"/>
        <v>1</v>
      </c>
      <c r="L27" s="71">
        <f t="shared" si="4"/>
        <v>5</v>
      </c>
      <c r="M27" s="73">
        <v>1</v>
      </c>
      <c r="N27" s="74"/>
      <c r="O27" s="93"/>
      <c r="P27" s="72">
        <f t="shared" si="5"/>
        <v>0</v>
      </c>
      <c r="Q27" s="67"/>
      <c r="R27" s="67" t="b">
        <f t="shared" si="2"/>
        <v>1</v>
      </c>
      <c r="S27" s="67"/>
      <c r="T27" s="76"/>
      <c r="U27" s="76"/>
    </row>
    <row r="28" spans="2:21" s="75" customFormat="1" ht="20.25" customHeight="1" x14ac:dyDescent="0.2">
      <c r="B28" s="68"/>
      <c r="C28" s="92" t="s">
        <v>18</v>
      </c>
      <c r="D28" s="70" t="s">
        <v>248</v>
      </c>
      <c r="E28" s="72">
        <v>8</v>
      </c>
      <c r="F28" s="72">
        <v>5</v>
      </c>
      <c r="G28" s="70"/>
      <c r="H28" s="70"/>
      <c r="I28" s="70"/>
      <c r="J28" s="71">
        <f t="shared" ref="J28" si="7">+E28+G28</f>
        <v>8</v>
      </c>
      <c r="K28" s="71">
        <f>+F28+H28+1</f>
        <v>6</v>
      </c>
      <c r="L28" s="71">
        <f t="shared" si="4"/>
        <v>2</v>
      </c>
      <c r="M28" s="73">
        <v>6</v>
      </c>
      <c r="N28" s="74"/>
      <c r="O28" s="93"/>
      <c r="P28" s="72">
        <f t="shared" si="5"/>
        <v>0</v>
      </c>
      <c r="Q28" s="67"/>
      <c r="R28" s="67" t="b">
        <f t="shared" si="2"/>
        <v>1</v>
      </c>
      <c r="S28" s="77">
        <v>200030300</v>
      </c>
      <c r="T28" s="76"/>
      <c r="U28" s="76"/>
    </row>
    <row r="29" spans="2:21" s="83" customFormat="1" ht="20.25" customHeight="1" x14ac:dyDescent="0.25">
      <c r="B29" s="78"/>
      <c r="C29" s="79" t="s">
        <v>250</v>
      </c>
      <c r="D29" s="79"/>
      <c r="E29" s="80">
        <f>SUM(E20:E28)</f>
        <v>54</v>
      </c>
      <c r="F29" s="80">
        <f t="shared" ref="F29" si="8">SUM(F20:F28)</f>
        <v>25</v>
      </c>
      <c r="G29" s="79"/>
      <c r="H29" s="79"/>
      <c r="I29" s="79"/>
      <c r="J29" s="80">
        <f>SUM(J20:J28)</f>
        <v>194</v>
      </c>
      <c r="K29" s="80">
        <f>SUM(K20:K28)</f>
        <v>65</v>
      </c>
      <c r="L29" s="80">
        <f t="shared" ref="L29" si="9">SUM(L20:L28)</f>
        <v>129</v>
      </c>
      <c r="M29" s="81"/>
      <c r="N29" s="82"/>
      <c r="P29" s="79"/>
      <c r="Q29" s="67"/>
      <c r="R29" s="67" t="b">
        <f t="shared" si="2"/>
        <v>1</v>
      </c>
      <c r="S29" s="67"/>
      <c r="T29" s="84"/>
      <c r="U29" s="84"/>
    </row>
    <row r="30" spans="2:21" ht="20.25" customHeight="1" x14ac:dyDescent="0.25">
      <c r="B30" s="88"/>
      <c r="C30" s="89" t="s">
        <v>251</v>
      </c>
      <c r="D30" s="89"/>
      <c r="E30" s="70"/>
      <c r="F30" s="70"/>
      <c r="G30" s="89"/>
      <c r="H30" s="89"/>
      <c r="I30" s="89"/>
      <c r="J30" s="70"/>
      <c r="K30" s="70"/>
      <c r="L30" s="70"/>
      <c r="M30" s="90"/>
      <c r="N30" s="8"/>
      <c r="P30" s="91"/>
      <c r="Q30" s="67"/>
      <c r="R30" s="67" t="b">
        <f t="shared" si="2"/>
        <v>1</v>
      </c>
      <c r="S30" s="67"/>
    </row>
    <row r="31" spans="2:21" ht="20.25" customHeight="1" x14ac:dyDescent="0.25">
      <c r="B31" s="88"/>
      <c r="C31" s="94" t="s">
        <v>252</v>
      </c>
      <c r="D31" s="94" t="s">
        <v>248</v>
      </c>
      <c r="E31" s="70">
        <v>2</v>
      </c>
      <c r="F31" s="70">
        <v>2</v>
      </c>
      <c r="G31" s="95">
        <v>7</v>
      </c>
      <c r="H31" s="94">
        <v>4</v>
      </c>
      <c r="I31" s="94"/>
      <c r="J31" s="70">
        <v>15</v>
      </c>
      <c r="K31" s="70">
        <v>2</v>
      </c>
      <c r="L31" s="72">
        <f t="shared" ref="L31:L38" si="10">J31-K31</f>
        <v>13</v>
      </c>
      <c r="M31" s="90">
        <v>2</v>
      </c>
      <c r="N31" s="8"/>
      <c r="P31" s="72">
        <f t="shared" ref="P31:P40" si="11">+K31-M31</f>
        <v>0</v>
      </c>
      <c r="Q31" s="67"/>
      <c r="R31" s="67" t="b">
        <f t="shared" si="2"/>
        <v>1</v>
      </c>
      <c r="S31" s="67"/>
    </row>
    <row r="32" spans="2:21" s="75" customFormat="1" ht="20.25" customHeight="1" x14ac:dyDescent="0.2">
      <c r="B32" s="68"/>
      <c r="C32" s="92" t="s">
        <v>253</v>
      </c>
      <c r="D32" s="70" t="s">
        <v>248</v>
      </c>
      <c r="E32" s="72">
        <v>13</v>
      </c>
      <c r="F32" s="72">
        <v>5</v>
      </c>
      <c r="G32" s="70">
        <v>3</v>
      </c>
      <c r="H32" s="70"/>
      <c r="I32" s="70"/>
      <c r="J32" s="71">
        <v>19</v>
      </c>
      <c r="K32" s="71">
        <f t="shared" ref="K32:K40" si="12">+F32+H32</f>
        <v>5</v>
      </c>
      <c r="L32" s="72">
        <f t="shared" si="10"/>
        <v>14</v>
      </c>
      <c r="M32" s="90">
        <v>5</v>
      </c>
      <c r="N32" s="74"/>
      <c r="O32" s="93" t="s">
        <v>254</v>
      </c>
      <c r="P32" s="72">
        <f t="shared" si="11"/>
        <v>0</v>
      </c>
      <c r="Q32" s="67"/>
      <c r="R32" s="67" t="b">
        <f t="shared" si="2"/>
        <v>1</v>
      </c>
      <c r="S32" s="67"/>
      <c r="T32" s="76"/>
      <c r="U32" s="76"/>
    </row>
    <row r="33" spans="2:21" s="75" customFormat="1" ht="20.25" customHeight="1" x14ac:dyDescent="0.2">
      <c r="B33" s="68"/>
      <c r="C33" s="92" t="s">
        <v>255</v>
      </c>
      <c r="D33" s="70" t="s">
        <v>248</v>
      </c>
      <c r="E33" s="72">
        <v>2</v>
      </c>
      <c r="F33" s="72"/>
      <c r="G33" s="70"/>
      <c r="H33" s="70"/>
      <c r="I33" s="70"/>
      <c r="J33" s="71">
        <v>1</v>
      </c>
      <c r="K33" s="71">
        <f t="shared" si="12"/>
        <v>0</v>
      </c>
      <c r="L33" s="72">
        <f t="shared" si="10"/>
        <v>1</v>
      </c>
      <c r="M33" s="90"/>
      <c r="N33" s="74"/>
      <c r="O33" s="93" t="s">
        <v>254</v>
      </c>
      <c r="P33" s="72">
        <f t="shared" si="11"/>
        <v>0</v>
      </c>
      <c r="Q33" s="67"/>
      <c r="R33" s="67" t="b">
        <f t="shared" si="2"/>
        <v>1</v>
      </c>
      <c r="S33" s="67"/>
      <c r="T33" s="76"/>
      <c r="U33" s="76"/>
    </row>
    <row r="34" spans="2:21" s="75" customFormat="1" ht="20.25" customHeight="1" x14ac:dyDescent="0.2">
      <c r="B34" s="68"/>
      <c r="C34" s="92" t="s">
        <v>256</v>
      </c>
      <c r="D34" s="70" t="s">
        <v>248</v>
      </c>
      <c r="E34" s="72">
        <v>6</v>
      </c>
      <c r="F34" s="72">
        <v>5</v>
      </c>
      <c r="G34" s="70">
        <v>1</v>
      </c>
      <c r="H34" s="70">
        <v>1</v>
      </c>
      <c r="I34" s="70"/>
      <c r="J34" s="71">
        <v>6</v>
      </c>
      <c r="K34" s="71">
        <f t="shared" si="12"/>
        <v>6</v>
      </c>
      <c r="L34" s="72">
        <f t="shared" si="10"/>
        <v>0</v>
      </c>
      <c r="M34" s="90">
        <v>6</v>
      </c>
      <c r="N34" s="74"/>
      <c r="O34" s="93" t="s">
        <v>257</v>
      </c>
      <c r="P34" s="72">
        <f t="shared" si="11"/>
        <v>0</v>
      </c>
      <c r="Q34" s="67"/>
      <c r="R34" s="67" t="b">
        <f t="shared" si="2"/>
        <v>1</v>
      </c>
      <c r="S34" s="67"/>
      <c r="T34" s="76"/>
      <c r="U34" s="76"/>
    </row>
    <row r="35" spans="2:21" s="75" customFormat="1" ht="20.25" customHeight="1" x14ac:dyDescent="0.2">
      <c r="B35" s="68"/>
      <c r="C35" s="92" t="s">
        <v>258</v>
      </c>
      <c r="D35" s="70" t="s">
        <v>248</v>
      </c>
      <c r="E35" s="72">
        <v>1</v>
      </c>
      <c r="F35" s="72"/>
      <c r="G35" s="70"/>
      <c r="H35" s="70"/>
      <c r="I35" s="70"/>
      <c r="J35" s="71">
        <f t="shared" ref="J35:J38" si="13">+E35+G35</f>
        <v>1</v>
      </c>
      <c r="K35" s="71">
        <f t="shared" si="12"/>
        <v>0</v>
      </c>
      <c r="L35" s="72">
        <f t="shared" si="10"/>
        <v>1</v>
      </c>
      <c r="M35" s="90"/>
      <c r="N35" s="74"/>
      <c r="O35" s="93"/>
      <c r="P35" s="72">
        <f t="shared" si="11"/>
        <v>0</v>
      </c>
      <c r="Q35" s="67"/>
      <c r="R35" s="67" t="b">
        <f t="shared" si="2"/>
        <v>1</v>
      </c>
      <c r="S35" s="67"/>
      <c r="T35" s="76"/>
      <c r="U35" s="76"/>
    </row>
    <row r="36" spans="2:21" s="75" customFormat="1" ht="20.25" customHeight="1" x14ac:dyDescent="0.2">
      <c r="B36" s="68"/>
      <c r="C36" s="92" t="s">
        <v>259</v>
      </c>
      <c r="D36" s="70" t="s">
        <v>248</v>
      </c>
      <c r="E36" s="72"/>
      <c r="F36" s="72"/>
      <c r="G36" s="70">
        <v>4</v>
      </c>
      <c r="H36" s="70"/>
      <c r="I36" s="70"/>
      <c r="J36" s="71">
        <f t="shared" si="13"/>
        <v>4</v>
      </c>
      <c r="K36" s="71">
        <f t="shared" si="12"/>
        <v>0</v>
      </c>
      <c r="L36" s="72">
        <f t="shared" si="10"/>
        <v>4</v>
      </c>
      <c r="M36" s="90"/>
      <c r="N36" s="74"/>
      <c r="O36" s="93"/>
      <c r="P36" s="72">
        <f t="shared" si="11"/>
        <v>0</v>
      </c>
      <c r="Q36" s="67"/>
      <c r="R36" s="67" t="b">
        <f t="shared" si="2"/>
        <v>1</v>
      </c>
      <c r="S36" s="67"/>
      <c r="T36" s="76"/>
      <c r="U36" s="76"/>
    </row>
    <row r="37" spans="2:21" s="75" customFormat="1" ht="20.25" customHeight="1" x14ac:dyDescent="0.2">
      <c r="B37" s="68"/>
      <c r="C37" s="92" t="s">
        <v>260</v>
      </c>
      <c r="D37" s="70" t="s">
        <v>248</v>
      </c>
      <c r="E37" s="72">
        <v>14</v>
      </c>
      <c r="F37" s="72">
        <v>8</v>
      </c>
      <c r="G37" s="70"/>
      <c r="H37" s="70"/>
      <c r="I37" s="70"/>
      <c r="J37" s="71">
        <v>14</v>
      </c>
      <c r="K37" s="71">
        <f t="shared" si="12"/>
        <v>8</v>
      </c>
      <c r="L37" s="72">
        <f t="shared" si="10"/>
        <v>6</v>
      </c>
      <c r="M37" s="90">
        <v>8</v>
      </c>
      <c r="N37" s="74"/>
      <c r="O37" s="93"/>
      <c r="P37" s="72">
        <f t="shared" si="11"/>
        <v>0</v>
      </c>
      <c r="Q37" s="67"/>
      <c r="R37" s="67" t="b">
        <f t="shared" si="2"/>
        <v>1</v>
      </c>
      <c r="S37" s="67"/>
      <c r="T37" s="76"/>
      <c r="U37" s="76"/>
    </row>
    <row r="38" spans="2:21" s="75" customFormat="1" ht="20.25" customHeight="1" x14ac:dyDescent="0.2">
      <c r="B38" s="68"/>
      <c r="C38" s="92" t="s">
        <v>261</v>
      </c>
      <c r="D38" s="70" t="s">
        <v>248</v>
      </c>
      <c r="E38" s="72">
        <v>6</v>
      </c>
      <c r="F38" s="72">
        <v>5</v>
      </c>
      <c r="G38" s="70"/>
      <c r="H38" s="70"/>
      <c r="I38" s="70"/>
      <c r="J38" s="71">
        <f t="shared" si="13"/>
        <v>6</v>
      </c>
      <c r="K38" s="71">
        <f t="shared" si="12"/>
        <v>5</v>
      </c>
      <c r="L38" s="72">
        <f t="shared" si="10"/>
        <v>1</v>
      </c>
      <c r="M38" s="90">
        <v>5</v>
      </c>
      <c r="N38" s="74"/>
      <c r="O38" s="93" t="s">
        <v>262</v>
      </c>
      <c r="P38" s="72">
        <f t="shared" si="11"/>
        <v>0</v>
      </c>
      <c r="Q38" s="67"/>
      <c r="R38" s="67" t="b">
        <f t="shared" si="2"/>
        <v>1</v>
      </c>
      <c r="S38" s="67"/>
      <c r="T38" s="76"/>
      <c r="U38" s="76"/>
    </row>
    <row r="39" spans="2:21" s="75" customFormat="1" ht="20.25" customHeight="1" x14ac:dyDescent="0.2">
      <c r="B39" s="68"/>
      <c r="C39" s="92" t="s">
        <v>263</v>
      </c>
      <c r="D39" s="70" t="s">
        <v>248</v>
      </c>
      <c r="E39" s="72">
        <v>1</v>
      </c>
      <c r="F39" s="72">
        <v>1</v>
      </c>
      <c r="G39" s="70"/>
      <c r="H39" s="70"/>
      <c r="I39" s="70"/>
      <c r="J39" s="71">
        <v>1</v>
      </c>
      <c r="K39" s="71">
        <f t="shared" si="12"/>
        <v>1</v>
      </c>
      <c r="L39" s="72">
        <f>J39-K39</f>
        <v>0</v>
      </c>
      <c r="M39" s="90"/>
      <c r="N39" s="74"/>
      <c r="O39" s="93"/>
      <c r="P39" s="72">
        <f t="shared" si="11"/>
        <v>1</v>
      </c>
      <c r="Q39" s="67"/>
      <c r="R39" s="67" t="b">
        <f t="shared" si="2"/>
        <v>1</v>
      </c>
      <c r="S39" s="67"/>
      <c r="T39" s="76"/>
      <c r="U39" s="76"/>
    </row>
    <row r="40" spans="2:21" s="75" customFormat="1" ht="20.25" customHeight="1" x14ac:dyDescent="0.2">
      <c r="B40" s="68"/>
      <c r="C40" s="92" t="s">
        <v>264</v>
      </c>
      <c r="D40" s="70" t="s">
        <v>248</v>
      </c>
      <c r="E40" s="72">
        <v>2</v>
      </c>
      <c r="F40" s="72"/>
      <c r="G40" s="70"/>
      <c r="H40" s="70"/>
      <c r="I40" s="70"/>
      <c r="J40" s="71">
        <v>1</v>
      </c>
      <c r="K40" s="71">
        <f t="shared" si="12"/>
        <v>0</v>
      </c>
      <c r="L40" s="72">
        <f>J40-K40</f>
        <v>1</v>
      </c>
      <c r="M40" s="73"/>
      <c r="N40" s="74"/>
      <c r="O40" s="93"/>
      <c r="P40" s="72">
        <f t="shared" si="11"/>
        <v>0</v>
      </c>
      <c r="Q40" s="67"/>
      <c r="R40" s="67" t="b">
        <f t="shared" si="2"/>
        <v>1</v>
      </c>
      <c r="S40" s="67"/>
      <c r="T40" s="76"/>
      <c r="U40" s="76"/>
    </row>
    <row r="41" spans="2:21" s="83" customFormat="1" ht="20.25" customHeight="1" x14ac:dyDescent="0.25">
      <c r="B41" s="78"/>
      <c r="C41" s="79" t="s">
        <v>250</v>
      </c>
      <c r="D41" s="79"/>
      <c r="E41" s="80">
        <f>SUM(E30:E40)</f>
        <v>47</v>
      </c>
      <c r="F41" s="80">
        <f>SUM(F30:F39)</f>
        <v>26</v>
      </c>
      <c r="G41" s="79"/>
      <c r="H41" s="79"/>
      <c r="I41" s="79"/>
      <c r="J41" s="80">
        <f>SUM(J30:J40)</f>
        <v>68</v>
      </c>
      <c r="K41" s="80">
        <f t="shared" ref="K41" si="14">SUM(K30:K40)</f>
        <v>27</v>
      </c>
      <c r="L41" s="80">
        <f>SUM(L30:L40)</f>
        <v>41</v>
      </c>
      <c r="M41" s="81"/>
      <c r="N41" s="82"/>
      <c r="P41" s="79"/>
      <c r="Q41" s="67"/>
      <c r="R41" s="67" t="b">
        <f t="shared" si="2"/>
        <v>1</v>
      </c>
      <c r="S41" s="67"/>
      <c r="T41" s="84"/>
      <c r="U41" s="84"/>
    </row>
    <row r="42" spans="2:21" ht="20.25" customHeight="1" x14ac:dyDescent="0.25">
      <c r="B42" s="88"/>
      <c r="C42" s="89" t="s">
        <v>265</v>
      </c>
      <c r="D42" s="89"/>
      <c r="E42" s="70"/>
      <c r="F42" s="70"/>
      <c r="G42" s="89"/>
      <c r="H42" s="89"/>
      <c r="I42" s="89"/>
      <c r="J42" s="70"/>
      <c r="K42" s="70"/>
      <c r="L42" s="70"/>
      <c r="M42" s="90"/>
      <c r="N42" s="8"/>
      <c r="P42" s="91"/>
      <c r="Q42" s="67"/>
      <c r="R42" s="67" t="b">
        <f t="shared" si="2"/>
        <v>1</v>
      </c>
      <c r="S42" s="67"/>
    </row>
    <row r="43" spans="2:21" ht="20.25" customHeight="1" x14ac:dyDescent="0.25">
      <c r="B43" s="88"/>
      <c r="C43" s="89" t="s">
        <v>10</v>
      </c>
      <c r="D43" s="89" t="s">
        <v>248</v>
      </c>
      <c r="E43" s="70"/>
      <c r="F43" s="70"/>
      <c r="G43" s="70">
        <v>1</v>
      </c>
      <c r="H43" s="70"/>
      <c r="I43" s="70"/>
      <c r="J43" s="71">
        <f t="shared" ref="J43:K48" si="15">+E43+G43</f>
        <v>1</v>
      </c>
      <c r="K43" s="71">
        <f t="shared" si="15"/>
        <v>0</v>
      </c>
      <c r="L43" s="72">
        <f t="shared" ref="L43:L48" si="16">J43-K43</f>
        <v>1</v>
      </c>
      <c r="M43" s="90"/>
      <c r="N43" s="8"/>
      <c r="P43" s="72">
        <f t="shared" ref="P43:P48" si="17">+K43-M43</f>
        <v>0</v>
      </c>
      <c r="Q43" s="67"/>
      <c r="R43" s="67" t="b">
        <f t="shared" si="2"/>
        <v>1</v>
      </c>
      <c r="S43" s="67"/>
    </row>
    <row r="44" spans="2:21" s="75" customFormat="1" ht="20.25" customHeight="1" x14ac:dyDescent="0.2">
      <c r="B44" s="68"/>
      <c r="C44" s="92" t="s">
        <v>11</v>
      </c>
      <c r="D44" s="70" t="s">
        <v>248</v>
      </c>
      <c r="E44" s="72">
        <v>1</v>
      </c>
      <c r="F44" s="72"/>
      <c r="G44" s="70"/>
      <c r="H44" s="70"/>
      <c r="I44" s="70"/>
      <c r="J44" s="71">
        <f t="shared" si="15"/>
        <v>1</v>
      </c>
      <c r="K44" s="71">
        <f t="shared" si="15"/>
        <v>0</v>
      </c>
      <c r="L44" s="72">
        <f t="shared" si="16"/>
        <v>1</v>
      </c>
      <c r="M44" s="90"/>
      <c r="N44" s="74"/>
      <c r="O44" s="93"/>
      <c r="P44" s="72">
        <f t="shared" si="17"/>
        <v>0</v>
      </c>
      <c r="Q44" s="67"/>
      <c r="R44" s="67" t="b">
        <f t="shared" si="2"/>
        <v>1</v>
      </c>
      <c r="S44" s="67"/>
      <c r="T44" s="76"/>
      <c r="U44" s="76"/>
    </row>
    <row r="45" spans="2:21" s="75" customFormat="1" ht="20.25" customHeight="1" x14ac:dyDescent="0.2">
      <c r="B45" s="68"/>
      <c r="C45" s="92" t="s">
        <v>12</v>
      </c>
      <c r="D45" s="70" t="s">
        <v>248</v>
      </c>
      <c r="E45" s="72"/>
      <c r="F45" s="72"/>
      <c r="G45" s="70">
        <v>2</v>
      </c>
      <c r="H45" s="70"/>
      <c r="I45" s="70"/>
      <c r="J45" s="71">
        <f t="shared" si="15"/>
        <v>2</v>
      </c>
      <c r="K45" s="71">
        <f t="shared" si="15"/>
        <v>0</v>
      </c>
      <c r="L45" s="72">
        <f t="shared" si="16"/>
        <v>2</v>
      </c>
      <c r="M45" s="90"/>
      <c r="N45" s="74"/>
      <c r="O45" s="93"/>
      <c r="P45" s="72">
        <f t="shared" si="17"/>
        <v>0</v>
      </c>
      <c r="Q45" s="67"/>
      <c r="R45" s="67" t="b">
        <f t="shared" si="2"/>
        <v>1</v>
      </c>
      <c r="S45" s="67"/>
      <c r="T45" s="76"/>
      <c r="U45" s="76"/>
    </row>
    <row r="46" spans="2:21" s="75" customFormat="1" ht="20.25" customHeight="1" x14ac:dyDescent="0.2">
      <c r="B46" s="68"/>
      <c r="C46" s="92" t="s">
        <v>249</v>
      </c>
      <c r="D46" s="70" t="s">
        <v>248</v>
      </c>
      <c r="E46" s="72"/>
      <c r="F46" s="72"/>
      <c r="G46" s="70">
        <v>1</v>
      </c>
      <c r="H46" s="70">
        <v>1</v>
      </c>
      <c r="I46" s="70"/>
      <c r="J46" s="71">
        <f t="shared" si="15"/>
        <v>1</v>
      </c>
      <c r="K46" s="71">
        <f t="shared" si="15"/>
        <v>1</v>
      </c>
      <c r="L46" s="72">
        <f t="shared" si="16"/>
        <v>0</v>
      </c>
      <c r="M46" s="90">
        <v>1</v>
      </c>
      <c r="N46" s="74"/>
      <c r="O46" s="93"/>
      <c r="P46" s="72">
        <f t="shared" si="17"/>
        <v>0</v>
      </c>
      <c r="Q46" s="67"/>
      <c r="R46" s="67" t="b">
        <f t="shared" si="2"/>
        <v>1</v>
      </c>
      <c r="S46" s="67"/>
      <c r="T46" s="76"/>
      <c r="U46" s="76"/>
    </row>
    <row r="47" spans="2:21" s="75" customFormat="1" ht="20.25" customHeight="1" x14ac:dyDescent="0.2">
      <c r="B47" s="68"/>
      <c r="C47" s="92" t="s">
        <v>14</v>
      </c>
      <c r="D47" s="70" t="s">
        <v>248</v>
      </c>
      <c r="E47" s="72"/>
      <c r="F47" s="72"/>
      <c r="G47" s="70">
        <v>1</v>
      </c>
      <c r="H47" s="70">
        <v>1</v>
      </c>
      <c r="I47" s="70"/>
      <c r="J47" s="71">
        <f t="shared" si="15"/>
        <v>1</v>
      </c>
      <c r="K47" s="71">
        <f t="shared" si="15"/>
        <v>1</v>
      </c>
      <c r="L47" s="72">
        <f t="shared" si="16"/>
        <v>0</v>
      </c>
      <c r="M47" s="90">
        <v>1</v>
      </c>
      <c r="N47" s="74"/>
      <c r="O47" s="93"/>
      <c r="P47" s="72">
        <f t="shared" si="17"/>
        <v>0</v>
      </c>
      <c r="Q47" s="67"/>
      <c r="R47" s="67" t="b">
        <f t="shared" si="2"/>
        <v>1</v>
      </c>
      <c r="S47" s="67"/>
      <c r="T47" s="76"/>
      <c r="U47" s="76"/>
    </row>
    <row r="48" spans="2:21" s="75" customFormat="1" ht="20.25" customHeight="1" x14ac:dyDescent="0.2">
      <c r="B48" s="68"/>
      <c r="C48" s="92" t="s">
        <v>16</v>
      </c>
      <c r="D48" s="70" t="s">
        <v>248</v>
      </c>
      <c r="E48" s="72">
        <v>3</v>
      </c>
      <c r="F48" s="72">
        <v>1</v>
      </c>
      <c r="G48" s="70"/>
      <c r="H48" s="70"/>
      <c r="I48" s="70"/>
      <c r="J48" s="71">
        <f t="shared" si="15"/>
        <v>3</v>
      </c>
      <c r="K48" s="71">
        <f t="shared" si="15"/>
        <v>1</v>
      </c>
      <c r="L48" s="72">
        <f t="shared" si="16"/>
        <v>2</v>
      </c>
      <c r="M48" s="90">
        <v>1</v>
      </c>
      <c r="N48" s="74"/>
      <c r="O48" s="93"/>
      <c r="P48" s="72">
        <f t="shared" si="17"/>
        <v>0</v>
      </c>
      <c r="Q48" s="67"/>
      <c r="R48" s="67" t="b">
        <f t="shared" si="2"/>
        <v>1</v>
      </c>
      <c r="S48" s="67"/>
      <c r="T48" s="76"/>
      <c r="U48" s="76"/>
    </row>
    <row r="49" spans="2:21" s="83" customFormat="1" ht="20.25" customHeight="1" x14ac:dyDescent="0.25">
      <c r="B49" s="78"/>
      <c r="C49" s="79" t="s">
        <v>250</v>
      </c>
      <c r="D49" s="79"/>
      <c r="E49" s="80">
        <f>SUM(E44:E48)</f>
        <v>4</v>
      </c>
      <c r="F49" s="80">
        <f t="shared" ref="F49" si="18">SUM(F44:F48)</f>
        <v>1</v>
      </c>
      <c r="G49" s="79"/>
      <c r="H49" s="79"/>
      <c r="I49" s="79"/>
      <c r="J49" s="80">
        <f>SUM(J43:J48)</f>
        <v>9</v>
      </c>
      <c r="K49" s="80">
        <f t="shared" ref="K49:L49" si="19">SUM(K43:K48)</f>
        <v>3</v>
      </c>
      <c r="L49" s="80">
        <f t="shared" si="19"/>
        <v>6</v>
      </c>
      <c r="M49" s="81"/>
      <c r="N49" s="82"/>
      <c r="P49" s="79"/>
      <c r="Q49" s="67"/>
      <c r="R49" s="67" t="b">
        <f t="shared" si="2"/>
        <v>1</v>
      </c>
      <c r="S49" s="67"/>
      <c r="T49" s="84"/>
      <c r="U49" s="84"/>
    </row>
    <row r="50" spans="2:21" ht="20.25" customHeight="1" x14ac:dyDescent="0.25">
      <c r="B50" s="88"/>
      <c r="C50" s="89" t="s">
        <v>266</v>
      </c>
      <c r="D50" s="89"/>
      <c r="E50" s="70"/>
      <c r="F50" s="70"/>
      <c r="G50" s="89"/>
      <c r="H50" s="89"/>
      <c r="I50" s="89"/>
      <c r="J50" s="70"/>
      <c r="K50" s="70"/>
      <c r="L50" s="70"/>
      <c r="M50" s="90"/>
      <c r="N50" s="8"/>
      <c r="P50" s="91"/>
      <c r="Q50" s="67"/>
      <c r="R50" s="67" t="b">
        <f t="shared" si="2"/>
        <v>1</v>
      </c>
      <c r="S50" s="67"/>
    </row>
    <row r="51" spans="2:21" s="75" customFormat="1" ht="20.25" customHeight="1" x14ac:dyDescent="0.2">
      <c r="B51" s="68"/>
      <c r="C51" s="92" t="s">
        <v>267</v>
      </c>
      <c r="D51" s="70" t="s">
        <v>248</v>
      </c>
      <c r="E51" s="72">
        <v>10</v>
      </c>
      <c r="F51" s="72">
        <v>1</v>
      </c>
      <c r="G51" s="70">
        <v>17</v>
      </c>
      <c r="H51" s="70">
        <v>6</v>
      </c>
      <c r="I51" s="70"/>
      <c r="J51" s="71">
        <v>27</v>
      </c>
      <c r="K51" s="71">
        <f t="shared" ref="K51:K63" si="20">+F51+H51</f>
        <v>7</v>
      </c>
      <c r="L51" s="72">
        <f t="shared" ref="L51:L63" si="21">J51-K51</f>
        <v>20</v>
      </c>
      <c r="M51" s="90">
        <v>6</v>
      </c>
      <c r="N51" s="74"/>
      <c r="O51" s="93" t="s">
        <v>268</v>
      </c>
      <c r="P51" s="72">
        <f t="shared" ref="P51:P63" si="22">+K51-M51</f>
        <v>1</v>
      </c>
      <c r="Q51" s="67"/>
      <c r="R51" s="67" t="b">
        <f t="shared" si="2"/>
        <v>1</v>
      </c>
      <c r="S51" s="67"/>
      <c r="T51" s="76"/>
      <c r="U51" s="76"/>
    </row>
    <row r="52" spans="2:21" s="75" customFormat="1" ht="20.25" customHeight="1" x14ac:dyDescent="0.2">
      <c r="B52" s="68"/>
      <c r="C52" s="92" t="s">
        <v>269</v>
      </c>
      <c r="D52" s="70" t="s">
        <v>248</v>
      </c>
      <c r="E52" s="72">
        <v>8</v>
      </c>
      <c r="F52" s="72">
        <v>5</v>
      </c>
      <c r="G52" s="70">
        <v>15</v>
      </c>
      <c r="H52" s="70"/>
      <c r="I52" s="70"/>
      <c r="J52" s="71">
        <v>31</v>
      </c>
      <c r="K52" s="71">
        <f t="shared" si="20"/>
        <v>5</v>
      </c>
      <c r="L52" s="72">
        <f t="shared" si="21"/>
        <v>26</v>
      </c>
      <c r="M52" s="90">
        <v>5</v>
      </c>
      <c r="N52" s="74"/>
      <c r="O52" s="93" t="s">
        <v>270</v>
      </c>
      <c r="P52" s="72">
        <f t="shared" si="22"/>
        <v>0</v>
      </c>
      <c r="Q52" s="67"/>
      <c r="R52" s="67" t="b">
        <f t="shared" si="2"/>
        <v>1</v>
      </c>
      <c r="S52" s="67"/>
      <c r="T52" s="76"/>
      <c r="U52" s="76"/>
    </row>
    <row r="53" spans="2:21" s="75" customFormat="1" ht="20.25" customHeight="1" x14ac:dyDescent="0.2">
      <c r="B53" s="68"/>
      <c r="C53" s="92" t="s">
        <v>271</v>
      </c>
      <c r="D53" s="70" t="s">
        <v>248</v>
      </c>
      <c r="E53" s="72">
        <v>3</v>
      </c>
      <c r="F53" s="72">
        <v>2</v>
      </c>
      <c r="G53" s="70">
        <v>12</v>
      </c>
      <c r="H53" s="70"/>
      <c r="I53" s="70"/>
      <c r="J53" s="71">
        <v>17</v>
      </c>
      <c r="K53" s="71">
        <f t="shared" si="20"/>
        <v>2</v>
      </c>
      <c r="L53" s="72">
        <f t="shared" si="21"/>
        <v>15</v>
      </c>
      <c r="M53" s="90">
        <v>2</v>
      </c>
      <c r="N53" s="74"/>
      <c r="O53" s="93"/>
      <c r="P53" s="72">
        <f t="shared" si="22"/>
        <v>0</v>
      </c>
      <c r="Q53" s="67"/>
      <c r="R53" s="67" t="b">
        <f t="shared" si="2"/>
        <v>1</v>
      </c>
      <c r="S53" s="67"/>
      <c r="T53" s="76"/>
      <c r="U53" s="76"/>
    </row>
    <row r="54" spans="2:21" s="75" customFormat="1" ht="20.25" customHeight="1" x14ac:dyDescent="0.2">
      <c r="B54" s="68"/>
      <c r="C54" s="92" t="s">
        <v>272</v>
      </c>
      <c r="D54" s="70" t="s">
        <v>248</v>
      </c>
      <c r="E54" s="72">
        <v>1</v>
      </c>
      <c r="F54" s="72">
        <v>1</v>
      </c>
      <c r="G54" s="70"/>
      <c r="H54" s="70"/>
      <c r="I54" s="70"/>
      <c r="J54" s="71"/>
      <c r="K54" s="71"/>
      <c r="L54" s="72">
        <f t="shared" si="21"/>
        <v>0</v>
      </c>
      <c r="M54" s="90"/>
      <c r="N54" s="74"/>
      <c r="O54" s="93" t="s">
        <v>273</v>
      </c>
      <c r="P54" s="72">
        <f t="shared" si="22"/>
        <v>0</v>
      </c>
      <c r="Q54" s="67"/>
      <c r="R54" s="67" t="b">
        <f t="shared" si="2"/>
        <v>1</v>
      </c>
      <c r="S54" s="67"/>
      <c r="T54" s="76"/>
      <c r="U54" s="76"/>
    </row>
    <row r="55" spans="2:21" s="75" customFormat="1" ht="20.25" customHeight="1" x14ac:dyDescent="0.2">
      <c r="B55" s="68"/>
      <c r="C55" s="92" t="s">
        <v>274</v>
      </c>
      <c r="D55" s="70" t="s">
        <v>248</v>
      </c>
      <c r="E55" s="72">
        <v>2</v>
      </c>
      <c r="F55" s="72">
        <v>1</v>
      </c>
      <c r="G55" s="70">
        <v>5</v>
      </c>
      <c r="H55" s="70">
        <v>1</v>
      </c>
      <c r="I55" s="70"/>
      <c r="J55" s="71">
        <v>8</v>
      </c>
      <c r="K55" s="71">
        <f t="shared" si="20"/>
        <v>2</v>
      </c>
      <c r="L55" s="72">
        <f t="shared" si="21"/>
        <v>6</v>
      </c>
      <c r="M55" s="90">
        <v>2</v>
      </c>
      <c r="N55" s="74"/>
      <c r="O55" s="93" t="s">
        <v>275</v>
      </c>
      <c r="P55" s="72">
        <f t="shared" si="22"/>
        <v>0</v>
      </c>
      <c r="Q55" s="67"/>
      <c r="R55" s="67" t="b">
        <f t="shared" si="2"/>
        <v>1</v>
      </c>
      <c r="S55" s="67"/>
      <c r="T55" s="76"/>
      <c r="U55" s="76"/>
    </row>
    <row r="56" spans="2:21" s="75" customFormat="1" ht="20.25" customHeight="1" x14ac:dyDescent="0.2">
      <c r="B56" s="68"/>
      <c r="C56" s="92" t="s">
        <v>276</v>
      </c>
      <c r="D56" s="70" t="s">
        <v>248</v>
      </c>
      <c r="E56" s="72"/>
      <c r="F56" s="72"/>
      <c r="G56" s="70">
        <v>1</v>
      </c>
      <c r="H56" s="70"/>
      <c r="I56" s="70"/>
      <c r="J56" s="71">
        <v>2</v>
      </c>
      <c r="K56" s="71">
        <f t="shared" si="20"/>
        <v>0</v>
      </c>
      <c r="L56" s="72">
        <f t="shared" si="21"/>
        <v>2</v>
      </c>
      <c r="M56" s="90"/>
      <c r="N56" s="74"/>
      <c r="O56" s="93"/>
      <c r="P56" s="72">
        <f t="shared" si="22"/>
        <v>0</v>
      </c>
      <c r="Q56" s="67"/>
      <c r="R56" s="67" t="b">
        <f t="shared" si="2"/>
        <v>1</v>
      </c>
      <c r="S56" s="67"/>
      <c r="T56" s="76"/>
      <c r="U56" s="76"/>
    </row>
    <row r="57" spans="2:21" s="75" customFormat="1" ht="20.25" customHeight="1" x14ac:dyDescent="0.2">
      <c r="B57" s="68"/>
      <c r="C57" s="92" t="s">
        <v>277</v>
      </c>
      <c r="D57" s="70" t="s">
        <v>248</v>
      </c>
      <c r="E57" s="72"/>
      <c r="F57" s="72"/>
      <c r="G57" s="70">
        <v>1</v>
      </c>
      <c r="H57" s="70">
        <v>2</v>
      </c>
      <c r="I57" s="70"/>
      <c r="J57" s="71">
        <v>2</v>
      </c>
      <c r="K57" s="71">
        <f t="shared" si="20"/>
        <v>2</v>
      </c>
      <c r="L57" s="72">
        <f t="shared" si="21"/>
        <v>0</v>
      </c>
      <c r="M57" s="90"/>
      <c r="N57" s="74"/>
      <c r="O57" s="93"/>
      <c r="P57" s="72">
        <f t="shared" si="22"/>
        <v>2</v>
      </c>
      <c r="Q57" s="67"/>
      <c r="R57" s="67" t="b">
        <f t="shared" si="2"/>
        <v>1</v>
      </c>
      <c r="S57" s="67"/>
      <c r="T57" s="76"/>
      <c r="U57" s="76"/>
    </row>
    <row r="58" spans="2:21" s="75" customFormat="1" ht="20.25" customHeight="1" x14ac:dyDescent="0.2">
      <c r="B58" s="68"/>
      <c r="C58" s="92" t="s">
        <v>278</v>
      </c>
      <c r="D58" s="70" t="s">
        <v>248</v>
      </c>
      <c r="E58" s="72">
        <v>4</v>
      </c>
      <c r="F58" s="72">
        <v>4</v>
      </c>
      <c r="G58" s="70"/>
      <c r="H58" s="70"/>
      <c r="I58" s="70"/>
      <c r="J58" s="71">
        <v>9</v>
      </c>
      <c r="K58" s="71">
        <f t="shared" si="20"/>
        <v>4</v>
      </c>
      <c r="L58" s="72">
        <f t="shared" si="21"/>
        <v>5</v>
      </c>
      <c r="M58" s="90">
        <v>4</v>
      </c>
      <c r="N58" s="74"/>
      <c r="O58" s="75" t="s">
        <v>279</v>
      </c>
      <c r="P58" s="72">
        <f t="shared" si="22"/>
        <v>0</v>
      </c>
      <c r="Q58" s="67"/>
      <c r="R58" s="67" t="b">
        <f t="shared" si="2"/>
        <v>1</v>
      </c>
      <c r="S58" s="67"/>
      <c r="T58" s="76"/>
      <c r="U58" s="76"/>
    </row>
    <row r="59" spans="2:21" s="75" customFormat="1" ht="20.25" customHeight="1" x14ac:dyDescent="0.2">
      <c r="B59" s="68"/>
      <c r="C59" s="92" t="s">
        <v>261</v>
      </c>
      <c r="D59" s="70" t="s">
        <v>248</v>
      </c>
      <c r="E59" s="72">
        <v>5</v>
      </c>
      <c r="F59" s="72"/>
      <c r="G59" s="70"/>
      <c r="H59" s="70"/>
      <c r="I59" s="70"/>
      <c r="J59" s="71">
        <v>2</v>
      </c>
      <c r="K59" s="71">
        <f t="shared" si="20"/>
        <v>0</v>
      </c>
      <c r="L59" s="72">
        <f t="shared" si="21"/>
        <v>2</v>
      </c>
      <c r="M59" s="90"/>
      <c r="N59" s="74"/>
      <c r="P59" s="72">
        <f t="shared" si="22"/>
        <v>0</v>
      </c>
      <c r="Q59" s="67"/>
      <c r="R59" s="67" t="b">
        <f t="shared" si="2"/>
        <v>1</v>
      </c>
      <c r="S59" s="67"/>
      <c r="T59" s="76"/>
      <c r="U59" s="76"/>
    </row>
    <row r="60" spans="2:21" s="75" customFormat="1" ht="20.25" customHeight="1" x14ac:dyDescent="0.2">
      <c r="B60" s="68"/>
      <c r="C60" s="92" t="s">
        <v>280</v>
      </c>
      <c r="D60" s="70" t="s">
        <v>248</v>
      </c>
      <c r="E60" s="72">
        <v>3</v>
      </c>
      <c r="F60" s="72">
        <v>3</v>
      </c>
      <c r="G60" s="70"/>
      <c r="H60" s="70"/>
      <c r="I60" s="70"/>
      <c r="J60" s="71">
        <f t="shared" ref="J60:J63" si="23">+E60+G60</f>
        <v>3</v>
      </c>
      <c r="K60" s="71">
        <f t="shared" si="20"/>
        <v>3</v>
      </c>
      <c r="L60" s="72">
        <f t="shared" si="21"/>
        <v>0</v>
      </c>
      <c r="M60" s="90">
        <v>3</v>
      </c>
      <c r="N60" s="74"/>
      <c r="P60" s="72">
        <f t="shared" si="22"/>
        <v>0</v>
      </c>
      <c r="Q60" s="67"/>
      <c r="R60" s="67" t="b">
        <f t="shared" si="2"/>
        <v>1</v>
      </c>
      <c r="S60" s="67"/>
      <c r="T60" s="76"/>
      <c r="U60" s="76"/>
    </row>
    <row r="61" spans="2:21" s="75" customFormat="1" ht="20.25" customHeight="1" x14ac:dyDescent="0.2">
      <c r="B61" s="68"/>
      <c r="C61" s="92" t="s">
        <v>281</v>
      </c>
      <c r="D61" s="70" t="s">
        <v>248</v>
      </c>
      <c r="E61" s="72">
        <v>2</v>
      </c>
      <c r="F61" s="72">
        <v>0</v>
      </c>
      <c r="G61" s="70"/>
      <c r="H61" s="70"/>
      <c r="I61" s="70"/>
      <c r="J61" s="71">
        <f t="shared" si="23"/>
        <v>2</v>
      </c>
      <c r="K61" s="71">
        <f t="shared" si="20"/>
        <v>0</v>
      </c>
      <c r="L61" s="72">
        <f t="shared" si="21"/>
        <v>2</v>
      </c>
      <c r="M61" s="90"/>
      <c r="N61" s="74"/>
      <c r="P61" s="72">
        <f t="shared" si="22"/>
        <v>0</v>
      </c>
      <c r="Q61" s="67"/>
      <c r="R61" s="67" t="b">
        <f t="shared" si="2"/>
        <v>1</v>
      </c>
      <c r="S61" s="67"/>
      <c r="T61" s="76"/>
      <c r="U61" s="76"/>
    </row>
    <row r="62" spans="2:21" s="75" customFormat="1" ht="20.25" customHeight="1" x14ac:dyDescent="0.2">
      <c r="B62" s="68"/>
      <c r="C62" s="92" t="s">
        <v>263</v>
      </c>
      <c r="D62" s="70" t="s">
        <v>248</v>
      </c>
      <c r="E62" s="72">
        <v>4</v>
      </c>
      <c r="F62" s="72">
        <v>2</v>
      </c>
      <c r="G62" s="70"/>
      <c r="H62" s="70"/>
      <c r="I62" s="70"/>
      <c r="J62" s="71">
        <f t="shared" si="23"/>
        <v>4</v>
      </c>
      <c r="K62" s="71">
        <f t="shared" si="20"/>
        <v>2</v>
      </c>
      <c r="L62" s="72">
        <f t="shared" si="21"/>
        <v>2</v>
      </c>
      <c r="M62" s="90">
        <v>2</v>
      </c>
      <c r="N62" s="74"/>
      <c r="P62" s="72">
        <f t="shared" si="22"/>
        <v>0</v>
      </c>
      <c r="Q62" s="67"/>
      <c r="R62" s="67" t="b">
        <f t="shared" si="2"/>
        <v>1</v>
      </c>
      <c r="S62" s="67"/>
      <c r="T62" s="76"/>
      <c r="U62" s="76"/>
    </row>
    <row r="63" spans="2:21" s="75" customFormat="1" ht="20.25" customHeight="1" x14ac:dyDescent="0.2">
      <c r="B63" s="68"/>
      <c r="C63" s="92" t="s">
        <v>264</v>
      </c>
      <c r="D63" s="70" t="s">
        <v>248</v>
      </c>
      <c r="E63" s="72">
        <v>1</v>
      </c>
      <c r="F63" s="72">
        <v>1</v>
      </c>
      <c r="G63" s="70"/>
      <c r="H63" s="70"/>
      <c r="I63" s="70"/>
      <c r="J63" s="71">
        <f t="shared" si="23"/>
        <v>1</v>
      </c>
      <c r="K63" s="71">
        <f t="shared" si="20"/>
        <v>1</v>
      </c>
      <c r="L63" s="72">
        <f t="shared" si="21"/>
        <v>0</v>
      </c>
      <c r="M63" s="90"/>
      <c r="N63" s="74"/>
      <c r="P63" s="72">
        <f t="shared" si="22"/>
        <v>1</v>
      </c>
      <c r="Q63" s="67"/>
      <c r="R63" s="67" t="b">
        <f t="shared" si="2"/>
        <v>1</v>
      </c>
      <c r="S63" s="67"/>
      <c r="T63" s="76"/>
      <c r="U63" s="76"/>
    </row>
    <row r="64" spans="2:21" s="83" customFormat="1" ht="20.25" customHeight="1" x14ac:dyDescent="0.25">
      <c r="B64" s="78"/>
      <c r="C64" s="79" t="s">
        <v>250</v>
      </c>
      <c r="D64" s="79"/>
      <c r="E64" s="80">
        <f>SUM(E51:E63)</f>
        <v>43</v>
      </c>
      <c r="F64" s="80">
        <f>SUM(F51:F63)</f>
        <v>20</v>
      </c>
      <c r="G64" s="79"/>
      <c r="H64" s="79"/>
      <c r="I64" s="79"/>
      <c r="J64" s="80">
        <f>SUM(J51:J63)</f>
        <v>108</v>
      </c>
      <c r="K64" s="80">
        <f>SUM(K51:K63)</f>
        <v>28</v>
      </c>
      <c r="L64" s="80">
        <f>SUM(L51:L63)</f>
        <v>80</v>
      </c>
      <c r="M64" s="81"/>
      <c r="N64" s="82"/>
      <c r="P64" s="79"/>
      <c r="Q64" s="67"/>
      <c r="R64" s="67" t="b">
        <f t="shared" si="2"/>
        <v>1</v>
      </c>
      <c r="S64" s="67"/>
      <c r="T64" s="84"/>
      <c r="U64" s="84"/>
    </row>
    <row r="65" spans="2:21" ht="20.25" customHeight="1" x14ac:dyDescent="0.25">
      <c r="B65" s="88"/>
      <c r="C65" s="89" t="s">
        <v>282</v>
      </c>
      <c r="D65" s="89"/>
      <c r="E65" s="70"/>
      <c r="F65" s="70"/>
      <c r="G65" s="89"/>
      <c r="H65" s="89"/>
      <c r="I65" s="89"/>
      <c r="J65" s="70"/>
      <c r="K65" s="70"/>
      <c r="L65" s="96"/>
      <c r="M65" s="90"/>
      <c r="N65" s="8"/>
      <c r="P65" s="91"/>
      <c r="Q65" s="67"/>
      <c r="R65" s="67" t="b">
        <f t="shared" si="2"/>
        <v>1</v>
      </c>
      <c r="S65" s="67"/>
    </row>
    <row r="66" spans="2:21" ht="20.25" customHeight="1" x14ac:dyDescent="0.25">
      <c r="B66" s="88"/>
      <c r="C66" s="94" t="s">
        <v>283</v>
      </c>
      <c r="D66" s="89"/>
      <c r="E66" s="72">
        <v>4</v>
      </c>
      <c r="F66" s="72">
        <f>+P66</f>
        <v>0</v>
      </c>
      <c r="G66" s="89"/>
      <c r="H66" s="89"/>
      <c r="I66" s="89"/>
      <c r="J66" s="71">
        <f t="shared" ref="J66:K67" si="24">+E66+G66</f>
        <v>4</v>
      </c>
      <c r="K66" s="71">
        <f>+F66+H66</f>
        <v>0</v>
      </c>
      <c r="L66" s="72">
        <f t="shared" ref="L66:L67" si="25">J66-K66</f>
        <v>4</v>
      </c>
      <c r="M66" s="90"/>
      <c r="N66" s="8"/>
      <c r="P66" s="72"/>
      <c r="Q66" s="67"/>
      <c r="R66" s="67" t="b">
        <f t="shared" si="2"/>
        <v>1</v>
      </c>
      <c r="S66" s="67"/>
    </row>
    <row r="67" spans="2:21" ht="20.25" customHeight="1" x14ac:dyDescent="0.25">
      <c r="B67" s="88"/>
      <c r="C67" s="94" t="s">
        <v>284</v>
      </c>
      <c r="D67" s="89"/>
      <c r="E67" s="72">
        <v>1</v>
      </c>
      <c r="F67" s="72">
        <f>+P67</f>
        <v>0</v>
      </c>
      <c r="G67" s="89"/>
      <c r="H67" s="89"/>
      <c r="I67" s="89"/>
      <c r="J67" s="71">
        <f t="shared" si="24"/>
        <v>1</v>
      </c>
      <c r="K67" s="71">
        <f t="shared" si="24"/>
        <v>0</v>
      </c>
      <c r="L67" s="72">
        <f t="shared" si="25"/>
        <v>1</v>
      </c>
      <c r="M67" s="90"/>
      <c r="N67" s="8"/>
      <c r="P67" s="72"/>
      <c r="Q67" s="67"/>
      <c r="R67" s="67" t="b">
        <f t="shared" si="2"/>
        <v>1</v>
      </c>
      <c r="S67" s="67"/>
    </row>
    <row r="68" spans="2:21" s="83" customFormat="1" ht="20.25" customHeight="1" x14ac:dyDescent="0.25">
      <c r="B68" s="78"/>
      <c r="C68" s="79" t="s">
        <v>250</v>
      </c>
      <c r="D68" s="79"/>
      <c r="E68" s="80">
        <f>SUM(E65:E67)</f>
        <v>5</v>
      </c>
      <c r="F68" s="80">
        <f>SUM(F65:F67)</f>
        <v>0</v>
      </c>
      <c r="G68" s="79"/>
      <c r="H68" s="79"/>
      <c r="I68" s="79"/>
      <c r="J68" s="80">
        <f>SUM(J65:J67)</f>
        <v>5</v>
      </c>
      <c r="K68" s="80">
        <f>SUM(K65:K67)</f>
        <v>0</v>
      </c>
      <c r="L68" s="80">
        <f>SUM(L65:L67)</f>
        <v>5</v>
      </c>
      <c r="M68" s="81"/>
      <c r="N68" s="82"/>
      <c r="P68" s="79"/>
      <c r="Q68" s="67"/>
      <c r="R68" s="67" t="b">
        <f t="shared" si="2"/>
        <v>1</v>
      </c>
      <c r="S68" s="67"/>
      <c r="T68" s="84"/>
      <c r="U68" s="84"/>
    </row>
    <row r="69" spans="2:21" ht="20.25" customHeight="1" x14ac:dyDescent="0.25">
      <c r="B69" s="88"/>
      <c r="C69" s="89" t="s">
        <v>285</v>
      </c>
      <c r="D69" s="89"/>
      <c r="E69" s="70"/>
      <c r="F69" s="70"/>
      <c r="G69" s="89"/>
      <c r="H69" s="89"/>
      <c r="I69" s="89"/>
      <c r="J69" s="70"/>
      <c r="K69" s="70"/>
      <c r="L69" s="70"/>
      <c r="M69" s="90"/>
      <c r="N69" s="8"/>
      <c r="P69" s="91"/>
      <c r="Q69" s="67"/>
      <c r="R69" s="67" t="b">
        <f t="shared" si="2"/>
        <v>1</v>
      </c>
      <c r="S69" s="67"/>
    </row>
    <row r="70" spans="2:21" s="75" customFormat="1" ht="20.25" customHeight="1" x14ac:dyDescent="0.2">
      <c r="B70" s="68"/>
      <c r="C70" s="92" t="s">
        <v>10</v>
      </c>
      <c r="D70" s="70" t="s">
        <v>248</v>
      </c>
      <c r="E70" s="72">
        <v>61</v>
      </c>
      <c r="F70" s="72">
        <v>31</v>
      </c>
      <c r="G70" s="70">
        <v>40</v>
      </c>
      <c r="H70" s="70">
        <v>15</v>
      </c>
      <c r="I70" s="70"/>
      <c r="J70" s="71">
        <v>159</v>
      </c>
      <c r="K70" s="71">
        <f>+F70+H70</f>
        <v>46</v>
      </c>
      <c r="L70" s="72">
        <f t="shared" ref="L70" si="26">J70-K70</f>
        <v>113</v>
      </c>
      <c r="M70" s="90">
        <v>46</v>
      </c>
      <c r="N70" s="74"/>
      <c r="O70" s="93"/>
      <c r="P70" s="72">
        <f>+K70-M70</f>
        <v>0</v>
      </c>
      <c r="Q70" s="67"/>
      <c r="R70" s="67" t="b">
        <f t="shared" si="2"/>
        <v>1</v>
      </c>
      <c r="S70" s="67"/>
      <c r="T70" s="76"/>
      <c r="U70" s="76"/>
    </row>
    <row r="71" spans="2:21" s="83" customFormat="1" ht="20.25" customHeight="1" x14ac:dyDescent="0.25">
      <c r="B71" s="78"/>
      <c r="C71" s="79" t="s">
        <v>250</v>
      </c>
      <c r="D71" s="79"/>
      <c r="E71" s="80">
        <f>SUM(E69:E70)</f>
        <v>61</v>
      </c>
      <c r="F71" s="80">
        <f t="shared" ref="F71" si="27">SUM(F69:F70)</f>
        <v>31</v>
      </c>
      <c r="G71" s="79"/>
      <c r="H71" s="79"/>
      <c r="I71" s="79"/>
      <c r="J71" s="80">
        <f>SUM(J69:J70)</f>
        <v>159</v>
      </c>
      <c r="K71" s="80">
        <f t="shared" ref="K71:L71" si="28">SUM(K69:K70)</f>
        <v>46</v>
      </c>
      <c r="L71" s="80">
        <f t="shared" si="28"/>
        <v>113</v>
      </c>
      <c r="M71" s="81"/>
      <c r="N71" s="82"/>
      <c r="P71" s="79"/>
      <c r="Q71" s="67"/>
      <c r="R71" s="67" t="b">
        <f t="shared" si="2"/>
        <v>1</v>
      </c>
      <c r="S71" s="67"/>
      <c r="T71" s="84"/>
      <c r="U71" s="84"/>
    </row>
    <row r="72" spans="2:21" ht="19.5" customHeight="1" x14ac:dyDescent="0.25">
      <c r="B72" s="88"/>
      <c r="C72" s="89" t="s">
        <v>286</v>
      </c>
      <c r="D72" s="89"/>
      <c r="E72" s="70"/>
      <c r="F72" s="70"/>
      <c r="G72" s="89"/>
      <c r="H72" s="89"/>
      <c r="I72" s="89"/>
      <c r="J72" s="70"/>
      <c r="K72" s="70"/>
      <c r="L72" s="70"/>
      <c r="M72" s="90"/>
      <c r="N72" s="8"/>
      <c r="P72" s="91"/>
      <c r="Q72" s="67"/>
      <c r="R72" s="67" t="b">
        <f t="shared" si="2"/>
        <v>1</v>
      </c>
      <c r="S72" s="67"/>
    </row>
    <row r="73" spans="2:21" s="75" customFormat="1" ht="24" customHeight="1" x14ac:dyDescent="0.2">
      <c r="B73" s="68"/>
      <c r="C73" s="92" t="s">
        <v>287</v>
      </c>
      <c r="D73" s="70" t="s">
        <v>288</v>
      </c>
      <c r="E73" s="72"/>
      <c r="F73" s="72"/>
      <c r="G73" s="70">
        <v>120</v>
      </c>
      <c r="H73" s="70"/>
      <c r="I73" s="70"/>
      <c r="J73" s="71">
        <v>198</v>
      </c>
      <c r="K73" s="71">
        <v>95</v>
      </c>
      <c r="L73" s="71">
        <f t="shared" ref="L73:L89" si="29">J73-K73</f>
        <v>103</v>
      </c>
      <c r="M73" s="90">
        <v>95</v>
      </c>
      <c r="N73" s="74"/>
      <c r="O73" s="93"/>
      <c r="P73" s="72">
        <f t="shared" ref="P73:P86" si="30">+K73-M73</f>
        <v>0</v>
      </c>
      <c r="Q73" s="67"/>
      <c r="R73" s="67" t="b">
        <f t="shared" si="2"/>
        <v>1</v>
      </c>
      <c r="S73" s="67"/>
      <c r="T73" s="76"/>
      <c r="U73" s="76"/>
    </row>
    <row r="74" spans="2:21" s="75" customFormat="1" ht="24" customHeight="1" x14ac:dyDescent="0.2">
      <c r="B74" s="68"/>
      <c r="C74" s="92" t="s">
        <v>289</v>
      </c>
      <c r="D74" s="70" t="s">
        <v>288</v>
      </c>
      <c r="E74" s="72"/>
      <c r="F74" s="72"/>
      <c r="G74" s="70">
        <v>1000</v>
      </c>
      <c r="H74" s="70"/>
      <c r="I74" s="70"/>
      <c r="J74" s="71">
        <v>3000</v>
      </c>
      <c r="K74" s="71">
        <v>575</v>
      </c>
      <c r="L74" s="71">
        <f t="shared" si="29"/>
        <v>2425</v>
      </c>
      <c r="M74" s="90">
        <v>575</v>
      </c>
      <c r="N74" s="74"/>
      <c r="O74" s="93"/>
      <c r="P74" s="72">
        <f t="shared" si="30"/>
        <v>0</v>
      </c>
      <c r="Q74" s="67"/>
      <c r="R74" s="67" t="b">
        <f t="shared" si="2"/>
        <v>1</v>
      </c>
      <c r="S74" s="67"/>
      <c r="T74" s="76"/>
      <c r="U74" s="76"/>
    </row>
    <row r="75" spans="2:21" s="75" customFormat="1" ht="24" customHeight="1" x14ac:dyDescent="0.2">
      <c r="B75" s="68"/>
      <c r="C75" s="92" t="s">
        <v>290</v>
      </c>
      <c r="D75" s="70" t="s">
        <v>248</v>
      </c>
      <c r="E75" s="72"/>
      <c r="F75" s="72"/>
      <c r="G75" s="70">
        <v>100</v>
      </c>
      <c r="H75" s="70"/>
      <c r="I75" s="70"/>
      <c r="J75" s="71">
        <v>370</v>
      </c>
      <c r="K75" s="71">
        <v>95</v>
      </c>
      <c r="L75" s="71">
        <f t="shared" si="29"/>
        <v>275</v>
      </c>
      <c r="M75" s="90">
        <v>95</v>
      </c>
      <c r="N75" s="74"/>
      <c r="O75" s="93"/>
      <c r="P75" s="72">
        <f t="shared" si="30"/>
        <v>0</v>
      </c>
      <c r="Q75" s="67"/>
      <c r="R75" s="67" t="b">
        <f t="shared" ref="R75:R86" si="31">+J75-K75=L75</f>
        <v>1</v>
      </c>
      <c r="S75" s="67"/>
      <c r="T75" s="76"/>
      <c r="U75" s="76"/>
    </row>
    <row r="76" spans="2:21" s="75" customFormat="1" ht="24" customHeight="1" x14ac:dyDescent="0.2">
      <c r="B76" s="68"/>
      <c r="C76" s="92" t="s">
        <v>291</v>
      </c>
      <c r="D76" s="70" t="s">
        <v>248</v>
      </c>
      <c r="E76" s="72"/>
      <c r="F76" s="72"/>
      <c r="G76" s="70">
        <v>50</v>
      </c>
      <c r="H76" s="70"/>
      <c r="I76" s="70"/>
      <c r="J76" s="71">
        <v>120</v>
      </c>
      <c r="K76" s="71">
        <f t="shared" ref="K76:K89" si="32">+F76+H76</f>
        <v>0</v>
      </c>
      <c r="L76" s="71">
        <f t="shared" si="29"/>
        <v>120</v>
      </c>
      <c r="M76" s="90"/>
      <c r="N76" s="74"/>
      <c r="O76" s="93"/>
      <c r="P76" s="72">
        <f t="shared" si="30"/>
        <v>0</v>
      </c>
      <c r="Q76" s="67"/>
      <c r="R76" s="67" t="b">
        <f t="shared" si="31"/>
        <v>1</v>
      </c>
      <c r="S76" s="67"/>
      <c r="T76" s="76"/>
      <c r="U76" s="76"/>
    </row>
    <row r="77" spans="2:21" s="75" customFormat="1" ht="24" customHeight="1" x14ac:dyDescent="0.2">
      <c r="B77" s="68"/>
      <c r="C77" s="92" t="s">
        <v>292</v>
      </c>
      <c r="D77" s="70" t="s">
        <v>248</v>
      </c>
      <c r="E77" s="72"/>
      <c r="F77" s="72"/>
      <c r="G77" s="70">
        <v>50</v>
      </c>
      <c r="H77" s="70"/>
      <c r="I77" s="70"/>
      <c r="J77" s="71">
        <v>100</v>
      </c>
      <c r="K77" s="71">
        <f t="shared" si="32"/>
        <v>0</v>
      </c>
      <c r="L77" s="71">
        <f t="shared" si="29"/>
        <v>100</v>
      </c>
      <c r="M77" s="90"/>
      <c r="N77" s="74"/>
      <c r="O77" s="93"/>
      <c r="P77" s="72">
        <f t="shared" si="30"/>
        <v>0</v>
      </c>
      <c r="Q77" s="67"/>
      <c r="R77" s="67" t="b">
        <f t="shared" si="31"/>
        <v>1</v>
      </c>
      <c r="S77" s="67"/>
      <c r="T77" s="76"/>
      <c r="U77" s="76"/>
    </row>
    <row r="78" spans="2:21" s="75" customFormat="1" ht="24" customHeight="1" x14ac:dyDescent="0.2">
      <c r="B78" s="68"/>
      <c r="C78" s="92" t="s">
        <v>293</v>
      </c>
      <c r="D78" s="70" t="s">
        <v>248</v>
      </c>
      <c r="E78" s="72"/>
      <c r="F78" s="72"/>
      <c r="G78" s="70">
        <v>200</v>
      </c>
      <c r="H78" s="70"/>
      <c r="I78" s="70"/>
      <c r="J78" s="71">
        <v>390</v>
      </c>
      <c r="K78" s="71">
        <v>95</v>
      </c>
      <c r="L78" s="71">
        <f t="shared" si="29"/>
        <v>295</v>
      </c>
      <c r="M78" s="90">
        <v>95</v>
      </c>
      <c r="N78" s="74"/>
      <c r="O78" s="93"/>
      <c r="P78" s="72">
        <f t="shared" si="30"/>
        <v>0</v>
      </c>
      <c r="Q78" s="67"/>
      <c r="R78" s="67" t="b">
        <f t="shared" si="31"/>
        <v>1</v>
      </c>
      <c r="S78" s="67"/>
      <c r="T78" s="76"/>
      <c r="U78" s="76"/>
    </row>
    <row r="79" spans="2:21" s="75" customFormat="1" ht="24" customHeight="1" x14ac:dyDescent="0.2">
      <c r="B79" s="68"/>
      <c r="C79" s="92" t="s">
        <v>294</v>
      </c>
      <c r="D79" s="70" t="s">
        <v>248</v>
      </c>
      <c r="E79" s="72"/>
      <c r="F79" s="72"/>
      <c r="G79" s="70">
        <v>200</v>
      </c>
      <c r="H79" s="70"/>
      <c r="I79" s="70"/>
      <c r="J79" s="71">
        <v>280</v>
      </c>
      <c r="K79" s="71">
        <v>95</v>
      </c>
      <c r="L79" s="71">
        <f t="shared" si="29"/>
        <v>185</v>
      </c>
      <c r="M79" s="90">
        <v>95</v>
      </c>
      <c r="N79" s="74"/>
      <c r="O79" s="93"/>
      <c r="P79" s="72">
        <f t="shared" si="30"/>
        <v>0</v>
      </c>
      <c r="Q79" s="67"/>
      <c r="R79" s="67" t="b">
        <f t="shared" si="31"/>
        <v>1</v>
      </c>
      <c r="S79" s="67"/>
      <c r="T79" s="76"/>
      <c r="U79" s="76"/>
    </row>
    <row r="80" spans="2:21" s="75" customFormat="1" ht="24" customHeight="1" x14ac:dyDescent="0.2">
      <c r="B80" s="68"/>
      <c r="C80" s="92" t="s">
        <v>295</v>
      </c>
      <c r="D80" s="70" t="s">
        <v>248</v>
      </c>
      <c r="E80" s="72"/>
      <c r="F80" s="72"/>
      <c r="G80" s="70">
        <v>200</v>
      </c>
      <c r="H80" s="70"/>
      <c r="I80" s="70"/>
      <c r="J80" s="71">
        <v>550</v>
      </c>
      <c r="K80" s="71">
        <v>95</v>
      </c>
      <c r="L80" s="71">
        <f t="shared" si="29"/>
        <v>455</v>
      </c>
      <c r="M80" s="90">
        <v>95</v>
      </c>
      <c r="N80" s="74"/>
      <c r="O80" s="93"/>
      <c r="P80" s="72">
        <f t="shared" si="30"/>
        <v>0</v>
      </c>
      <c r="Q80" s="67"/>
      <c r="R80" s="67" t="b">
        <f t="shared" si="31"/>
        <v>1</v>
      </c>
      <c r="S80" s="67"/>
      <c r="T80" s="76"/>
      <c r="U80" s="76"/>
    </row>
    <row r="81" spans="2:21" s="75" customFormat="1" ht="24" customHeight="1" x14ac:dyDescent="0.2">
      <c r="B81" s="68"/>
      <c r="C81" s="92" t="s">
        <v>296</v>
      </c>
      <c r="D81" s="70" t="s">
        <v>248</v>
      </c>
      <c r="E81" s="72"/>
      <c r="F81" s="72"/>
      <c r="G81" s="70">
        <v>200</v>
      </c>
      <c r="H81" s="70"/>
      <c r="I81" s="70"/>
      <c r="J81" s="71">
        <v>260</v>
      </c>
      <c r="K81" s="71">
        <v>95</v>
      </c>
      <c r="L81" s="71">
        <f t="shared" si="29"/>
        <v>165</v>
      </c>
      <c r="M81" s="90">
        <v>95</v>
      </c>
      <c r="N81" s="74"/>
      <c r="O81" s="93"/>
      <c r="P81" s="72">
        <f t="shared" si="30"/>
        <v>0</v>
      </c>
      <c r="Q81" s="67"/>
      <c r="R81" s="67" t="b">
        <f t="shared" si="31"/>
        <v>1</v>
      </c>
      <c r="S81" s="67"/>
      <c r="T81" s="76"/>
      <c r="U81" s="76"/>
    </row>
    <row r="82" spans="2:21" s="75" customFormat="1" ht="24" customHeight="1" x14ac:dyDescent="0.2">
      <c r="B82" s="68"/>
      <c r="C82" s="92" t="s">
        <v>297</v>
      </c>
      <c r="D82" s="70" t="s">
        <v>248</v>
      </c>
      <c r="E82" s="72"/>
      <c r="F82" s="72"/>
      <c r="G82" s="70"/>
      <c r="H82" s="70"/>
      <c r="I82" s="70"/>
      <c r="J82" s="71">
        <v>130</v>
      </c>
      <c r="K82" s="71">
        <v>95</v>
      </c>
      <c r="L82" s="71">
        <f t="shared" si="29"/>
        <v>35</v>
      </c>
      <c r="M82" s="90">
        <v>95</v>
      </c>
      <c r="N82" s="74"/>
      <c r="O82" s="93"/>
      <c r="P82" s="72">
        <f t="shared" si="30"/>
        <v>0</v>
      </c>
      <c r="Q82" s="67"/>
      <c r="R82" s="67" t="b">
        <f t="shared" si="31"/>
        <v>1</v>
      </c>
      <c r="S82" s="67"/>
      <c r="T82" s="76"/>
      <c r="U82" s="76"/>
    </row>
    <row r="83" spans="2:21" s="75" customFormat="1" ht="24" customHeight="1" x14ac:dyDescent="0.2">
      <c r="B83" s="68"/>
      <c r="C83" s="92" t="s">
        <v>298</v>
      </c>
      <c r="D83" s="70" t="s">
        <v>248</v>
      </c>
      <c r="E83" s="72"/>
      <c r="F83" s="72"/>
      <c r="G83" s="70"/>
      <c r="H83" s="70"/>
      <c r="I83" s="70"/>
      <c r="J83" s="71">
        <v>260</v>
      </c>
      <c r="K83" s="71">
        <v>95</v>
      </c>
      <c r="L83" s="71">
        <f t="shared" si="29"/>
        <v>165</v>
      </c>
      <c r="M83" s="90">
        <v>95</v>
      </c>
      <c r="N83" s="74"/>
      <c r="O83" s="93"/>
      <c r="P83" s="72">
        <f t="shared" si="30"/>
        <v>0</v>
      </c>
      <c r="Q83" s="67"/>
      <c r="R83" s="67" t="b">
        <f t="shared" si="31"/>
        <v>1</v>
      </c>
      <c r="S83" s="67"/>
      <c r="T83" s="76"/>
      <c r="U83" s="76"/>
    </row>
    <row r="84" spans="2:21" s="75" customFormat="1" ht="24" customHeight="1" x14ac:dyDescent="0.2">
      <c r="B84" s="68"/>
      <c r="C84" s="92" t="s">
        <v>299</v>
      </c>
      <c r="D84" s="70" t="s">
        <v>248</v>
      </c>
      <c r="E84" s="72"/>
      <c r="F84" s="72"/>
      <c r="G84" s="70">
        <v>50</v>
      </c>
      <c r="H84" s="70"/>
      <c r="I84" s="70"/>
      <c r="J84" s="71">
        <v>130</v>
      </c>
      <c r="K84" s="71">
        <v>95</v>
      </c>
      <c r="L84" s="71">
        <f t="shared" si="29"/>
        <v>35</v>
      </c>
      <c r="M84" s="90">
        <v>95</v>
      </c>
      <c r="N84" s="74"/>
      <c r="O84" s="93"/>
      <c r="P84" s="72">
        <f t="shared" si="30"/>
        <v>0</v>
      </c>
      <c r="Q84" s="67"/>
      <c r="R84" s="67" t="b">
        <f t="shared" si="31"/>
        <v>1</v>
      </c>
      <c r="S84" s="67"/>
      <c r="T84" s="76"/>
      <c r="U84" s="76"/>
    </row>
    <row r="85" spans="2:21" s="75" customFormat="1" ht="24" customHeight="1" x14ac:dyDescent="0.2">
      <c r="B85" s="68"/>
      <c r="C85" s="92" t="s">
        <v>300</v>
      </c>
      <c r="D85" s="70" t="s">
        <v>248</v>
      </c>
      <c r="E85" s="72"/>
      <c r="F85" s="72"/>
      <c r="G85" s="70">
        <v>50</v>
      </c>
      <c r="H85" s="70"/>
      <c r="I85" s="70"/>
      <c r="J85" s="71">
        <v>130</v>
      </c>
      <c r="K85" s="71">
        <v>95</v>
      </c>
      <c r="L85" s="71">
        <f t="shared" si="29"/>
        <v>35</v>
      </c>
      <c r="M85" s="90">
        <v>95</v>
      </c>
      <c r="N85" s="74"/>
      <c r="O85" s="93"/>
      <c r="P85" s="72">
        <f t="shared" si="30"/>
        <v>0</v>
      </c>
      <c r="Q85" s="67"/>
      <c r="R85" s="67" t="b">
        <f t="shared" si="31"/>
        <v>1</v>
      </c>
      <c r="S85" s="67"/>
      <c r="T85" s="76"/>
      <c r="U85" s="76"/>
    </row>
    <row r="86" spans="2:21" s="75" customFormat="1" ht="24" customHeight="1" x14ac:dyDescent="0.2">
      <c r="B86" s="68"/>
      <c r="C86" s="92" t="s">
        <v>301</v>
      </c>
      <c r="D86" s="70" t="s">
        <v>248</v>
      </c>
      <c r="E86" s="72"/>
      <c r="F86" s="72"/>
      <c r="G86" s="70">
        <v>50</v>
      </c>
      <c r="H86" s="70"/>
      <c r="I86" s="70"/>
      <c r="J86" s="71">
        <v>130</v>
      </c>
      <c r="K86" s="71">
        <v>95</v>
      </c>
      <c r="L86" s="71">
        <f t="shared" si="29"/>
        <v>35</v>
      </c>
      <c r="M86" s="90">
        <v>95</v>
      </c>
      <c r="N86" s="74"/>
      <c r="O86" s="93"/>
      <c r="P86" s="72">
        <f t="shared" si="30"/>
        <v>0</v>
      </c>
      <c r="Q86" s="67"/>
      <c r="R86" s="67" t="b">
        <f t="shared" si="31"/>
        <v>1</v>
      </c>
      <c r="S86" s="67"/>
      <c r="T86" s="76"/>
      <c r="U86" s="76"/>
    </row>
    <row r="87" spans="2:21" s="75" customFormat="1" ht="24" hidden="1" customHeight="1" x14ac:dyDescent="0.2">
      <c r="B87" s="68"/>
      <c r="C87" s="92" t="s">
        <v>302</v>
      </c>
      <c r="D87" s="70" t="s">
        <v>248</v>
      </c>
      <c r="E87" s="72"/>
      <c r="F87" s="72"/>
      <c r="G87" s="70"/>
      <c r="H87" s="70"/>
      <c r="I87" s="70"/>
      <c r="J87" s="71">
        <f t="shared" ref="J87:J89" si="33">+E87+G87</f>
        <v>0</v>
      </c>
      <c r="K87" s="71">
        <f t="shared" si="32"/>
        <v>0</v>
      </c>
      <c r="L87" s="71">
        <f t="shared" si="29"/>
        <v>0</v>
      </c>
      <c r="M87" s="73"/>
      <c r="N87" s="91"/>
      <c r="O87" s="93"/>
      <c r="P87" s="66"/>
      <c r="Q87" s="67"/>
      <c r="R87" s="67"/>
      <c r="S87" s="67"/>
      <c r="T87" s="76"/>
      <c r="U87" s="76"/>
    </row>
    <row r="88" spans="2:21" s="75" customFormat="1" ht="24" hidden="1" customHeight="1" x14ac:dyDescent="0.2">
      <c r="B88" s="68"/>
      <c r="C88" s="92" t="s">
        <v>303</v>
      </c>
      <c r="D88" s="70" t="s">
        <v>248</v>
      </c>
      <c r="E88" s="72"/>
      <c r="F88" s="72"/>
      <c r="G88" s="70"/>
      <c r="H88" s="70"/>
      <c r="I88" s="70"/>
      <c r="J88" s="71">
        <f t="shared" si="33"/>
        <v>0</v>
      </c>
      <c r="K88" s="71">
        <f t="shared" si="32"/>
        <v>0</v>
      </c>
      <c r="L88" s="71">
        <f t="shared" si="29"/>
        <v>0</v>
      </c>
      <c r="M88" s="73"/>
      <c r="N88" s="91"/>
      <c r="O88" s="93"/>
      <c r="P88" s="66"/>
      <c r="Q88" s="67"/>
      <c r="R88" s="67"/>
      <c r="S88" s="67"/>
      <c r="T88" s="76"/>
      <c r="U88" s="76"/>
    </row>
    <row r="89" spans="2:21" s="75" customFormat="1" ht="24" hidden="1" customHeight="1" x14ac:dyDescent="0.2">
      <c r="B89" s="68"/>
      <c r="C89" s="92"/>
      <c r="D89" s="70" t="s">
        <v>248</v>
      </c>
      <c r="E89" s="72"/>
      <c r="F89" s="72"/>
      <c r="G89" s="70"/>
      <c r="H89" s="70"/>
      <c r="I89" s="70"/>
      <c r="J89" s="71">
        <f t="shared" si="33"/>
        <v>0</v>
      </c>
      <c r="K89" s="71">
        <f t="shared" si="32"/>
        <v>0</v>
      </c>
      <c r="L89" s="71">
        <f t="shared" si="29"/>
        <v>0</v>
      </c>
      <c r="M89" s="73"/>
      <c r="N89" s="91"/>
      <c r="O89" s="93"/>
      <c r="P89" s="66"/>
      <c r="Q89" s="67"/>
      <c r="R89" s="67"/>
      <c r="S89" s="67"/>
      <c r="T89" s="76"/>
      <c r="U89" s="76"/>
    </row>
    <row r="90" spans="2:21" x14ac:dyDescent="0.25">
      <c r="B90" s="97"/>
      <c r="C90" s="98"/>
      <c r="D90" s="98"/>
      <c r="E90" s="98"/>
      <c r="F90" s="98"/>
      <c r="G90" s="98"/>
      <c r="H90" s="98"/>
      <c r="I90" s="98"/>
      <c r="J90" s="97"/>
      <c r="K90" s="97"/>
      <c r="L90" s="97"/>
      <c r="M90" s="99"/>
      <c r="N90" s="98"/>
      <c r="P90" s="66"/>
      <c r="Q90" s="67"/>
      <c r="R90" s="67"/>
      <c r="S90" s="67"/>
    </row>
    <row r="91" spans="2:21" x14ac:dyDescent="0.25">
      <c r="B91" s="97"/>
      <c r="C91" s="98"/>
      <c r="D91" s="98"/>
      <c r="E91" s="98"/>
      <c r="F91" s="98"/>
      <c r="G91" s="98"/>
      <c r="H91" s="98"/>
      <c r="I91" s="98"/>
      <c r="J91" s="97"/>
      <c r="K91" s="97"/>
      <c r="L91" s="97"/>
      <c r="M91" s="99"/>
      <c r="N91" s="98"/>
      <c r="P91" s="66"/>
      <c r="Q91" s="67"/>
      <c r="R91" s="67"/>
      <c r="S91" s="67"/>
    </row>
    <row r="92" spans="2:21" x14ac:dyDescent="0.25">
      <c r="B92" s="97"/>
      <c r="C92" s="98"/>
      <c r="D92" s="98"/>
      <c r="E92" s="98"/>
      <c r="F92" s="98"/>
      <c r="G92" s="98"/>
      <c r="H92" s="98"/>
      <c r="I92" s="98"/>
      <c r="J92" s="97"/>
      <c r="K92" s="97"/>
      <c r="L92" s="97"/>
      <c r="M92" s="99"/>
      <c r="N92" s="98"/>
    </row>
    <row r="93" spans="2:21" x14ac:dyDescent="0.25">
      <c r="B93" s="97"/>
      <c r="C93" s="98"/>
      <c r="D93" s="98"/>
      <c r="E93" s="98"/>
      <c r="F93" s="98"/>
      <c r="G93" s="98"/>
      <c r="H93" s="98"/>
      <c r="I93" s="98"/>
      <c r="J93" s="97"/>
      <c r="K93" s="97"/>
      <c r="L93" s="97"/>
      <c r="M93" s="99"/>
      <c r="N93" s="98"/>
    </row>
    <row r="94" spans="2:21" hidden="1" x14ac:dyDescent="0.25">
      <c r="B94" s="97"/>
      <c r="C94" s="98"/>
      <c r="D94" s="98"/>
      <c r="E94" s="98"/>
      <c r="F94" s="98"/>
      <c r="G94" s="98"/>
      <c r="H94" s="98"/>
      <c r="I94" s="98"/>
      <c r="J94" s="97"/>
      <c r="K94" s="97"/>
      <c r="L94" s="97"/>
      <c r="M94" s="99"/>
      <c r="N94" s="98"/>
    </row>
    <row r="95" spans="2:21" x14ac:dyDescent="0.25">
      <c r="B95" s="97"/>
      <c r="C95" s="98"/>
      <c r="D95" s="98"/>
      <c r="E95" s="98"/>
      <c r="F95" s="98"/>
      <c r="G95" s="98"/>
      <c r="H95" s="98"/>
      <c r="I95" s="98"/>
      <c r="J95" s="97"/>
      <c r="K95" s="97"/>
      <c r="L95" s="97"/>
      <c r="M95" s="99"/>
      <c r="N95" s="98"/>
    </row>
    <row r="96" spans="2:21" s="100" customFormat="1" ht="17.25" customHeight="1" x14ac:dyDescent="0.25">
      <c r="B96" s="160" t="s">
        <v>304</v>
      </c>
      <c r="C96" s="160"/>
      <c r="D96" s="160"/>
      <c r="E96" s="160"/>
      <c r="F96" s="160"/>
      <c r="G96" s="160"/>
      <c r="H96" s="160"/>
      <c r="I96" s="160"/>
      <c r="J96" s="160"/>
      <c r="K96" s="160"/>
      <c r="L96" s="160"/>
      <c r="M96" s="160"/>
      <c r="N96" s="160"/>
      <c r="Q96" s="101"/>
      <c r="R96" s="101"/>
      <c r="S96" s="101"/>
      <c r="T96" s="101"/>
      <c r="U96" s="101"/>
    </row>
  </sheetData>
  <mergeCells count="14">
    <mergeCell ref="L7:L8"/>
    <mergeCell ref="M7:M8"/>
    <mergeCell ref="N7:N8"/>
    <mergeCell ref="B96:N96"/>
    <mergeCell ref="B3:N3"/>
    <mergeCell ref="B4:N4"/>
    <mergeCell ref="B5:N5"/>
    <mergeCell ref="B6:L6"/>
    <mergeCell ref="B7:B8"/>
    <mergeCell ref="C7:C8"/>
    <mergeCell ref="D7:D8"/>
    <mergeCell ref="E7:F7"/>
    <mergeCell ref="G7:H7"/>
    <mergeCell ref="J7:K7"/>
  </mergeCells>
  <conditionalFormatting sqref="L1:L40 L42:L1048576 N1:N9 N87:N1048576 P10:P86">
    <cfRule type="cellIs" dxfId="1" priority="1" operator="lessThan">
      <formula>0</formula>
    </cfRule>
  </conditionalFormatting>
  <printOptions horizontalCentered="1"/>
  <pageMargins left="0.15748031496062992" right="0.15748031496062992" top="0.41" bottom="0.33" header="0.31496062992125984" footer="0.12"/>
  <pageSetup paperSize="9" scale="70" fitToHeight="0" orientation="portrait" horizontalDpi="300" verticalDpi="300" r:id="rId1"/>
  <headerFooter>
    <oddFooter>&amp;C&amp;16Page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Sheet1</vt:lpstr>
      <vt:lpstr>Reconsilation Statement AB </vt:lpstr>
      <vt:lpstr>'Reconsilation Statement AB '!Print_Area</vt:lpstr>
      <vt:lpstr>'Reconsilation Statement AB '!Print_Titles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 M P LTD</dc:creator>
  <cp:lastModifiedBy>PMPL</cp:lastModifiedBy>
  <dcterms:created xsi:type="dcterms:W3CDTF">2015-06-05T18:17:20Z</dcterms:created>
  <dcterms:modified xsi:type="dcterms:W3CDTF">2023-10-05T11:35:08Z</dcterms:modified>
</cp:coreProperties>
</file>