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760" activeTab="1"/>
  </bookViews>
  <sheets>
    <sheet name="Sheet1" sheetId="1" r:id="rId1"/>
    <sheet name="Reconsilation Statement AB "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s>
  <definedNames>
    <definedName name="\0" localSheetId="1">#REF!</definedName>
    <definedName name="\0">#REF!</definedName>
    <definedName name="\1" localSheetId="1">#REF!</definedName>
    <definedName name="\1">#REF!</definedName>
    <definedName name="\a" localSheetId="1">'[1]SUMMARY(E)'!#REF!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1">#REF!</definedName>
    <definedName name="\p">#REF!</definedName>
    <definedName name="\q">#N/A</definedName>
    <definedName name="\R" localSheetId="1">[2]mech!#REF!</definedName>
    <definedName name="\R">[2]mech!#REF!</definedName>
    <definedName name="\s">#N/A</definedName>
    <definedName name="\t" localSheetId="1">#REF!</definedName>
    <definedName name="\t">#REF!</definedName>
    <definedName name="\V" localSheetId="1">[2]mech!#REF!</definedName>
    <definedName name="\V">[2]mech!#REF!</definedName>
    <definedName name="\w" localSheetId="1">#REF!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'[4]Mix Design'!#REF!</definedName>
    <definedName name="__________________________MIX15150">'[4]Mix Design'!#REF!</definedName>
    <definedName name="__________________________MIX1540">'[4]Mix Design'!$P$11</definedName>
    <definedName name="__________________________MIX1580" localSheetId="1">'[4]Mix Design'!#REF!</definedName>
    <definedName name="__________________________MIX1580">'[4]Mix Design'!#REF!</definedName>
    <definedName name="__________________________MIX2">'[5]Mix Design'!$P$12</definedName>
    <definedName name="__________________________MIX20" localSheetId="1">#REF!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'[4]Mix Design'!#REF!</definedName>
    <definedName name="__________________________MIX45">'[4]Mix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'[4]Mix Design'!#REF!</definedName>
    <definedName name="_________________________MIX15150">'[4]Mix Design'!#REF!</definedName>
    <definedName name="_________________________MIX1540">'[4]Mix Design'!$P$11</definedName>
    <definedName name="_________________________MIX1580" localSheetId="1">'[4]Mix Design'!#REF!</definedName>
    <definedName name="_________________________MIX1580">'[4]Mix Design'!#REF!</definedName>
    <definedName name="_________________________MIX2">'[5]Mix Design'!$P$12</definedName>
    <definedName name="_________________________MIX20" localSheetId="1">#REF!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'[4]Mix Design'!#REF!</definedName>
    <definedName name="_________________________MIX45">'[4]Mix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'[7]ANAL-PIPE LINE'!#REF!</definedName>
    <definedName name="_________________________SLV10025">'[7]ANAL-PIPE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'[4]Mix Design'!#REF!</definedName>
    <definedName name="________________________MIX15150">'[4]Mix Design'!#REF!</definedName>
    <definedName name="________________________MIX1540">'[4]Mix Design'!$P$11</definedName>
    <definedName name="________________________MIX1580" localSheetId="1">'[4]Mix Design'!#REF!</definedName>
    <definedName name="________________________MIX1580">'[4]Mix Design'!#REF!</definedName>
    <definedName name="________________________MIX2">'[5]Mix Design'!$P$12</definedName>
    <definedName name="________________________MIX20" localSheetId="1">#REF!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#REF!</definedName>
    <definedName name="________________________MIX25">#REF!</definedName>
    <definedName name="________________________MIX2540">'[4]Mix Design'!$P$15</definedName>
    <definedName name="________________________Mix255">'[6]Mix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'[4]Mix Design'!#REF!</definedName>
    <definedName name="________________________MIX45">'[4]Mix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'[8]ANAL-PIPE LINE'!#REF!</definedName>
    <definedName name="________________________SLV10025">'[8]ANAL-PIPE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'[4]Mix Design'!#REF!</definedName>
    <definedName name="_______________________MIX15150">'[4]Mix Design'!#REF!</definedName>
    <definedName name="_______________________MIX1540">'[4]Mix Design'!$P$11</definedName>
    <definedName name="_______________________MIX1580" localSheetId="1">'[4]Mix Design'!#REF!</definedName>
    <definedName name="_______________________MIX1580">'[4]Mix Design'!#REF!</definedName>
    <definedName name="_______________________MIX2">'[5]Mix Design'!$P$12</definedName>
    <definedName name="_______________________MIX20" localSheetId="1">#REF!</definedName>
    <definedName name="_______________________MIX20">#REF!</definedName>
    <definedName name="_______________________MIX2020">'[4]Mix Design'!$P$12</definedName>
    <definedName name="_______________________MIX2040">'[4]Mix Design'!$P$13</definedName>
    <definedName name="_______________________MIX25" localSheetId="1">#REF!</definedName>
    <definedName name="_______________________MIX25">#REF!</definedName>
    <definedName name="_______________________MIX2540">'[4]Mix Design'!$P$15</definedName>
    <definedName name="_______________________Mix255">'[6]Mix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'[4]Mix Design'!#REF!</definedName>
    <definedName name="_______________________MIX45">'[4]Mix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'[8]ANAL-PIPE LINE'!#REF!</definedName>
    <definedName name="_______________________SLV10025">'[8]ANAL-PIPE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'[4]Mix Design'!#REF!</definedName>
    <definedName name="______________________MIX15150">'[4]Mix Design'!#REF!</definedName>
    <definedName name="______________________MIX1540">'[4]Mix Design'!$P$11</definedName>
    <definedName name="______________________MIX1580" localSheetId="1">'[4]Mix Design'!#REF!</definedName>
    <definedName name="______________________MIX1580">'[4]Mix Design'!#REF!</definedName>
    <definedName name="______________________MIX2">'[5]Mix Design'!$P$12</definedName>
    <definedName name="______________________MIX20" localSheetId="1">#REF!</definedName>
    <definedName name="______________________MIX20">#REF!</definedName>
    <definedName name="______________________MIX2020">'[4]Mix Design'!$P$12</definedName>
    <definedName name="______________________MIX2040">'[4]Mix Design'!$P$13</definedName>
    <definedName name="______________________MIX25" localSheetId="1">#REF!</definedName>
    <definedName name="______________________MIX25">#REF!</definedName>
    <definedName name="______________________MIX2540">'[4]Mix Design'!$P$15</definedName>
    <definedName name="______________________Mix255">'[6]Mix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'[4]Mix Design'!#REF!</definedName>
    <definedName name="______________________MIX45">'[4]Mix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'[4]Mix Design'!#REF!</definedName>
    <definedName name="_____________________MIX15150">'[4]Mix Design'!#REF!</definedName>
    <definedName name="_____________________MIX1540">'[4]Mix Design'!$P$11</definedName>
    <definedName name="_____________________MIX1580" localSheetId="1">'[4]Mix Design'!#REF!</definedName>
    <definedName name="_____________________MIX1580">'[4]Mix Design'!#REF!</definedName>
    <definedName name="_____________________MIX2">'[5]Mix Design'!$P$12</definedName>
    <definedName name="_____________________MIX20" localSheetId="1">#REF!</definedName>
    <definedName name="_____________________MIX20">#REF!</definedName>
    <definedName name="_____________________MIX2020">'[4]Mix Design'!$P$12</definedName>
    <definedName name="_____________________MIX2040">'[4]Mix Design'!$P$13</definedName>
    <definedName name="_____________________MIX25" localSheetId="1">#REF!</definedName>
    <definedName name="_____________________MIX25">#REF!</definedName>
    <definedName name="_____________________MIX2540">'[4]Mix Design'!$P$15</definedName>
    <definedName name="_____________________Mix255">'[6]Mix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'[4]Mix Design'!#REF!</definedName>
    <definedName name="_____________________MIX45">'[4]Mix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'[8]ANAL-PIPE LINE'!#REF!</definedName>
    <definedName name="_____________________SLV10025">'[8]ANAL-PIPE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'[4]Mix Design'!#REF!</definedName>
    <definedName name="____________________MIX15150">'[4]Mix Design'!#REF!</definedName>
    <definedName name="____________________MIX1540">'[4]Mix Design'!$P$11</definedName>
    <definedName name="____________________MIX1580" localSheetId="1">'[4]Mix Design'!#REF!</definedName>
    <definedName name="____________________MIX1580">'[4]Mix Design'!#REF!</definedName>
    <definedName name="____________________MIX2">'[5]Mix Design'!$P$12</definedName>
    <definedName name="____________________MIX20" localSheetId="1">#REF!</definedName>
    <definedName name="____________________MIX20">#REF!</definedName>
    <definedName name="____________________MIX2020">'[4]Mix Design'!$P$12</definedName>
    <definedName name="____________________MIX2040">'[4]Mix Design'!$P$13</definedName>
    <definedName name="____________________MIX25" localSheetId="1">#REF!</definedName>
    <definedName name="____________________MIX25">#REF!</definedName>
    <definedName name="____________________MIX2540">'[4]Mix Design'!$P$15</definedName>
    <definedName name="____________________Mix255">'[6]Mix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'[4]Mix Design'!#REF!</definedName>
    <definedName name="____________________MIX45">'[4]Mix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'[8]ANAL-PIPE LINE'!#REF!</definedName>
    <definedName name="____________________SLV10025">'[8]ANAL-PIPE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[14]PROCTOR!#REF!</definedName>
    <definedName name="___________________CAN458">[14]PROCTOR!#REF!</definedName>
    <definedName name="___________________CAN486" localSheetId="1">[14]PROCTOR!#REF!</definedName>
    <definedName name="___________________CAN486">[14]PROCTOR!#REF!</definedName>
    <definedName name="___________________CAN487" localSheetId="1">[14]PROCTOR!#REF!</definedName>
    <definedName name="___________________CAN487">[14]PROCTOR!#REF!</definedName>
    <definedName name="___________________CAN488" localSheetId="1">[14]PROCTOR!#REF!</definedName>
    <definedName name="___________________CAN488">[14]PROCTOR!#REF!</definedName>
    <definedName name="___________________CAN489" localSheetId="1">[14]PROCTOR!#REF!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'[4]Mix Design'!#REF!</definedName>
    <definedName name="___________________MIX15150">'[4]Mix Design'!#REF!</definedName>
    <definedName name="___________________MIX1540">'[4]Mix Design'!$P$11</definedName>
    <definedName name="___________________MIX1580" localSheetId="1">'[4]Mix Design'!#REF!</definedName>
    <definedName name="___________________MIX1580">'[4]Mix Design'!#REF!</definedName>
    <definedName name="___________________MIX2">'[5]Mix Design'!$P$12</definedName>
    <definedName name="___________________MIX20" localSheetId="1">#REF!</definedName>
    <definedName name="___________________MIX20">#REF!</definedName>
    <definedName name="___________________MIX2020">'[4]Mix Design'!$P$12</definedName>
    <definedName name="___________________MIX2040">'[4]Mix Design'!$P$13</definedName>
    <definedName name="___________________MIX25" localSheetId="1">#REF!</definedName>
    <definedName name="___________________MIX25">#REF!</definedName>
    <definedName name="___________________MIX2540">'[4]Mix Design'!$P$15</definedName>
    <definedName name="___________________Mix255">'[6]Mix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'[4]Mix Design'!#REF!</definedName>
    <definedName name="___________________MIX45">'[4]Mix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'[8]ANAL-PIPE LINE'!#REF!</definedName>
    <definedName name="___________________SLV10025">'[8]ANAL-PIPE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 localSheetId="1">[16]ANAL!#REF!</definedName>
    <definedName name="__________________ash1">[16]ANAL!#REF!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[17]PROCTOR!#REF!</definedName>
    <definedName name="__________________CAN458">[17]PROCTOR!#REF!</definedName>
    <definedName name="__________________CAN486" localSheetId="1">[17]PROCTOR!#REF!</definedName>
    <definedName name="__________________CAN486">[17]PROCTOR!#REF!</definedName>
    <definedName name="__________________CAN487" localSheetId="1">[17]PROCTOR!#REF!</definedName>
    <definedName name="__________________CAN487">[17]PROCTOR!#REF!</definedName>
    <definedName name="__________________CAN488" localSheetId="1">[17]PROCTOR!#REF!</definedName>
    <definedName name="__________________CAN488">[17]PROCTOR!#REF!</definedName>
    <definedName name="__________________CAN489" localSheetId="1">[17]PROCTOR!#REF!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'[4]Mix Design'!#REF!</definedName>
    <definedName name="__________________MIX15150">'[4]Mix Design'!#REF!</definedName>
    <definedName name="__________________MIX1540">'[4]Mix Design'!$P$11</definedName>
    <definedName name="__________________MIX1580" localSheetId="1">'[4]Mix Design'!#REF!</definedName>
    <definedName name="__________________MIX1580">'[4]Mix Design'!#REF!</definedName>
    <definedName name="__________________MIX2">'[5]Mix Design'!$P$12</definedName>
    <definedName name="__________________MIX20" localSheetId="1">#REF!</definedName>
    <definedName name="__________________MIX20">#REF!</definedName>
    <definedName name="__________________MIX2020">'[4]Mix Design'!$P$12</definedName>
    <definedName name="__________________MIX2040">'[4]Mix Design'!$P$13</definedName>
    <definedName name="__________________MIX25" localSheetId="1">#REF!</definedName>
    <definedName name="__________________MIX25">#REF!</definedName>
    <definedName name="__________________MIX2540">'[4]Mix Design'!$P$15</definedName>
    <definedName name="__________________Mix255">'[6]Mix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'[4]Mix Design'!#REF!</definedName>
    <definedName name="__________________MIX45">'[4]Mix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[14]PROCTOR!#REF!</definedName>
    <definedName name="_________________CAN458">[14]PROCTOR!#REF!</definedName>
    <definedName name="_________________CAN486" localSheetId="1">[14]PROCTOR!#REF!</definedName>
    <definedName name="_________________CAN486">[14]PROCTOR!#REF!</definedName>
    <definedName name="_________________CAN487" localSheetId="1">[14]PROCTOR!#REF!</definedName>
    <definedName name="_________________CAN487">[14]PROCTOR!#REF!</definedName>
    <definedName name="_________________CAN488" localSheetId="1">[14]PROCTOR!#REF!</definedName>
    <definedName name="_________________CAN488">[14]PROCTOR!#REF!</definedName>
    <definedName name="_________________CAN489" localSheetId="1">[14]PROCTOR!#REF!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'[4]Mix Design'!#REF!</definedName>
    <definedName name="_________________MIX15150">'[4]Mix Design'!#REF!</definedName>
    <definedName name="_________________MIX1540">'[4]Mix Design'!$P$11</definedName>
    <definedName name="_________________MIX1580" localSheetId="1">'[4]Mix Design'!#REF!</definedName>
    <definedName name="_________________MIX1580">'[4]Mix Design'!#REF!</definedName>
    <definedName name="_________________MIX2">'[5]Mix Design'!$P$12</definedName>
    <definedName name="_________________MIX20" localSheetId="1">#REF!</definedName>
    <definedName name="_________________MIX20">#REF!</definedName>
    <definedName name="_________________MIX2020">'[4]Mix Design'!$P$12</definedName>
    <definedName name="_________________MIX2040">'[4]Mix Design'!$P$13</definedName>
    <definedName name="_________________MIX25" localSheetId="1">#REF!</definedName>
    <definedName name="_________________MIX25">#REF!</definedName>
    <definedName name="_________________MIX2540">'[4]Mix Design'!$P$15</definedName>
    <definedName name="_________________Mix255">'[6]Mix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'[4]Mix Design'!#REF!</definedName>
    <definedName name="_________________MIX45">'[4]Mix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'[18]ANAL-PIPE LINE'!#REF!</definedName>
    <definedName name="_________________SLV10025">'[18]ANAL-PIPE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[14]PROCTOR!#REF!</definedName>
    <definedName name="________________CAN458">[14]PROCTOR!#REF!</definedName>
    <definedName name="________________CAN486" localSheetId="1">[14]PROCTOR!#REF!</definedName>
    <definedName name="________________CAN486">[14]PROCTOR!#REF!</definedName>
    <definedName name="________________CAN487" localSheetId="1">[14]PROCTOR!#REF!</definedName>
    <definedName name="________________CAN487">[14]PROCTOR!#REF!</definedName>
    <definedName name="________________CAN488" localSheetId="1">[14]PROCTOR!#REF!</definedName>
    <definedName name="________________CAN488">[14]PROCTOR!#REF!</definedName>
    <definedName name="________________CAN489" localSheetId="1">[14]PROCTOR!#REF!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'[4]Mix Design'!#REF!</definedName>
    <definedName name="________________MIX15150">'[4]Mix Design'!#REF!</definedName>
    <definedName name="________________MIX1540">'[4]Mix Design'!$P$11</definedName>
    <definedName name="________________MIX1580" localSheetId="1">'[4]Mix Design'!#REF!</definedName>
    <definedName name="________________MIX1580">'[4]Mix Design'!#REF!</definedName>
    <definedName name="________________MIX2">'[5]Mix Design'!$P$12</definedName>
    <definedName name="________________MIX20" localSheetId="1">#REF!</definedName>
    <definedName name="________________MIX20">#REF!</definedName>
    <definedName name="________________MIX2020">'[4]Mix Design'!$P$12</definedName>
    <definedName name="________________MIX2040">'[4]Mix Design'!$P$13</definedName>
    <definedName name="________________MIX25" localSheetId="1">#REF!</definedName>
    <definedName name="________________MIX25">#REF!</definedName>
    <definedName name="________________MIX2540">'[4]Mix Design'!$P$15</definedName>
    <definedName name="________________Mix255">'[6]Mix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'[4]Mix Design'!#REF!</definedName>
    <definedName name="________________MIX45">'[4]Mix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'[8]ANAL-PIPE LINE'!#REF!</definedName>
    <definedName name="________________SLV10025">'[8]ANAL-PIPE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[19]PROCTOR!#REF!</definedName>
    <definedName name="_______________CAN458">[19]PROCTOR!#REF!</definedName>
    <definedName name="_______________CAN486" localSheetId="1">[19]PROCTOR!#REF!</definedName>
    <definedName name="_______________CAN486">[19]PROCTOR!#REF!</definedName>
    <definedName name="_______________CAN487" localSheetId="1">[19]PROCTOR!#REF!</definedName>
    <definedName name="_______________CAN487">[19]PROCTOR!#REF!</definedName>
    <definedName name="_______________CAN488" localSheetId="1">[19]PROCTOR!#REF!</definedName>
    <definedName name="_______________CAN488">[19]PROCTOR!#REF!</definedName>
    <definedName name="_______________CAN489" localSheetId="1">[19]PROCTOR!#REF!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'[4]Mix Design'!#REF!</definedName>
    <definedName name="_______________MIX15150">'[4]Mix Design'!#REF!</definedName>
    <definedName name="_______________MIX1540">'[4]Mix Design'!$P$11</definedName>
    <definedName name="_______________MIX1580" localSheetId="1">'[4]Mix Design'!#REF!</definedName>
    <definedName name="_______________MIX1580">'[4]Mix Design'!#REF!</definedName>
    <definedName name="_______________MIX2">'[5]Mix Design'!$P$12</definedName>
    <definedName name="_______________MIX20" localSheetId="1">#REF!</definedName>
    <definedName name="_______________MIX20">#REF!</definedName>
    <definedName name="_______________MIX2020">'[4]Mix Design'!$P$12</definedName>
    <definedName name="_______________MIX2040">'[4]Mix Design'!$P$13</definedName>
    <definedName name="_______________MIX25" localSheetId="1">#REF!</definedName>
    <definedName name="_______________MIX25">#REF!</definedName>
    <definedName name="_______________MIX2540">'[4]Mix Design'!$P$15</definedName>
    <definedName name="_______________Mix255">'[6]Mix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'[4]Mix Design'!#REF!</definedName>
    <definedName name="_______________MIX45">'[4]Mix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 localSheetId="1">[21]ANAL!#REF!</definedName>
    <definedName name="______________ash1">[21]ANAL!#REF!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[14]PROCTOR!#REF!</definedName>
    <definedName name="______________CAN458">[14]PROCTOR!#REF!</definedName>
    <definedName name="______________CAN486" localSheetId="1">[14]PROCTOR!#REF!</definedName>
    <definedName name="______________CAN486">[14]PROCTOR!#REF!</definedName>
    <definedName name="______________CAN487" localSheetId="1">[14]PROCTOR!#REF!</definedName>
    <definedName name="______________CAN487">[14]PROCTOR!#REF!</definedName>
    <definedName name="______________CAN488" localSheetId="1">[14]PROCTOR!#REF!</definedName>
    <definedName name="______________CAN488">[14]PROCTOR!#REF!</definedName>
    <definedName name="______________CAN489" localSheetId="1">[14]PROCTOR!#REF!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1">#REF!</definedName>
    <definedName name="______________lb1">#REF!</definedName>
    <definedName name="______________lb2">#REF!</definedName>
    <definedName name="______________mac2">200</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'[4]Mix Design'!#REF!</definedName>
    <definedName name="______________MIX15150">'[4]Mix Design'!#REF!</definedName>
    <definedName name="______________MIX1540">'[4]Mix Design'!$P$11</definedName>
    <definedName name="______________MIX1580" localSheetId="1">'[4]Mix Design'!#REF!</definedName>
    <definedName name="______________MIX1580">'[4]Mix Design'!#REF!</definedName>
    <definedName name="______________MIX2">'[5]Mix Design'!$P$12</definedName>
    <definedName name="______________MIX20" localSheetId="1">#REF!</definedName>
    <definedName name="______________MIX20">#REF!</definedName>
    <definedName name="______________MIX2020">'[4]Mix Design'!$P$12</definedName>
    <definedName name="______________MIX2040">'[4]Mix Design'!$P$13</definedName>
    <definedName name="______________MIX25" localSheetId="1">#REF!</definedName>
    <definedName name="______________MIX25">#REF!</definedName>
    <definedName name="______________MIX2540">'[4]Mix Design'!$P$15</definedName>
    <definedName name="______________Mix255">'[6]Mix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'[4]Mix Design'!#REF!</definedName>
    <definedName name="______________MIX45">'[4]Mix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1">'[8]ANAL-PIPE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 localSheetId="1">#REF!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[14]PROCTOR!#REF!</definedName>
    <definedName name="_____________CAN458">[14]PROCTOR!#REF!</definedName>
    <definedName name="_____________CAN486" localSheetId="1">[14]PROCTOR!#REF!</definedName>
    <definedName name="_____________CAN486">[14]PROCTOR!#REF!</definedName>
    <definedName name="_____________CAN487" localSheetId="1">[14]PROCTOR!#REF!</definedName>
    <definedName name="_____________CAN487">[14]PROCTOR!#REF!</definedName>
    <definedName name="_____________CAN488" localSheetId="1">[14]PROCTOR!#REF!</definedName>
    <definedName name="_____________CAN488">[14]PROCTOR!#REF!</definedName>
    <definedName name="_____________CAN489" localSheetId="1">[14]PROCTOR!#REF!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'[4]Mix Design'!#REF!</definedName>
    <definedName name="_____________MIX15150">'[4]Mix Design'!#REF!</definedName>
    <definedName name="_____________MIX1540">'[4]Mix Design'!$P$11</definedName>
    <definedName name="_____________MIX1580" localSheetId="1">'[4]Mix Design'!#REF!</definedName>
    <definedName name="_____________MIX1580">'[4]Mix Design'!#REF!</definedName>
    <definedName name="_____________MIX2">'[5]Mix Design'!$P$12</definedName>
    <definedName name="_____________MIX20" localSheetId="1">#REF!</definedName>
    <definedName name="_____________MIX20">#REF!</definedName>
    <definedName name="_____________MIX2020">'[4]Mix Design'!$P$12</definedName>
    <definedName name="_____________MIX2040">'[4]Mix Design'!$P$13</definedName>
    <definedName name="_____________MIX25" localSheetId="1">#REF!</definedName>
    <definedName name="_____________MIX25">#REF!</definedName>
    <definedName name="_____________MIX2540">'[4]Mix Design'!$P$15</definedName>
    <definedName name="_____________Mix255">'[6]Mix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'[4]Mix Design'!#REF!</definedName>
    <definedName name="_____________MIX45">'[4]Mix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[19]PROCTOR!#REF!</definedName>
    <definedName name="____________CAN458">[19]PROCTOR!#REF!</definedName>
    <definedName name="____________CAN486" localSheetId="1">[19]PROCTOR!#REF!</definedName>
    <definedName name="____________CAN486">[19]PROCTOR!#REF!</definedName>
    <definedName name="____________CAN487" localSheetId="1">[19]PROCTOR!#REF!</definedName>
    <definedName name="____________CAN487">[19]PROCTOR!#REF!</definedName>
    <definedName name="____________CAN488" localSheetId="1">[19]PROCTOR!#REF!</definedName>
    <definedName name="____________CAN488">[19]PROCTOR!#REF!</definedName>
    <definedName name="____________CAN489" localSheetId="1">[19]PROCTOR!#REF!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'[4]Mix Design'!#REF!</definedName>
    <definedName name="____________MIX15150">'[4]Mix Design'!#REF!</definedName>
    <definedName name="____________MIX1540">'[4]Mix Design'!$P$11</definedName>
    <definedName name="____________MIX1580" localSheetId="1">'[4]Mix Design'!#REF!</definedName>
    <definedName name="____________MIX1580">'[4]Mix Design'!#REF!</definedName>
    <definedName name="____________MIX2">'[5]Mix Design'!$P$12</definedName>
    <definedName name="____________MIX20" localSheetId="1">#REF!</definedName>
    <definedName name="____________MIX20">#REF!</definedName>
    <definedName name="____________MIX2020">'[4]Mix Design'!$P$12</definedName>
    <definedName name="____________MIX2040">'[4]Mix Design'!$P$13</definedName>
    <definedName name="____________MIX25" localSheetId="1">#REF!</definedName>
    <definedName name="____________MIX25">#REF!</definedName>
    <definedName name="____________MIX2540">'[4]Mix Design'!$P$15</definedName>
    <definedName name="____________Mix255">'[6]Mix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'[4]Mix Design'!#REF!</definedName>
    <definedName name="____________MIX45">'[4]Mix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 localSheetId="1">[21]ANAL!#REF!</definedName>
    <definedName name="___________ash1">[21]ANAL!#REF!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[19]PROCTOR!#REF!</definedName>
    <definedName name="___________CAN458">[19]PROCTOR!#REF!</definedName>
    <definedName name="___________CAN486" localSheetId="1">[19]PROCTOR!#REF!</definedName>
    <definedName name="___________CAN486">[19]PROCTOR!#REF!</definedName>
    <definedName name="___________CAN487" localSheetId="1">[19]PROCTOR!#REF!</definedName>
    <definedName name="___________CAN487">[19]PROCTOR!#REF!</definedName>
    <definedName name="___________CAN488" localSheetId="1">[19]PROCTOR!#REF!</definedName>
    <definedName name="___________CAN488">[19]PROCTOR!#REF!</definedName>
    <definedName name="___________CAN489" localSheetId="1">[19]PROCTOR!#REF!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1">#REF!</definedName>
    <definedName name="___________lb1">#REF!</definedName>
    <definedName name="___________lb2">#REF!</definedName>
    <definedName name="___________mac2">200</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'[4]Mix Design'!#REF!</definedName>
    <definedName name="___________MIX15150">'[4]Mix Design'!#REF!</definedName>
    <definedName name="___________MIX1540">'[4]Mix Design'!$P$11</definedName>
    <definedName name="___________MIX1580" localSheetId="1">'[4]Mix Design'!#REF!</definedName>
    <definedName name="___________MIX1580">'[4]Mix Design'!#REF!</definedName>
    <definedName name="___________MIX2">'[5]Mix Design'!$P$12</definedName>
    <definedName name="___________MIX20" localSheetId="1">#REF!</definedName>
    <definedName name="___________MIX20">#REF!</definedName>
    <definedName name="___________MIX2020">'[4]Mix Design'!$P$12</definedName>
    <definedName name="___________MIX2040">'[4]Mix Design'!$P$13</definedName>
    <definedName name="___________MIX25" localSheetId="1">#REF!</definedName>
    <definedName name="___________MIX25">#REF!</definedName>
    <definedName name="___________MIX2540">'[4]Mix Design'!$P$15</definedName>
    <definedName name="___________Mix255">'[6]Mix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'[4]Mix Design'!#REF!</definedName>
    <definedName name="___________MIX45">'[4]Mix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1">#REF!</definedName>
    <definedName name="___________tab1">#REF!</definedName>
    <definedName name="___________tab2" localSheetId="1">#REF!</definedName>
    <definedName name="___________tab2">#REF!</definedName>
    <definedName name="___________TB2" localSheetId="1">#REF!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 localSheetId="1">[21]ANAL!#REF!</definedName>
    <definedName name="__________ash1">[21]ANAL!#REF!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[19]PROCTOR!#REF!</definedName>
    <definedName name="__________CAN458">[19]PROCTOR!#REF!</definedName>
    <definedName name="__________CAN486" localSheetId="1">[19]PROCTOR!#REF!</definedName>
    <definedName name="__________CAN486">[19]PROCTOR!#REF!</definedName>
    <definedName name="__________CAN487" localSheetId="1">[19]PROCTOR!#REF!</definedName>
    <definedName name="__________CAN487">[19]PROCTOR!#REF!</definedName>
    <definedName name="__________CAN488" localSheetId="1">[19]PROCTOR!#REF!</definedName>
    <definedName name="__________CAN488">[19]PROCTOR!#REF!</definedName>
    <definedName name="__________CAN489" localSheetId="1">[19]PROCTOR!#REF!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1">#REF!</definedName>
    <definedName name="__________lb1">#REF!</definedName>
    <definedName name="__________lb2">#REF!</definedName>
    <definedName name="__________mac2">200</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'[4]Mix Design'!#REF!</definedName>
    <definedName name="__________MIX15150">'[4]Mix Design'!#REF!</definedName>
    <definedName name="__________MIX1540">'[4]Mix Design'!$P$11</definedName>
    <definedName name="__________MIX1580" localSheetId="1">'[4]Mix Design'!#REF!</definedName>
    <definedName name="__________MIX1580">'[4]Mix Design'!#REF!</definedName>
    <definedName name="__________MIX2">'[5]Mix Design'!$P$12</definedName>
    <definedName name="__________MIX20" localSheetId="1">#REF!</definedName>
    <definedName name="__________MIX20">#REF!</definedName>
    <definedName name="__________MIX2020">'[4]Mix Design'!$P$12</definedName>
    <definedName name="__________MIX2040">'[4]Mix Design'!$P$13</definedName>
    <definedName name="__________MIX25" localSheetId="1">#REF!</definedName>
    <definedName name="__________MIX25">#REF!</definedName>
    <definedName name="__________MIX2540">'[4]Mix Design'!$P$15</definedName>
    <definedName name="__________Mix255">'[6]Mix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'[4]Mix Design'!#REF!</definedName>
    <definedName name="__________MIX45">'[4]Mix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1">#REF!</definedName>
    <definedName name="__________tab1">#REF!</definedName>
    <definedName name="__________tab2" localSheetId="1">#REF!</definedName>
    <definedName name="__________tab2">#REF!</definedName>
    <definedName name="__________TB2" localSheetId="1">#REF!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 localSheetId="1">#REF!</definedName>
    <definedName name="_________AGG40">#REF!</definedName>
    <definedName name="_________AGG6" localSheetId="1">#REF!</definedName>
    <definedName name="_________AGG6">#REF!</definedName>
    <definedName name="_________ARV8040">'[20]ANAL-PUMP HOUSE'!$I$55</definedName>
    <definedName name="_________ash1" localSheetId="1">[21]ANAL!#REF!</definedName>
    <definedName name="_________ash1">[21]ANAL!#REF!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[19]PROCTOR!#REF!</definedName>
    <definedName name="_________CAN458">[19]PROCTOR!#REF!</definedName>
    <definedName name="_________CAN486" localSheetId="1">[19]PROCTOR!#REF!</definedName>
    <definedName name="_________CAN486">[19]PROCTOR!#REF!</definedName>
    <definedName name="_________CAN487" localSheetId="1">[19]PROCTOR!#REF!</definedName>
    <definedName name="_________CAN487">[19]PROCTOR!#REF!</definedName>
    <definedName name="_________CAN488" localSheetId="1">[19]PROCTOR!#REF!</definedName>
    <definedName name="_________CAN488">[19]PROCTOR!#REF!</definedName>
    <definedName name="_________CAN489" localSheetId="1">[19]PROCTOR!#REF!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1">#REF!</definedName>
    <definedName name="_________lb1">#REF!</definedName>
    <definedName name="_________lb2">#REF!</definedName>
    <definedName name="_________mac2">200</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'[4]Mix Design'!#REF!</definedName>
    <definedName name="_________MIX15150">'[4]Mix Design'!#REF!</definedName>
    <definedName name="_________MIX1540">'[4]Mix Design'!$P$11</definedName>
    <definedName name="_________MIX1580" localSheetId="1">'[4]Mix Design'!#REF!</definedName>
    <definedName name="_________MIX1580">'[4]Mix Design'!#REF!</definedName>
    <definedName name="_________MIX2">'[5]Mix Design'!$P$12</definedName>
    <definedName name="_________MIX20" localSheetId="1">#REF!</definedName>
    <definedName name="_________MIX20">#REF!</definedName>
    <definedName name="_________MIX2020">'[4]Mix Design'!$P$12</definedName>
    <definedName name="_________MIX2040">'[4]Mix Design'!$P$13</definedName>
    <definedName name="_________MIX25" localSheetId="1">#REF!</definedName>
    <definedName name="_________MIX25">#REF!</definedName>
    <definedName name="_________MIX2540">'[4]Mix Design'!$P$15</definedName>
    <definedName name="_________Mix255">'[6]Mix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'[4]Mix Design'!#REF!</definedName>
    <definedName name="_________MIX45">'[4]Mix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1">'[24]ANAL-PIPE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 localSheetId="1">#REF!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 localSheetId="1">#REF!</definedName>
    <definedName name="________AGG40">#REF!</definedName>
    <definedName name="________AGG6" localSheetId="1">#REF!</definedName>
    <definedName name="________AGG6">#REF!</definedName>
    <definedName name="________ARV8040">'[20]ANAL-PUMP HOUSE'!$I$55</definedName>
    <definedName name="________ash1" localSheetId="1">[21]ANAL!#REF!</definedName>
    <definedName name="________ash1">[21]ANAL!#REF!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[14]PROCTOR!#REF!</definedName>
    <definedName name="________CAN458">[14]PROCTOR!#REF!</definedName>
    <definedName name="________CAN486" localSheetId="1">[14]PROCTOR!#REF!</definedName>
    <definedName name="________CAN486">[14]PROCTOR!#REF!</definedName>
    <definedName name="________CAN487" localSheetId="1">[14]PROCTOR!#REF!</definedName>
    <definedName name="________CAN487">[14]PROCTOR!#REF!</definedName>
    <definedName name="________CAN488" localSheetId="1">[14]PROCTOR!#REF!</definedName>
    <definedName name="________CAN488">[14]PROCTOR!#REF!</definedName>
    <definedName name="________CAN489" localSheetId="1">[14]PROCTOR!#REF!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1">#REF!</definedName>
    <definedName name="________lb1">#REF!</definedName>
    <definedName name="________lb2">#REF!</definedName>
    <definedName name="________mac2">200</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'[4]Mix Design'!#REF!</definedName>
    <definedName name="________MIX15150">'[4]Mix Design'!#REF!</definedName>
    <definedName name="________MIX1540">'[4]Mix Design'!$P$11</definedName>
    <definedName name="________MIX1580" localSheetId="1">'[4]Mix Design'!#REF!</definedName>
    <definedName name="________MIX1580">'[4]Mix Design'!#REF!</definedName>
    <definedName name="________MIX2">'[5]Mix Design'!$P$12</definedName>
    <definedName name="________MIX20" localSheetId="1">#REF!</definedName>
    <definedName name="________MIX20">#REF!</definedName>
    <definedName name="________MIX2020">'[4]Mix Design'!$P$12</definedName>
    <definedName name="________MIX2040">'[4]Mix Design'!$P$13</definedName>
    <definedName name="________MIX25" localSheetId="1">#REF!</definedName>
    <definedName name="________MIX25">#REF!</definedName>
    <definedName name="________MIX2540">'[4]Mix Design'!$P$15</definedName>
    <definedName name="________Mix255">'[6]Mix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'[4]Mix Design'!#REF!</definedName>
    <definedName name="________MIX45">'[4]Mix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1">'[25]ANAL-PIPE LINE'!#REF!</definedName>
    <definedName name="________SLV10025">'[25]ANAL-PIPE LINE'!#REF!</definedName>
    <definedName name="________SLV20025">'[20]ANAL-PUMP HOUSE'!$I$58</definedName>
    <definedName name="________SLV80010">'[20]ANAL-PUMP HOUSE'!$I$60</definedName>
    <definedName name="________tab1" localSheetId="1">#REF!</definedName>
    <definedName name="________tab1">#REF!</definedName>
    <definedName name="________tab2" localSheetId="1">#REF!</definedName>
    <definedName name="________tab2">#REF!</definedName>
    <definedName name="________TB2" localSheetId="1">#REF!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 localSheetId="1">#REF!</definedName>
    <definedName name="_______AGG40">#REF!</definedName>
    <definedName name="_______AGG6" localSheetId="1">#REF!</definedName>
    <definedName name="_______AGG6">#REF!</definedName>
    <definedName name="_______ash1" localSheetId="1">[13]ANAL!#REF!</definedName>
    <definedName name="_______ash1">[13]ANAL!#REF!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[14]PROCTOR!#REF!</definedName>
    <definedName name="_______CAN458">[14]PROCTOR!#REF!</definedName>
    <definedName name="_______CAN486" localSheetId="1">[14]PROCTOR!#REF!</definedName>
    <definedName name="_______CAN486">[14]PROCTOR!#REF!</definedName>
    <definedName name="_______CAN487" localSheetId="1">[14]PROCTOR!#REF!</definedName>
    <definedName name="_______CAN487">[14]PROCTOR!#REF!</definedName>
    <definedName name="_______CAN488" localSheetId="1">[14]PROCTOR!#REF!</definedName>
    <definedName name="_______CAN488">[14]PROCTOR!#REF!</definedName>
    <definedName name="_______CAN489" localSheetId="1">[14]PROCTOR!#REF!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'[26]21-Rate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'[4]Mix Design'!#REF!</definedName>
    <definedName name="_______MIX15150">'[4]Mix Design'!#REF!</definedName>
    <definedName name="_______MIX1540">'[4]Mix Design'!$P$11</definedName>
    <definedName name="_______MIX1580" localSheetId="1">'[4]Mix Design'!#REF!</definedName>
    <definedName name="_______MIX1580">'[4]Mix Design'!#REF!</definedName>
    <definedName name="_______MIX2">'[5]Mix Design'!$P$12</definedName>
    <definedName name="_______MIX20" localSheetId="1">#REF!</definedName>
    <definedName name="_______MIX20">#REF!</definedName>
    <definedName name="_______MIX2020">'[4]Mix Design'!$P$12</definedName>
    <definedName name="_______MIX2040">'[4]Mix Design'!$P$13</definedName>
    <definedName name="_______MIX25" localSheetId="1">#REF!</definedName>
    <definedName name="_______MIX25">#REF!</definedName>
    <definedName name="_______MIX2540">'[4]Mix Design'!$P$15</definedName>
    <definedName name="_______Mix255">'[6]Mix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'[4]Mix Design'!#REF!</definedName>
    <definedName name="_______MIX45">'[4]Mix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1">'[25]ANAL-PIPE LINE'!#REF!</definedName>
    <definedName name="_______SLV10025">'[25]ANAL-PIPE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 localSheetId="1">#REF!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 localSheetId="1">#REF!</definedName>
    <definedName name="______AGG40">#REF!</definedName>
    <definedName name="______AGG6" localSheetId="1">#REF!</definedName>
    <definedName name="______AGG6">#REF!</definedName>
    <definedName name="______ash1" localSheetId="1">[13]ANAL!#REF!</definedName>
    <definedName name="______ash1">[13]ANAL!#REF!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[14]PROCTOR!#REF!</definedName>
    <definedName name="______CAN458">[14]PROCTOR!#REF!</definedName>
    <definedName name="______CAN486" localSheetId="1">[14]PROCTOR!#REF!</definedName>
    <definedName name="______CAN486">[14]PROCTOR!#REF!</definedName>
    <definedName name="______CAN487" localSheetId="1">[14]PROCTOR!#REF!</definedName>
    <definedName name="______CAN487">[14]PROCTOR!#REF!</definedName>
    <definedName name="______CAN488" localSheetId="1">[14]PROCTOR!#REF!</definedName>
    <definedName name="______CAN488">[14]PROCTOR!#REF!</definedName>
    <definedName name="______CAN489" localSheetId="1">[14]PROCTOR!#REF!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'[4]Mix Design'!#REF!</definedName>
    <definedName name="______MIX15150">'[4]Mix Design'!#REF!</definedName>
    <definedName name="______MIX1540">'[4]Mix Design'!$P$11</definedName>
    <definedName name="______MIX1580" localSheetId="1">'[4]Mix Design'!#REF!</definedName>
    <definedName name="______MIX1580">'[4]Mix Design'!#REF!</definedName>
    <definedName name="______MIX2">'[5]Mix Design'!$P$12</definedName>
    <definedName name="______MIX20" localSheetId="1">#REF!</definedName>
    <definedName name="______MIX20">#REF!</definedName>
    <definedName name="______MIX2020">'[4]Mix Design'!$P$12</definedName>
    <definedName name="______MIX2040">'[4]Mix Design'!$P$13</definedName>
    <definedName name="______MIX25" localSheetId="1">#REF!</definedName>
    <definedName name="______MIX25">#REF!</definedName>
    <definedName name="______MIX2540">'[4]Mix Design'!$P$15</definedName>
    <definedName name="______Mix255">'[6]Mix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'[4]Mix Design'!#REF!</definedName>
    <definedName name="______MIX45">'[4]Mix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1">'[28]ANAL-PIPE LINE'!#REF!</definedName>
    <definedName name="______SLV10025">'[28]ANAL-PIPE LINE'!#REF!</definedName>
    <definedName name="______tab1" localSheetId="1">#REF!</definedName>
    <definedName name="______tab1">#REF!</definedName>
    <definedName name="______tab2" localSheetId="1">#REF!</definedName>
    <definedName name="______tab2">#REF!</definedName>
    <definedName name="______TB2" localSheetId="1">#REF!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[14]PROCTOR!#REF!</definedName>
    <definedName name="_____CAN458">[14]PROCTOR!#REF!</definedName>
    <definedName name="_____CAN486" localSheetId="1">[14]PROCTOR!#REF!</definedName>
    <definedName name="_____CAN486">[14]PROCTOR!#REF!</definedName>
    <definedName name="_____CAN487" localSheetId="1">[14]PROCTOR!#REF!</definedName>
    <definedName name="_____CAN487">[14]PROCTOR!#REF!</definedName>
    <definedName name="_____CAN488" localSheetId="1">[14]PROCTOR!#REF!</definedName>
    <definedName name="_____CAN488">[14]PROCTOR!#REF!</definedName>
    <definedName name="_____CAN489" localSheetId="1">[14]PROCTOR!#REF!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#REF!</definedName>
    <definedName name="_____GEN380">#REF!</definedName>
    <definedName name="_____GSB1" localSheetId="1">#REF!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'[4]Mix Design'!#REF!</definedName>
    <definedName name="_____MIX15150">'[4]Mix Design'!#REF!</definedName>
    <definedName name="_____MIX1540">'[4]Mix Design'!$P$11</definedName>
    <definedName name="_____MIX1580" localSheetId="1">'[4]Mix Design'!#REF!</definedName>
    <definedName name="_____MIX1580">'[4]Mix Design'!#REF!</definedName>
    <definedName name="_____MIX2">'[5]Mix Design'!$P$12</definedName>
    <definedName name="_____MIX20" localSheetId="1">#REF!</definedName>
    <definedName name="_____MIX20">#REF!</definedName>
    <definedName name="_____MIX2020">'[4]Mix Design'!$P$12</definedName>
    <definedName name="_____MIX2040">'[4]Mix Design'!$P$13</definedName>
    <definedName name="_____MIX25" localSheetId="1">#REF!</definedName>
    <definedName name="_____MIX25">#REF!</definedName>
    <definedName name="_____MIX2540">'[4]Mix Design'!$P$15</definedName>
    <definedName name="_____Mix255">'[6]Mix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'[4]Mix Design'!#REF!</definedName>
    <definedName name="_____MIX45">'[4]Mix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 localSheetId="1">#REF!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[14]PROCTOR!#REF!</definedName>
    <definedName name="____CAN458">[14]PROCTOR!#REF!</definedName>
    <definedName name="____CAN486" localSheetId="1">[14]PROCTOR!#REF!</definedName>
    <definedName name="____CAN486">[14]PROCTOR!#REF!</definedName>
    <definedName name="____CAN487" localSheetId="1">[14]PROCTOR!#REF!</definedName>
    <definedName name="____CAN487">[14]PROCTOR!#REF!</definedName>
    <definedName name="____CAN488" localSheetId="1">[14]PROCTOR!#REF!</definedName>
    <definedName name="____CAN488">[14]PROCTOR!#REF!</definedName>
    <definedName name="____CAN489" localSheetId="1">[14]PROCTOR!#REF!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'[4]Mix Design'!#REF!</definedName>
    <definedName name="____MIX15150">'[4]Mix Design'!#REF!</definedName>
    <definedName name="____MIX1540">'[4]Mix Design'!$P$11</definedName>
    <definedName name="____MIX1580" localSheetId="1">'[4]Mix Design'!#REF!</definedName>
    <definedName name="____MIX1580">'[4]Mix Design'!#REF!</definedName>
    <definedName name="____MIX2">'[5]Mix Design'!$P$12</definedName>
    <definedName name="____MIX20" localSheetId="1">#REF!</definedName>
    <definedName name="____MIX20">#REF!</definedName>
    <definedName name="____MIX2020">'[4]Mix Design'!$P$12</definedName>
    <definedName name="____MIX2040">'[4]Mix Design'!$P$13</definedName>
    <definedName name="____MIX25" localSheetId="1">#REF!</definedName>
    <definedName name="____MIX25">#REF!</definedName>
    <definedName name="____MIX2540">'[4]Mix Design'!$P$15</definedName>
    <definedName name="____Mix255">'[6]Mix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'[4]Mix Design'!#REF!</definedName>
    <definedName name="____MIX45">'[4]Mix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[14]PROCTOR!#REF!</definedName>
    <definedName name="___CAN458">[14]PROCTOR!#REF!</definedName>
    <definedName name="___CAN486" localSheetId="1">[14]PROCTOR!#REF!</definedName>
    <definedName name="___CAN486">[14]PROCTOR!#REF!</definedName>
    <definedName name="___CAN487" localSheetId="1">[14]PROCTOR!#REF!</definedName>
    <definedName name="___CAN487">[14]PROCTOR!#REF!</definedName>
    <definedName name="___CAN488" localSheetId="1">[14]PROCTOR!#REF!</definedName>
    <definedName name="___CAN488">[14]PROCTOR!#REF!</definedName>
    <definedName name="___CAN489" localSheetId="1">[14]PROCTOR!#REF!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 localSheetId="1">#REF!</definedName>
    <definedName name="___MIX10">#REF!</definedName>
    <definedName name="___MIX15" localSheetId="1">#REF!</definedName>
    <definedName name="___MIX15">#REF!</definedName>
    <definedName name="___MIX15150" localSheetId="1">'[4]Mix Design'!#REF!</definedName>
    <definedName name="___MIX15150">'[4]Mix Design'!#REF!</definedName>
    <definedName name="___MIX1540">'[4]Mix Design'!$P$11</definedName>
    <definedName name="___MIX1580" localSheetId="1">'[4]Mix Design'!#REF!</definedName>
    <definedName name="___MIX1580">'[4]Mix Design'!#REF!</definedName>
    <definedName name="___MIX2">'[5]Mix Design'!$P$12</definedName>
    <definedName name="___MIX20" localSheetId="1">#REF!</definedName>
    <definedName name="___MIX20">#REF!</definedName>
    <definedName name="___MIX2020">'[4]Mix Design'!$P$12</definedName>
    <definedName name="___MIX2040">'[4]Mix Design'!$P$13</definedName>
    <definedName name="___MIX25" localSheetId="1">#REF!</definedName>
    <definedName name="___MIX25">#REF!</definedName>
    <definedName name="___MIX2540">'[4]Mix Design'!$P$15</definedName>
    <definedName name="___Mix255">'[6]Mix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'[4]Mix Design'!#REF!</definedName>
    <definedName name="___MIX45">'[4]Mix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1">#REF!</definedName>
    <definedName name="___tab1">#REF!</definedName>
    <definedName name="___tab2" localSheetId="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localSheetId="1" hidden="1">'[31]P-Ins &amp; Bonds'!#REF!</definedName>
    <definedName name="__123Graph_B" hidden="1">'[31]P-Ins &amp; Bonds'!#REF!</definedName>
    <definedName name="__123Graph_C" hidden="1">[30]TTL!$G$37:$AU$37</definedName>
    <definedName name="__123Graph_D" localSheetId="1" hidden="1">'[31]P-Ins &amp; Bonds'!#REF!</definedName>
    <definedName name="__123Graph_D" hidden="1">'[31]P-Ins &amp; Bonds'!#REF!</definedName>
    <definedName name="__123Graph_E" localSheetId="1" hidden="1">'[31]P-Ins &amp; Bonds'!#REF!</definedName>
    <definedName name="__123Graph_E" hidden="1">'[31]P-Ins &amp; Bonds'!#REF!</definedName>
    <definedName name="__123Graph_F" localSheetId="1" hidden="1">'[31]P-Ins &amp; Bonds'!#REF!</definedName>
    <definedName name="__123Graph_F" hidden="1">'[31]P-Ins &amp; Bonds'!#REF!</definedName>
    <definedName name="__123Graph_X" hidden="1">[30]TTL!$G$6:$AU$6</definedName>
    <definedName name="__A1" localSheetId="1">#REF!</definedName>
    <definedName name="__A1">#REF!</definedName>
    <definedName name="__A65537" localSheetId="1">#REF!</definedName>
    <definedName name="__A65537">#REF!</definedName>
    <definedName name="__A655600" localSheetId="1">#REF!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[14]PROCTOR!#REF!</definedName>
    <definedName name="__CAN458">[14]PROCTOR!#REF!</definedName>
    <definedName name="__CAN486" localSheetId="1">[14]PROCTOR!#REF!</definedName>
    <definedName name="__CAN486">[14]PROCTOR!#REF!</definedName>
    <definedName name="__CAN487" localSheetId="1">[14]PROCTOR!#REF!</definedName>
    <definedName name="__CAN487">[14]PROCTOR!#REF!</definedName>
    <definedName name="__CAN488" localSheetId="1">[14]PROCTOR!#REF!</definedName>
    <definedName name="__CAN488">[14]PROCTOR!#REF!</definedName>
    <definedName name="__CAN489" localSheetId="1">[14]PROCTOR!#REF!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 localSheetId="1">#REF!</definedName>
    <definedName name="__lb1">#REF!</definedName>
    <definedName name="__lb2">#REF!</definedName>
    <definedName name="__mac2">200</definedName>
    <definedName name="__MAN1">#REF!</definedName>
    <definedName name="__MIX10" localSheetId="1">#REF!</definedName>
    <definedName name="__MIX10">#REF!</definedName>
    <definedName name="__MIX15" localSheetId="1">#REF!</definedName>
    <definedName name="__MIX15">#REF!</definedName>
    <definedName name="__MIX15150" localSheetId="1">'[4]Mix Design'!#REF!</definedName>
    <definedName name="__MIX15150">'[4]Mix Design'!#REF!</definedName>
    <definedName name="__MIX1540">'[4]Mix Design'!$P$11</definedName>
    <definedName name="__MIX1580" localSheetId="1">'[4]Mix Design'!#REF!</definedName>
    <definedName name="__MIX1580">'[4]Mix Design'!#REF!</definedName>
    <definedName name="__MIX2">'[5]Mix Design'!$P$12</definedName>
    <definedName name="__MIX20" localSheetId="1">#REF!</definedName>
    <definedName name="__MIX20">#REF!</definedName>
    <definedName name="__MIX2020">'[4]Mix Design'!$P$12</definedName>
    <definedName name="__MIX2040">'[4]Mix Design'!$P$13</definedName>
    <definedName name="__MIX25" localSheetId="1">#REF!</definedName>
    <definedName name="__MIX25">#REF!</definedName>
    <definedName name="__MIX2540">'[4]Mix Design'!$P$15</definedName>
    <definedName name="__Mix255">'[6]Mix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'[4]Mix Design'!#REF!</definedName>
    <definedName name="__MIX45">'[4]Mix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1">#REF!</definedName>
    <definedName name="__tab1">#REF!</definedName>
    <definedName name="__tab2" localSheetId="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 localSheetId="1">[44]SOR!#REF!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 localSheetId="1">#REF!</definedName>
    <definedName name="_6B8">#REF!</definedName>
    <definedName name="_6B9" localSheetId="1">#REF!</definedName>
    <definedName name="_6B9">#REF!</definedName>
    <definedName name="_7__123Graph_ACHART_2" hidden="1">[38]Z!$T$179:$AH$179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 localSheetId="1">#REF!</definedName>
    <definedName name="_A1">#REF!</definedName>
    <definedName name="_a2" localSheetId="1">#REF!</definedName>
    <definedName name="_a2">#REF!</definedName>
    <definedName name="_A20000" localSheetId="1">#REF!</definedName>
    <definedName name="_A20000">#REF!</definedName>
    <definedName name="_a3">#N/A</definedName>
    <definedName name="_A65537" localSheetId="1">#REF!</definedName>
    <definedName name="_A65537">#REF!</definedName>
    <definedName name="_A655600" localSheetId="1">#REF!</definedName>
    <definedName name="_A655600">#REF!</definedName>
    <definedName name="_A8" localSheetId="1">#REF!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[14]PROCTOR!#REF!</definedName>
    <definedName name="_CAN458">[14]PROCTOR!#REF!</definedName>
    <definedName name="_CAN486" localSheetId="1">[14]PROCTOR!#REF!</definedName>
    <definedName name="_CAN486">[14]PROCTOR!#REF!</definedName>
    <definedName name="_CAN487" localSheetId="1">[14]PROCTOR!#REF!</definedName>
    <definedName name="_CAN487">[14]PROCTOR!#REF!</definedName>
    <definedName name="_CAN488" localSheetId="1">[14]PROCTOR!#REF!</definedName>
    <definedName name="_CAN488">[14]PROCTOR!#REF!</definedName>
    <definedName name="_CAN489" localSheetId="1">[14]PROCTOR!#REF!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 localSheetId="1">#REF!</definedName>
    <definedName name="_ExV200">#REF!</definedName>
    <definedName name="_f2" localSheetId="1">#REF!</definedName>
    <definedName name="_f2">#REF!</definedName>
    <definedName name="_F3" localSheetId="1">#REF!</definedName>
    <definedName name="_F3">#REF!</definedName>
    <definedName name="_FF3">#REF!</definedName>
    <definedName name="_Fill" hidden="1">[47]BHANDUP!#REF!</definedName>
    <definedName name="_Fill1" hidden="1">[47]BHANDUP!#REF!</definedName>
    <definedName name="_xlnm._FilterDatabase" localSheetId="1" hidden="1">#REF!</definedName>
    <definedName name="_xlnm._FilterDatabase" hidden="1">#REF!</definedName>
    <definedName name="_FLK1" localSheetId="1">#REF!</definedName>
    <definedName name="_FLK1">#REF!</definedName>
    <definedName name="_GEN1" localSheetId="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 localSheetId="1">#REF!</definedName>
    <definedName name="_HM1">#REF!</definedName>
    <definedName name="_HM10" localSheetId="1">#REF!</definedName>
    <definedName name="_HM10">#REF!</definedName>
    <definedName name="_HM11" localSheetId="1">#REF!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1">#REF!</definedName>
    <definedName name="_MIX10">#REF!</definedName>
    <definedName name="_MIX15" localSheetId="1">#REF!</definedName>
    <definedName name="_MIX15">#REF!</definedName>
    <definedName name="_MIX15150" localSheetId="1">'[4]Mix Design'!#REF!</definedName>
    <definedName name="_MIX15150">'[4]Mix Design'!#REF!</definedName>
    <definedName name="_MIX1540">'[4]Mix Design'!$P$11</definedName>
    <definedName name="_MIX1580" localSheetId="1">'[4]Mix Design'!#REF!</definedName>
    <definedName name="_MIX1580">'[4]Mix Design'!#REF!</definedName>
    <definedName name="_MIX2">'[5]Mix Design'!$P$12</definedName>
    <definedName name="_MIX20" localSheetId="1">#REF!</definedName>
    <definedName name="_MIX20">#REF!</definedName>
    <definedName name="_MIX2020">'[4]Mix Design'!$P$12</definedName>
    <definedName name="_MIX2040">'[4]Mix Design'!$P$13</definedName>
    <definedName name="_MIX25" localSheetId="1">#REF!</definedName>
    <definedName name="_MIX25">#REF!</definedName>
    <definedName name="_MIX2540">'[4]Mix Design'!$P$15</definedName>
    <definedName name="_Mix255">'[6]Mix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'[4]Mix Design'!#REF!</definedName>
    <definedName name="_MIX45">'[4]Mix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#REF!</definedName>
    <definedName name="_MUR8">#REF!</definedName>
    <definedName name="_new1">[50]Original!$V$8</definedName>
    <definedName name="_OPC43" localSheetId="1">#REF!</definedName>
    <definedName name="_OPC43">#REF!</definedName>
    <definedName name="_Order1" hidden="1">255</definedName>
    <definedName name="_Order2" hidden="1">0</definedName>
    <definedName name="_p1" localSheetId="1">#REF!</definedName>
    <definedName name="_p1">#REF!</definedName>
    <definedName name="_Parse_In" localSheetId="1" hidden="1">#REF!</definedName>
    <definedName name="_Parse_In" hidden="1">#REF!</definedName>
    <definedName name="_Parse_Out" localSheetId="1" hidden="1">[51]갑지!#REF!</definedName>
    <definedName name="_Parse_Out" hidden="1">[51]갑지!#REF!</definedName>
    <definedName name="_PB1" localSheetId="1">#REF!</definedName>
    <definedName name="_PB1">#REF!</definedName>
    <definedName name="_PIN1" localSheetId="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'[52]ANAL-PIPE LINE'!#REF!</definedName>
    <definedName name="_SLV10025">'[52]ANAL-PIPE LINE'!#REF!</definedName>
    <definedName name="_SMG1">#N/A</definedName>
    <definedName name="_SMG2">#N/A</definedName>
    <definedName name="_Sort" localSheetId="1" hidden="1">#REF!</definedName>
    <definedName name="_Sort" hidden="1">#REF!</definedName>
    <definedName name="_ssr1" localSheetId="1">'[53]scour depth'!#REF!</definedName>
    <definedName name="_ssr1">'[53]scour depth'!#REF!</definedName>
    <definedName name="_t1" localSheetId="1">#REF!</definedName>
    <definedName name="_t1">#REF!</definedName>
    <definedName name="_tab1" localSheetId="1">#REF!</definedName>
    <definedName name="_tab1">#REF!</definedName>
    <definedName name="_tab2" localSheetId="1">#REF!</definedName>
    <definedName name="_tab2">#REF!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1">[44]SOR!#REF!</definedName>
    <definedName name="a._Trimmer">[44]SOR!#REF!</definedName>
    <definedName name="a___0" localSheetId="1">#REF!</definedName>
    <definedName name="a___0">#REF!</definedName>
    <definedName name="a___13" localSheetId="1">#REF!</definedName>
    <definedName name="a___13">#REF!</definedName>
    <definedName name="a__Labour_charges_for_cutting_bending__welding_including_materials." localSheetId="1">[44]SOR!#REF!</definedName>
    <definedName name="a__Labour_charges_for_cutting_bending__welding_including_materials.">[44]SOR!#REF!</definedName>
    <definedName name="a_dash" localSheetId="1">#REF!</definedName>
    <definedName name="a_dash">#REF!</definedName>
    <definedName name="A1_" localSheetId="1">#REF!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1"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 localSheetId="1">#REF!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'[57]Cost of O &amp; O'!$F$13</definedName>
    <definedName name="ae" localSheetId="1">#REF!</definedName>
    <definedName name="ae">#REF!</definedName>
    <definedName name="AEA">[58]ANALYSIS!$C$18</definedName>
    <definedName name="Ag" localSheetId="1">#REF!</definedName>
    <definedName name="Ag">#REF!</definedName>
    <definedName name="Ag___0" localSheetId="1">#REF!</definedName>
    <definedName name="Ag___0">#REF!</definedName>
    <definedName name="Ag___13" localSheetId="1">#REF!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 localSheetId="1">#REF!</definedName>
    <definedName name="ai">#REF!</definedName>
    <definedName name="AIR" localSheetId="1">#REF!</definedName>
    <definedName name="AIR">#REF!</definedName>
    <definedName name="air_trap" localSheetId="1">#REF!</definedName>
    <definedName name="air_trap">#REF!</definedName>
    <definedName name="AIRC">#REF!</definedName>
    <definedName name="ajartjr">#REF!</definedName>
    <definedName name="ALDENSITY">[60]CABLERET!$B$10</definedName>
    <definedName name="alfa" localSheetId="1">#REF!</definedName>
    <definedName name="alfa">#REF!</definedName>
    <definedName name="alfa1" localSheetId="1">#REF!</definedName>
    <definedName name="alfa1">#REF!</definedName>
    <definedName name="alload">[60]CABLERET!$D$13:$D$128</definedName>
    <definedName name="ALMARGIN">[60]CABLERET!$D$7</definedName>
    <definedName name="ALPHA" localSheetId="1">#REF!</definedName>
    <definedName name="ALPHA">#REF!</definedName>
    <definedName name="Alw" localSheetId="1">#REF!</definedName>
    <definedName name="Alw">#REF!</definedName>
    <definedName name="alwarsump" localSheetId="1">#REF!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 localSheetId="1">#REF!</definedName>
    <definedName name="APLANT">#REF!</definedName>
    <definedName name="APPLI" localSheetId="1">#REF!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 localSheetId="1">[61]ANALYSER!#REF!</definedName>
    <definedName name="ar">[61]ANALYSER!#REF!</definedName>
    <definedName name="Architect" localSheetId="1">#REF!</definedName>
    <definedName name="Architect">#REF!</definedName>
    <definedName name="area">[62]MixBed!#REF!</definedName>
    <definedName name="AREA_CODE" localSheetId="1">#REF!</definedName>
    <definedName name="AREA_CODE">#REF!</definedName>
    <definedName name="area1">[62]MixBed!#REF!</definedName>
    <definedName name="ARGON">[49]PIPING!$U$6:$U$105</definedName>
    <definedName name="arunan">#N/A</definedName>
    <definedName name="asd" localSheetId="1">#REF!</definedName>
    <definedName name="asd">#REF!</definedName>
    <definedName name="asdf" localSheetId="1">[37]예가표!#REF!</definedName>
    <definedName name="asdf">[37]예가표!#REF!</definedName>
    <definedName name="asdfs" hidden="1">[38]Cash2!$G$16:$G$31</definedName>
    <definedName name="ASH" localSheetId="1">#REF!</definedName>
    <definedName name="ASH">#REF!</definedName>
    <definedName name="ASHOKA" localSheetId="1">#REF!</definedName>
    <definedName name="ASHOKA">#REF!</definedName>
    <definedName name="ASPAV" localSheetId="1">#REF!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 localSheetId="1">#REF!</definedName>
    <definedName name="aw">#REF!</definedName>
    <definedName name="B" localSheetId="1">#REF!</definedName>
    <definedName name="B">#REF!</definedName>
    <definedName name="B___0" localSheetId="1">#REF!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#REF!</definedName>
    <definedName name="Batching_hot_mix_plant">[44]SOR!#REF!</definedName>
    <definedName name="BBOF" localSheetId="1">#REF!</definedName>
    <definedName name="BBOF">#REF!</definedName>
    <definedName name="BC" localSheetId="1">#REF!</definedName>
    <definedName name="BC">#REF!</definedName>
    <definedName name="bcc" localSheetId="1">[13]ANAL!#REF!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OR(ISBLANK(#REF!),ISBLANK(#REF!))</definedName>
    <definedName name="Blank10" localSheetId="1">OR(ISBLANK([65]Collab!$D1),ISBLANK([65]Collab!$I1))</definedName>
    <definedName name="Blank10">OR(ISBLANK([65]Collab!$D1),ISBLANK([65]Collab!$I1))</definedName>
    <definedName name="Blank11" localSheetId="1">OR(ISBLANK([65]Transport!$D1),ISBLANK([65]Transport!$G1))</definedName>
    <definedName name="Blank11">OR(ISBLANK([65]Transport!$D1),ISBLANK([65]Transport!$G1))</definedName>
    <definedName name="Blank12" localSheetId="1">OR(ISBLANK('[65]Civil 1'!$D1),ISBLANK('[65]Civil 1'!$K1))</definedName>
    <definedName name="Blank12">OR(ISBLANK('[65]Civil 1'!$D1),ISBLANK('[65]Civil 1'!$K1))</definedName>
    <definedName name="Blank13" localSheetId="1">OR(ISBLANK('[65]Civil 2'!$D1),ISBLANK('[65]Civil 2'!$K1))</definedName>
    <definedName name="Blank13">OR(ISBLANK('[65]Civil 2'!$D1),ISBLANK('[65]Civil 2'!$K1))</definedName>
    <definedName name="Blank14" localSheetId="1">OR(ISBLANK('[65]Civil 3'!$D1),ISBLANK('[65]Civil 3'!$K1))</definedName>
    <definedName name="Blank14">OR(ISBLANK('[65]Civil 3'!$D1),ISBLANK('[65]Civil 3'!$K1))</definedName>
    <definedName name="Blank15" localSheetId="1">OR(ISBLANK('[65]Site 1'!$D1),ISBLANK('[65]Site 1'!$K1))</definedName>
    <definedName name="Blank15">OR(ISBLANK('[65]Site 1'!$D1),ISBLANK('[65]Site 1'!$K1))</definedName>
    <definedName name="Blank16" localSheetId="1">OR(ISBLANK('[65]Site 2'!$D1),ISBLANK('[65]Site 2'!$K1))</definedName>
    <definedName name="Blank16">OR(ISBLANK('[65]Site 2'!$D1),ISBLANK('[65]Site 2'!$K1))</definedName>
    <definedName name="Blank17" localSheetId="1">OR(ISBLANK('[65]Site 3'!$D1),ISBLANK('[65]Site 3'!$K1))</definedName>
    <definedName name="Blank17">OR(ISBLANK('[65]Site 3'!$D1),ISBLANK('[65]Site 3'!$K1))</definedName>
    <definedName name="Blank18" localSheetId="1">OR(ISBLANK('[65]Site Faci'!$D1),ISBLANK('[65]Site Faci'!$K1))</definedName>
    <definedName name="Blank18">OR(ISBLANK('[65]Site Faci'!$D1),ISBLANK('[65]Site Faci'!$K1))</definedName>
    <definedName name="Blank19" localSheetId="1">OR(N([65]Cont!#REF!)=0,N([65]Cont!$G1)=0)</definedName>
    <definedName name="Blank19">OR(N([65]Cont!#REF!)=0,N([65]Cont!$G1)=0)</definedName>
    <definedName name="Blank20" localSheetId="1">OR(N([65]Cont!#REF!)=0,N([65]Cont!$M1)=0)</definedName>
    <definedName name="Blank20">OR(N([65]Cont!#REF!)=0,N([65]Cont!$M1)=0)</definedName>
    <definedName name="Blank21" localSheetId="1">OR(ISBLANK('[65]Engg-Exec-1'!$D1),ISBLANK('[65]Engg-Exec-1'!$H1))</definedName>
    <definedName name="Blank21">OR(ISBLANK('[65]Engg-Exec-1'!$D1),ISBLANK('[65]Engg-Exec-1'!$H1))</definedName>
    <definedName name="Blank22" localSheetId="1">OR(ISBLANK('[65]Site-Precom-1'!$D1),ISBLANK('[65]Site-Precom-1'!$H1))</definedName>
    <definedName name="Blank22">OR(ISBLANK('[65]Site-Precom-1'!$D1),ISBLANK('[65]Site-Precom-1'!$H1))</definedName>
    <definedName name="Blank23" localSheetId="1">OR(ISBLANK('[65]Site-Precom-Vendor'!$D1),ISBLANK('[65]Site-Precom-Vendor'!$I1))</definedName>
    <definedName name="Blank23">OR(ISBLANK('[65]Site-Precom-Vendor'!$D1),ISBLANK('[65]Site-Precom-Vendor'!$I1))</definedName>
    <definedName name="Blank24" localSheetId="1">OR(ISBLANK('[65]Risk-Anal'!$D1),ISBLANK('[65]Risk-Anal'!$I1),ISBLANK('[65]Risk-Anal'!$J1),ISBLANK('[65]Risk-Anal'!$K1),ISBLANK('[65]Risk-Anal'!$L1))</definedName>
    <definedName name="Blank24">OR(ISBLANK('[65]Risk-Anal'!$D1),ISBLANK('[65]Risk-Anal'!$I1),ISBLANK('[65]Risk-Anal'!$J1),ISBLANK('[65]Risk-Anal'!$K1),ISBLANK('[65]Risk-Anal'!$L1))</definedName>
    <definedName name="Blank25" localSheetId="1">OR(N([65]Cont!#REF!)=0,N([65]Cont!$P1)=0)</definedName>
    <definedName name="Blank25">OR(N([65]Cont!#REF!)=0,N([65]Cont!$P1)=0)</definedName>
    <definedName name="Block01_1" localSheetId="1">#REF!</definedName>
    <definedName name="Block01_1">#REF!</definedName>
    <definedName name="Block02" localSheetId="1">'[66]form-c4'!#REF!</definedName>
    <definedName name="Block02">'[66]form-c4'!#REF!</definedName>
    <definedName name="Block13" localSheetId="1">OR(ISBLANK('[65]Civil 2'!$D1),ISBLANK('[65]Civil 2'!$K1))</definedName>
    <definedName name="Block13">OR(ISBLANK('[65]Civil 2'!$D1),ISBLANK('[65]Civil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'[46]RA Civil'!$E$30</definedName>
    <definedName name="BOLT">#REF!</definedName>
    <definedName name="boml">#REF!</definedName>
    <definedName name="Bonus_E" localSheetId="1">'[67]SITE OVERHEADS'!#REF!</definedName>
    <definedName name="Bonus_E">'[67]SITE OVERHEADS'!#REF!</definedName>
    <definedName name="BOQ" localSheetId="1">#REF!</definedName>
    <definedName name="BOQ">#REF!</definedName>
    <definedName name="BORE_HOLE_DATA" localSheetId="1">#REF!</definedName>
    <definedName name="BORE_HOLE_DATA">#REF!</definedName>
    <definedName name="BOSS" localSheetId="1">#REF!</definedName>
    <definedName name="BOSS">#REF!</definedName>
    <definedName name="botl">#REF!</definedName>
    <definedName name="botn">#REF!</definedName>
    <definedName name="BOULD">#REF!</definedName>
    <definedName name="BOX">#REF!</definedName>
    <definedName name="bp">[68]BP!#REF!</definedName>
    <definedName name="Breaks" localSheetId="1">#REF!</definedName>
    <definedName name="Breaks">#REF!</definedName>
    <definedName name="BRIBAT">'[46]RA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#REF!</definedName>
    <definedName name="bua">#REF!</definedName>
    <definedName name="BUDDHA">#REF!</definedName>
    <definedName name="building">'[69]DETAILED  BOQ'!$A$2</definedName>
    <definedName name="building___0" localSheetId="1">#REF!</definedName>
    <definedName name="building___0">#REF!</definedName>
    <definedName name="building___11" localSheetId="1">#REF!</definedName>
    <definedName name="building___11">#REF!</definedName>
    <definedName name="building___12" localSheetId="1">#REF!</definedName>
    <definedName name="building___12">#REF!</definedName>
    <definedName name="BuiltIn_Print_Area___0">#REF!</definedName>
    <definedName name="BuiltIn_Print_Area___0___0___0___0___0">[70]procurement!#REF!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 localSheetId="1">#REF!</definedName>
    <definedName name="butterfly">#REF!</definedName>
    <definedName name="bw" localSheetId="1">#REF!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 localSheetId="1">#REF!</definedName>
    <definedName name="CABLE1">#REF!</definedName>
    <definedName name="CalcAgencyPrice" localSheetId="1">#REF!</definedName>
    <definedName name="CalcAgencyPrice">#REF!</definedName>
    <definedName name="cant" localSheetId="1">'[73]Staff Acco.'!#REF!</definedName>
    <definedName name="cant">'[73]Staff Acco.'!#REF!</definedName>
    <definedName name="CAP" localSheetId="1">#REF!</definedName>
    <definedName name="CAP">#REF!</definedName>
    <definedName name="CAPAPR" localSheetId="1">#REF!</definedName>
    <definedName name="CAPAPR">#REF!</definedName>
    <definedName name="CAPAUG" localSheetId="1">#REF!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'[74]purpose&amp;input'!$E$143:'[74]purpose&amp;input'!$F$143</definedName>
    <definedName name="CCBP" localSheetId="1">#REF!</definedName>
    <definedName name="CCBP">#REF!</definedName>
    <definedName name="cccc">'[46]RA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[75]csdim!$A$2:$A$1375</definedName>
    <definedName name="cdsloadrange">[75]cdsload!$A$3:$A$70</definedName>
    <definedName name="CDT" localSheetId="1">#REF!</definedName>
    <definedName name="CDT">#REF!</definedName>
    <definedName name="CDWSSM">[76]R2!$H$21:$H$27</definedName>
    <definedName name="CDWSSP">[76]R2!$I$21:$I$27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#REF!</definedName>
    <definedName name="CEXC">#REF!</definedName>
    <definedName name="CFTi">'[46]RA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[77]HYDRAULICS!$H$2</definedName>
    <definedName name="Chandramauli" localSheetId="1">#REF!</definedName>
    <definedName name="Chandramauli">#REF!</definedName>
    <definedName name="chandramauli1" localSheetId="1">#REF!</definedName>
    <definedName name="chandramauli1">#REF!</definedName>
    <definedName name="CHANDRAMAULI2" localSheetId="1">[78]FACE!#REF!</definedName>
    <definedName name="CHANDRAMAULI2">[78]FACE!#REF!</definedName>
    <definedName name="chandramauli3" localSheetId="1">#REF!</definedName>
    <definedName name="chandramauli3">#REF!</definedName>
    <definedName name="Charges_of_road_roller" localSheetId="1">[44]SOR!#REF!</definedName>
    <definedName name="Charges_of_road_roller">[44]SOR!#REF!</definedName>
    <definedName name="check" localSheetId="1">#REF!</definedName>
    <definedName name="check">#REF!</definedName>
    <definedName name="checked">#REF!</definedName>
    <definedName name="CHMP" localSheetId="1">#REF!</definedName>
    <definedName name="CHMP">#REF!</definedName>
    <definedName name="chsdim">[75]csdim!$A$1376:$A$2509</definedName>
    <definedName name="chsloadrange">[75]chsload!$A$3:$A$62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 localSheetId="1">[65]Ranges!#REF!</definedName>
    <definedName name="Class_end">[65]Ranges!#REF!</definedName>
    <definedName name="Class_start" localSheetId="1">[65]Ranges!#REF!</definedName>
    <definedName name="Class_start">[65]Ranges!#REF!</definedName>
    <definedName name="CLAY" localSheetId="1">#REF!</definedName>
    <definedName name="CLAY">#REF!</definedName>
    <definedName name="CLEAR">[79]!CLEAR</definedName>
    <definedName name="clearspan1" localSheetId="1">[78]FACE!#REF!</definedName>
    <definedName name="clearspan1">[78]FACE!#REF!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#REF!</definedName>
    <definedName name="cmort3">'[22]Rates Basic'!$D$21</definedName>
    <definedName name="CmpJakOpo" localSheetId="1">#REF!</definedName>
    <definedName name="CmpJakOpo">#REF!</definedName>
    <definedName name="cn" localSheetId="1" hidden="1">{"'Sheet1'!$L$16"}</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 localSheetId="1">#REF!</definedName>
    <definedName name="coat">#REF!</definedName>
    <definedName name="Code">[49]PIPING!$AI$7:$AI$221</definedName>
    <definedName name="CODES">[76]R2!$C$39:$C$86</definedName>
    <definedName name="col" localSheetId="1">#REF!</definedName>
    <definedName name="col">#REF!</definedName>
    <definedName name="col___0" localSheetId="1">#REF!</definedName>
    <definedName name="col___0">#REF!</definedName>
    <definedName name="col___11" localSheetId="1">#REF!</definedName>
    <definedName name="col___11">#REF!</definedName>
    <definedName name="col___12">#REF!</definedName>
    <definedName name="Collaborator" localSheetId="1">[65]User!#REF!</definedName>
    <definedName name="Collaborator">[65]User!#REF!</definedName>
    <definedName name="Columns" localSheetId="1">#REF!</definedName>
    <definedName name="Columns">#REF!</definedName>
    <definedName name="COM" localSheetId="1">#REF!</definedName>
    <definedName name="COM">#REF!</definedName>
    <definedName name="Commission" localSheetId="1">#REF!</definedName>
    <definedName name="Commission">#REF!</definedName>
    <definedName name="COMMPART">[75]CLAMP!$A$2:$D$605</definedName>
    <definedName name="COMP" localSheetId="1">#REF!</definedName>
    <definedName name="COMP">#REF!</definedName>
    <definedName name="Company" localSheetId="1">#REF!</definedName>
    <definedName name="Company">#REF!</definedName>
    <definedName name="COMPARISON" localSheetId="1">{#N/A,#N/A,FALSE,"mpph1";#N/A,#N/A,FALSE,"mpmseb";#N/A,#N/A,FALSE,"mpph2"}</definedName>
    <definedName name="COMPARISON">{#N/A,#N/A,FALSE,"mpph1";#N/A,#N/A,FALSE,"mpmseb";#N/A,#N/A,FALSE,"mpph2"}</definedName>
    <definedName name="ConBlks">'[80]RA Civil'!$E$39</definedName>
    <definedName name="conc_dens" localSheetId="1">#REF!</definedName>
    <definedName name="conc_dens">#REF!</definedName>
    <definedName name="conden" localSheetId="1">#REF!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 localSheetId="1">'[81]GM 000'!$I$4</definedName>
    <definedName name="Country">'[81]GM 000'!$I$4</definedName>
    <definedName name="Cover_blocks" localSheetId="1">[44]SOR!#REF!</definedName>
    <definedName name="Cover_blocks">[44]SOR!#REF!</definedName>
    <definedName name="CPFM" localSheetId="1">#REF!</definedName>
    <definedName name="CPFM">#REF!</definedName>
    <definedName name="CPFS" localSheetId="1">#REF!</definedName>
    <definedName name="CPFS">#REF!</definedName>
    <definedName name="CPHEEO" localSheetId="1">'[82]boq ht'!#REF!</definedName>
    <definedName name="CPHEEO">'[82]boq ht'!#REF!</definedName>
    <definedName name="CPLG" localSheetId="1">#REF!</definedName>
    <definedName name="CPLG">#REF!</definedName>
    <definedName name="CPM" localSheetId="1">#REF!</definedName>
    <definedName name="CPM">#REF!</definedName>
    <definedName name="CPUMP" localSheetId="1">#REF!</definedName>
    <definedName name="CPUMP">#REF!</definedName>
    <definedName name="CP새단가">#REF!</definedName>
    <definedName name="_xlnm.Criteria">[83]八幡!$L$200</definedName>
    <definedName name="Criteria_MI">[84]estm_mech!#REF!</definedName>
    <definedName name="CRMB60" localSheetId="1">#REF!</definedName>
    <definedName name="CRMB60">#REF!</definedName>
    <definedName name="CRUSH" localSheetId="1">#REF!</definedName>
    <definedName name="CRUSH">#REF!</definedName>
    <definedName name="crush_s" localSheetId="1">#REF!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 localSheetId="1">#REF!</definedName>
    <definedName name="cummeas_may1006">#REF!</definedName>
    <definedName name="cummeas_up_to_mar" localSheetId="1">#REF!</definedName>
    <definedName name="cummeas_up_to_mar">#REF!</definedName>
    <definedName name="current1" localSheetId="1">#REF!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 localSheetId="1">#REF!</definedName>
    <definedName name="CWMM">#REF!</definedName>
    <definedName name="CWTi">'[46]RA Civil'!$E$42</definedName>
    <definedName name="czvnzcvnz">#REF!</definedName>
    <definedName name="d" localSheetId="1">#REF!</definedName>
    <definedName name="d">#REF!</definedName>
    <definedName name="d._Staging_to_keep_deflactometer___hire_charges_of_deflectometer" localSheetId="1">[44]SOR!#REF!</definedName>
    <definedName name="d._Staging_to_keep_deflactometer___hire_charges_of_deflectometer">[44]SOR!#REF!</definedName>
    <definedName name="D.L.R.B.___Km.8.395_of_Left_Main_Canal" localSheetId="1">#REF!</definedName>
    <definedName name="D.L.R.B.___Km.8.395_of_Left_Main_Canal">#REF!</definedName>
    <definedName name="D_" localSheetId="1">#REF!</definedName>
    <definedName name="D_">#REF!</definedName>
    <definedName name="d___0" localSheetId="1">#REF!</definedName>
    <definedName name="d___0">#REF!</definedName>
    <definedName name="d___13">#REF!</definedName>
    <definedName name="d_jp" localSheetId="1" hidden="1">{"'Sheet1'!$A$4386:$N$4591"}</definedName>
    <definedName name="d_jp" hidden="1">{"'Sheet1'!$A$4386:$N$4591"}</definedName>
    <definedName name="D_T">'[85]Discom Details'!$F$721</definedName>
    <definedName name="D65536A1" localSheetId="1">#REF!</definedName>
    <definedName name="D65536A1">#REF!</definedName>
    <definedName name="DA">[49]PIPING!$W$6:$W$105</definedName>
    <definedName name="DAGG" localSheetId="1">#REF!</definedName>
    <definedName name="DAGG">#REF!</definedName>
    <definedName name="dara" localSheetId="1">#REF!</definedName>
    <definedName name="dara">#REF!</definedName>
    <definedName name="DaRWk1" localSheetId="1">#REF!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 localSheetId="1">[87]DATA!$A$4:$AZ$54</definedName>
    <definedName name="DATA_SCH">[87]DATA!$A$4:$AZ$54</definedName>
    <definedName name="DATA1" localSheetId="1">#REF!</definedName>
    <definedName name="DATA1">#REF!</definedName>
    <definedName name="data2" localSheetId="1">#REF!</definedName>
    <definedName name="data2">#REF!</definedName>
    <definedName name="_xlnm.Database" localSheetId="1">#REF!</definedName>
    <definedName name="_xlnm.Database">#REF!</definedName>
    <definedName name="Database_MI" localSheetId="1">[84]estm_mech!#REF!</definedName>
    <definedName name="Database_MI">[84]estm_mech!#REF!</definedName>
    <definedName name="databaseii">[88]대비내역!$A$2:$G$1137</definedName>
    <definedName name="datalist" localSheetId="1">#REF!</definedName>
    <definedName name="datalist">#REF!</definedName>
    <definedName name="date">[89]Cover!$D$22</definedName>
    <definedName name="dates" localSheetId="1">'[90]ETC Plant Cost'!#REF!</definedName>
    <definedName name="dates">'[90]ETC Plant Cost'!#REF!</definedName>
    <definedName name="Datum" localSheetId="1">#REF!</definedName>
    <definedName name="Datum">#REF!</definedName>
    <definedName name="DaWk7" localSheetId="1">#REF!</definedName>
    <definedName name="DaWk7">#REF!</definedName>
    <definedName name="db" localSheetId="1">#REF!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1">#REF!</definedName>
    <definedName name="dceff">#REF!</definedName>
    <definedName name="DCLAY">'[4]Cost of O &amp; O'!$F$14</definedName>
    <definedName name="DCOARSE" localSheetId="1">#REF!</definedName>
    <definedName name="DCOARSE">#REF!</definedName>
    <definedName name="dcrw" localSheetId="1">#REF!</definedName>
    <definedName name="dcrw">#REF!</definedName>
    <definedName name="dcrwk1" localSheetId="1">#REF!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 localSheetId="1">#REF!</definedName>
    <definedName name="DDD">#REF!</definedName>
    <definedName name="DDDD" localSheetId="1" hidden="1">{"form-D1",#N/A,FALSE,"FORM-D1";"form-D1_amt",#N/A,FALSE,"FORM-D1"}</definedName>
    <definedName name="DDDD" hidden="1">{"form-D1",#N/A,FALSE,"FORM-D1";"form-D1_amt",#N/A,FALSE,"FORM-D1"}</definedName>
    <definedName name="DDDDDD">[79]!CLEAR</definedName>
    <definedName name="de" localSheetId="1"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 localSheetId="1">#REF!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[79]!CLEAR</definedName>
    <definedName name="dfgddz" localSheetId="1">#REF!</definedName>
    <definedName name="dfgddz">#REF!</definedName>
    <definedName name="dfghs" localSheetId="1">#REF!</definedName>
    <definedName name="dfghs">#REF!</definedName>
    <definedName name="DFINE">'[4]Cost of O &amp; O'!$F$15</definedName>
    <definedName name="dfsdfafd" localSheetId="1">#REF!</definedName>
    <definedName name="dfsdfafd">#REF!</definedName>
    <definedName name="dg" localSheetId="1" hidden="1">#REF!</definedName>
    <definedName name="dg" hidden="1">#REF!</definedName>
    <definedName name="DGSB" localSheetId="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 localSheetId="1">#REF!</definedName>
    <definedName name="djfgjhdh">#REF!</definedName>
    <definedName name="dk" localSheetId="1">#REF!</definedName>
    <definedName name="dk">#REF!</definedName>
    <definedName name="dl" localSheetId="1">#REF!</definedName>
    <definedName name="dl">#REF!</definedName>
    <definedName name="dl___0">#REF!</definedName>
    <definedName name="dl___13">#REF!</definedName>
    <definedName name="dlq">#N/A</definedName>
    <definedName name="dlqckf2">#N/A</definedName>
    <definedName name="DMUCK">'[4]Cost of O &amp; O'!$F$17</definedName>
    <definedName name="DMUR" localSheetId="1">#REF!</definedName>
    <definedName name="DMUR">#REF!</definedName>
    <definedName name="Do" localSheetId="1">#REF!</definedName>
    <definedName name="Do">#REF!</definedName>
    <definedName name="DOC_Title" localSheetId="1">'[81]GM 000'!$C$1</definedName>
    <definedName name="DOC_Title">'[81]GM 000'!$C$1</definedName>
    <definedName name="docu" localSheetId="1">#REF!</definedName>
    <definedName name="docu">#REF!</definedName>
    <definedName name="DOW_CORNING_789_SILICONE_SEALANT" localSheetId="1">#REF!</definedName>
    <definedName name="DOW_CORNING_789_SILICONE_SEALANT">#REF!</definedName>
    <definedName name="down" localSheetId="1">'[93]6-2차'!#REF!</definedName>
    <definedName name="down">'[93]6-2차'!#REF!</definedName>
    <definedName name="DOZ" localSheetId="1">#REF!</definedName>
    <definedName name="DOZ">#REF!</definedName>
    <definedName name="dozer">'[94]Cost of O &amp; O'!$F$15</definedName>
    <definedName name="dq" localSheetId="1">#REF!</definedName>
    <definedName name="dq">#REF!</definedName>
    <definedName name="drain_trap" localSheetId="1">#REF!</definedName>
    <definedName name="drain_trap">#REF!</definedName>
    <definedName name="DRES" localSheetId="1">#REF!</definedName>
    <definedName name="DRES">#REF!</definedName>
    <definedName name="DRILL">#REF!</definedName>
    <definedName name="DRIP">'[4]Cost of O &amp; O'!$F$18</definedName>
    <definedName name="DRIV" localSheetId="1">#REF!</definedName>
    <definedName name="DRIV">#REF!</definedName>
    <definedName name="DROCK" localSheetId="1">#REF!</definedName>
    <definedName name="DROCK">#REF!</definedName>
    <definedName name="ds">#N/A</definedName>
    <definedName name="Ds___0" localSheetId="1">#REF!</definedName>
    <definedName name="Ds___0">#REF!</definedName>
    <definedName name="Ds___13">#REF!</definedName>
    <definedName name="DSAND" localSheetId="1">#REF!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'[95]PRECAST lightconc-II'!$K$20</definedName>
    <definedName name="e_margin" localSheetId="1">#REF!</definedName>
    <definedName name="e_margin">#REF!</definedName>
    <definedName name="E_span" localSheetId="1">#REF!</definedName>
    <definedName name="E_span">#REF!</definedName>
    <definedName name="EAGG" localSheetId="1">#REF!</definedName>
    <definedName name="EAGG">#REF!</definedName>
    <definedName name="EAR">'[46]RA Civil'!$E$21</definedName>
    <definedName name="Earth" localSheetId="1">#REF!</definedName>
    <definedName name="Earth">#REF!</definedName>
    <definedName name="EARTH1" localSheetId="1">#REF!</definedName>
    <definedName name="EARTH1">#REF!</definedName>
    <definedName name="ECLAY" localSheetId="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[78]FACE!#REF!</definedName>
    <definedName name="effectivespan1">[78]FACE!#REF!</definedName>
    <definedName name="EFINE">'[4]Cost of O &amp; O'!$F$7</definedName>
    <definedName name="eg" localSheetId="1">#REF!</definedName>
    <definedName name="eg">#REF!</definedName>
    <definedName name="egbe" localSheetId="1">#REF!</definedName>
    <definedName name="egbe">#REF!</definedName>
    <definedName name="EGSB" localSheetId="1">#REF!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1">#REF!</definedName>
    <definedName name="ELEMENT_CODE">#REF!</definedName>
    <definedName name="Em" localSheetId="1">#REF!</definedName>
    <definedName name="Em">#REF!</definedName>
    <definedName name="Em___0" localSheetId="1">#REF!</definedName>
    <definedName name="Em___0">#REF!</definedName>
    <definedName name="Em___13">#REF!</definedName>
    <definedName name="EMB">#REF!</definedName>
    <definedName name="EMDIST">#REF!</definedName>
    <definedName name="EMOL" localSheetId="1">[96]Sheet1!$C$400:$F$409</definedName>
    <definedName name="EMOL">[96]Sheet1!$C$400:$F$409</definedName>
    <definedName name="EMUCK">'[4]Cost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#REF!</definedName>
    <definedName name="eq.">[97]A!#REF!</definedName>
    <definedName name="eq_index" localSheetId="1">#REF!</definedName>
    <definedName name="eq_index">#REF!</definedName>
    <definedName name="EQ_JTS">[49]PIPING!$AA$6:$AA$105</definedName>
    <definedName name="eq_name" localSheetId="1">[98]eq_data!$C$5:$C$54</definedName>
    <definedName name="eq_name">[98]eq_data!$C$5:$C$54</definedName>
    <definedName name="EQMOB" localSheetId="1">#REF!</definedName>
    <definedName name="EQMOB">#REF!</definedName>
    <definedName name="equip" localSheetId="1">[94]Analysis!#REF!</definedName>
    <definedName name="equip">[94]Analysis!#REF!</definedName>
    <definedName name="equip." localSheetId="1">[97]A!#REF!</definedName>
    <definedName name="equip.">[97]A!#REF!</definedName>
    <definedName name="EQUIPLIST" localSheetId="1">#REF!</definedName>
    <definedName name="EQUIPLIST">#REF!</definedName>
    <definedName name="ERECT" localSheetId="1">#REF!</definedName>
    <definedName name="ERECT">#REF!</definedName>
    <definedName name="ERIP">'[4]Cost of O &amp; O'!$F$10</definedName>
    <definedName name="EROCK" localSheetId="1">#REF!</definedName>
    <definedName name="EROCK">#REF!</definedName>
    <definedName name="ErrName162821590" hidden="1">[38]Cash2!$K$16:$K$36</definedName>
    <definedName name="ErrName410073220">#REF!</definedName>
    <definedName name="ErrName646587132">"SQRT"</definedName>
    <definedName name="ERUB" localSheetId="1">#REF!</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#REF!</definedName>
    <definedName name="excavcl">#REF!</definedName>
    <definedName name="EXICEAL">[60]CABLERET!$D$2</definedName>
    <definedName name="EXICECU">[60]CABLERET!$E$2</definedName>
    <definedName name="_xlnm.Extract" localSheetId="1">#REF!</definedName>
    <definedName name="_xlnm.Extract">#REF!</definedName>
    <definedName name="Extract_MI">[84]estm_mech!#REF!</definedName>
    <definedName name="EXTRW">[76]R2!$C$20</definedName>
    <definedName name="EXW">[99]SUMMARY!$F$137:$F$140</definedName>
    <definedName name="F" localSheetId="1">#REF!</definedName>
    <definedName name="F">#REF!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#REF!</definedName>
    <definedName name="F_SIZE">#N/A</definedName>
    <definedName name="F_THICK">#REF!</definedName>
    <definedName name="F_UNIT">#N/A</definedName>
    <definedName name="fa">35.31*13</definedName>
    <definedName name="FabricatedTMT" localSheetId="1">#REF!</definedName>
    <definedName name="FabricatedTMT">#REF!</definedName>
    <definedName name="Fb" localSheetId="1">#REF!</definedName>
    <definedName name="Fb">#REF!</definedName>
    <definedName name="FBLbearing14" localSheetId="1">#REF!</definedName>
    <definedName name="FBLbearing14">#REF!</definedName>
    <definedName name="FBLclearspan" localSheetId="1">[78]FACE!#REF!</definedName>
    <definedName name="FBLclearspan">[78]FACE!#REF!</definedName>
    <definedName name="FBLclearspan11" localSheetId="1">#REF!</definedName>
    <definedName name="FBLclearspan11">#REF!</definedName>
    <definedName name="FBLeffectivespan" localSheetId="1">[78]FACE!#REF!</definedName>
    <definedName name="FBLeffectivespan">[78]FACE!#REF!</definedName>
    <definedName name="FBLeffectivespan12" localSheetId="1">#REF!</definedName>
    <definedName name="FBLeffectivespan12">#REF!</definedName>
    <definedName name="FBLoverallspan" localSheetId="1">[78]FACE!#REF!</definedName>
    <definedName name="FBLoverallspan">[78]FACE!#REF!</definedName>
    <definedName name="FBLoverallspan13" localSheetId="1">#REF!</definedName>
    <definedName name="FBLoverallspan13">#REF!</definedName>
    <definedName name="fc" localSheetId="1">#REF!</definedName>
    <definedName name="fc">#REF!</definedName>
    <definedName name="FCK">[100]Below_Earth!$H$12</definedName>
    <definedName name="FCON" localSheetId="1">#REF!</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'[101]scour depth'!#REF!</definedName>
    <definedName name="fg" localSheetId="1">#REF!</definedName>
    <definedName name="fg">#REF!</definedName>
    <definedName name="Fh" localSheetId="1">#REF!</definedName>
    <definedName name="Fh">#REF!</definedName>
    <definedName name="FHM" localSheetId="1">#REF!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 localSheetId="1">#REF!</definedName>
    <definedName name="fmw">#REF!</definedName>
    <definedName name="fo" localSheetId="1">#REF!</definedName>
    <definedName name="fo">#REF!</definedName>
    <definedName name="FOOTERLFT" localSheetId="1">#REF!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#REF!</definedName>
    <definedName name="fp">'[102]Boiler&amp;TG'!#REF!</definedName>
    <definedName name="francis" localSheetId="1">#REF!</definedName>
    <definedName name="francis">#REF!</definedName>
    <definedName name="FROM__BUSAN_KOREA" localSheetId="1">#REF!</definedName>
    <definedName name="FROM__BUSAN_KOREA">#REF!</definedName>
    <definedName name="fs" localSheetId="1" hidden="1">{"'Sheet1'!$L$16"}</definedName>
    <definedName name="fs" hidden="1">{"'Sheet1'!$L$16"}</definedName>
    <definedName name="FSLbearing14">#REF!</definedName>
    <definedName name="FSLclearspan">[78]FACE!#REF!</definedName>
    <definedName name="FSLclearspan11" localSheetId="1">#REF!</definedName>
    <definedName name="FSLclearspan11">#REF!</definedName>
    <definedName name="FSLeffectivespan">[78]FACE!#REF!</definedName>
    <definedName name="FSLeffectivespan12" localSheetId="1">#REF!</definedName>
    <definedName name="FSLeffectivespan12">#REF!</definedName>
    <definedName name="FSLoverallspan">[78]FACE!#REF!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 localSheetId="1">#REF!</definedName>
    <definedName name="G">#REF!</definedName>
    <definedName name="gama" localSheetId="1">#REF!</definedName>
    <definedName name="gama">#REF!</definedName>
    <definedName name="gamah" localSheetId="1">#REF!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1">#REF!</definedName>
    <definedName name="GEN">#REF!</definedName>
    <definedName name="gg" localSheetId="1">#REF!</definedName>
    <definedName name="gg">#REF!</definedName>
    <definedName name="ggbeb" localSheetId="1">#REF!</definedName>
    <definedName name="ggbeb">#REF!</definedName>
    <definedName name="GGG">#REF!</definedName>
    <definedName name="ghldg">#N/A</definedName>
    <definedName name="GI" localSheetId="1">#REF!</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 localSheetId="1">[103]TOEC!#REF!</definedName>
    <definedName name="H">[103]TOEC!#REF!</definedName>
    <definedName name="H___0" localSheetId="1">#REF!</definedName>
    <definedName name="H___0">#REF!</definedName>
    <definedName name="H___13" localSheetId="1">#REF!</definedName>
    <definedName name="H___13">#REF!</definedName>
    <definedName name="h_af" localSheetId="1">#REF!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 localSheetId="1">#REF!</definedName>
    <definedName name="HE">#REF!</definedName>
    <definedName name="header" localSheetId="1">#REF!</definedName>
    <definedName name="header">#REF!</definedName>
    <definedName name="HEADERGHT" localSheetId="1">#REF!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 localSheetId="1">#REF!</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1">'[106]Pier Design(with offset)'!#REF!</definedName>
    <definedName name="hhr">'[106]Pier Design(with offset)'!#REF!</definedName>
    <definedName name="hi" localSheetId="1">#REF!</definedName>
    <definedName name="hi">#REF!</definedName>
    <definedName name="HINDHUSTAN" localSheetId="1">#REF!</definedName>
    <definedName name="HINDHUSTAN">#REF!</definedName>
    <definedName name="HIns" localSheetId="1">#REF!</definedName>
    <definedName name="HIns">#REF!</definedName>
    <definedName name="Hipc" localSheetId="1">'[104]purpose&amp;input'!#REF!</definedName>
    <definedName name="Hipc">'[104]purpose&amp;input'!#REF!</definedName>
    <definedName name="Hiway">[54]Voucher!$R$1</definedName>
    <definedName name="hj" localSheetId="1" hidden="1">{"'Sheet1'!$L$16"}</definedName>
    <definedName name="hj" hidden="1">{"'Sheet1'!$L$16"}</definedName>
    <definedName name="HJK">[107]DETAILED!$J$6</definedName>
    <definedName name="Hlp">'[104]purpose&amp;input'!#REF!</definedName>
    <definedName name="HM" localSheetId="1">#REF!</definedName>
    <definedName name="HM">#REF!</definedName>
    <definedName name="ＨＭ_ＨＥ_合__計" localSheetId="1">#REF!</definedName>
    <definedName name="ＨＭ_ＨＥ_合__計">#REF!</definedName>
    <definedName name="HMAS" localSheetId="1">#REF!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 localSheetId="1">#REF!</definedName>
    <definedName name="Hs">#REF!</definedName>
    <definedName name="hS___0" localSheetId="1">#REF!</definedName>
    <definedName name="hS___0">#REF!</definedName>
    <definedName name="hS___13" localSheetId="1">#REF!</definedName>
    <definedName name="hS___13">#REF!</definedName>
    <definedName name="Hs_atm" localSheetId="1">'[108]purpose&amp;input'!#REF!</definedName>
    <definedName name="Hs_atm">'[108]purpose&amp;input'!#REF!</definedName>
    <definedName name="HSD">'[46]RA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'[109]Pier Design(with offset)'!#REF!</definedName>
    <definedName name="htr">'[109]Pier Design(with offset)'!#REF!</definedName>
    <definedName name="HTS" localSheetId="1">#REF!</definedName>
    <definedName name="HTS">#REF!</definedName>
    <definedName name="Hu" localSheetId="1">#REF!</definedName>
    <definedName name="Hu">#REF!</definedName>
    <definedName name="Hu___0" localSheetId="1">#REF!</definedName>
    <definedName name="Hu___0">#REF!</definedName>
    <definedName name="Hu___13">#REF!</definedName>
    <definedName name="HV">#REF!</definedName>
    <definedName name="hvacrates">#REF!</definedName>
    <definedName name="Hw">#REF!</definedName>
    <definedName name="Hw_atm">'[104]purpose&amp;input'!#REF!</definedName>
    <definedName name="hxb" localSheetId="1">#REF!</definedName>
    <definedName name="hxb">#REF!</definedName>
    <definedName name="hxi" localSheetId="1">#REF!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[49]PIPING!$I$6:$I$105</definedName>
    <definedName name="Index">[111]FIRST!$H$1</definedName>
    <definedName name="INPUT_VALVE" localSheetId="1">#REF!</definedName>
    <definedName name="INPUT_VALVE">#REF!</definedName>
    <definedName name="InputData">[112]Testing!$E$8:$E$12,[112]Testing!$E$15:$E$18,[112]Testing!$E$21:$E$23,[112]Testing!$E$26:$E$27,[112]Testing!$E$30:$E$33,[112]Testing!$E$35:$E$37,[112]Testing!$D$43:$F$47</definedName>
    <definedName name="insertplate_and_exp_joint" localSheetId="1">#REF!</definedName>
    <definedName name="insertplate_and_exp_joint">#REF!</definedName>
    <definedName name="inter" localSheetId="1">#REF!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'[113]water prop.'!$A$1</definedName>
    <definedName name="issue_summary1">'[114]purpose&amp;input'!#REF!</definedName>
    <definedName name="it" localSheetId="1" hidden="1">{"'Sheet1'!$L$16"}</definedName>
    <definedName name="it" hidden="1">{"'Sheet1'!$L$16"}</definedName>
    <definedName name="ITEM">#REF!</definedName>
    <definedName name="iteration">[115]!iteration</definedName>
    <definedName name="ITNUM">#N/A</definedName>
    <definedName name="ITRY">#REF!</definedName>
    <definedName name="ITRY1">#REF!</definedName>
    <definedName name="J" localSheetId="1">#REF!</definedName>
    <definedName name="J">#REF!</definedName>
    <definedName name="j_filler">#REF!</definedName>
    <definedName name="JACK">'[4]Cost of O &amp; O'!$F$32</definedName>
    <definedName name="jartj" localSheetId="1">#REF!</definedName>
    <definedName name="jartj">#REF!</definedName>
    <definedName name="JCB" localSheetId="1">#REF!</definedName>
    <definedName name="JCB">#REF!</definedName>
    <definedName name="JCBPOL">'[46]RA Civil'!$F$48</definedName>
    <definedName name="jdrjd">#REF!</definedName>
    <definedName name="JDTRH">[116]DETAILED!$J$6</definedName>
    <definedName name="JEJS" localSheetId="1">#REF!</definedName>
    <definedName name="JEJS">#REF!</definedName>
    <definedName name="JEJS___0" localSheetId="1">#REF!</definedName>
    <definedName name="JEJS___0">#REF!</definedName>
    <definedName name="JEJS___11" localSheetId="1">#REF!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 localSheetId="1">[117]FORM7!$R$3:$S$7</definedName>
    <definedName name="Jobtypes">[117]FORM7!$R$3:$S$7</definedName>
    <definedName name="JOI_RATE" localSheetId="1">#REF!</definedName>
    <definedName name="JOI_RATE">#REF!</definedName>
    <definedName name="js" localSheetId="1">#REF!</definedName>
    <definedName name="js">#REF!</definedName>
    <definedName name="JUMBO">'[4]Cost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 localSheetId="1">#REF!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1">#REF!</definedName>
    <definedName name="KERB">#REF!</definedName>
    <definedName name="KH" localSheetId="1">#REF!</definedName>
    <definedName name="KH">#REF!</definedName>
    <definedName name="Kh___0" localSheetId="1">#REF!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 localSheetId="1">#REF!</definedName>
    <definedName name="Kp">#REF!</definedName>
    <definedName name="Ks" localSheetId="1">#REF!</definedName>
    <definedName name="Ks">#REF!</definedName>
    <definedName name="Ks___0" localSheetId="1">#REF!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#REF!</definedName>
    <definedName name="LAMP">#REF!</definedName>
    <definedName name="LAMP___0">#REF!</definedName>
    <definedName name="LAMP___13">#REF!</definedName>
    <definedName name="latent">'[120]steam table'!$N$5:$Q$102</definedName>
    <definedName name="LATH" localSheetId="1">#REF!</definedName>
    <definedName name="LATH">#REF!</definedName>
    <definedName name="LAWM1" localSheetId="1">#REF!</definedName>
    <definedName name="LAWM1">#REF!</definedName>
    <definedName name="LAWM2" localSheetId="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 localSheetId="1">#REF!</definedName>
    <definedName name="lel">#REF!</definedName>
    <definedName name="len" localSheetId="1">#REF!</definedName>
    <definedName name="len">#REF!</definedName>
    <definedName name="LGSB1" localSheetId="1">#REF!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 localSheetId="1">#REF!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#REF!</definedName>
    <definedName name="LMUR5">#REF!</definedName>
    <definedName name="LMUR6">#REF!</definedName>
    <definedName name="LOAD">#REF!</definedName>
    <definedName name="LOCO">'[4]Cost of O &amp; O'!$F$40</definedName>
    <definedName name="Lr" localSheetId="1">#REF!</definedName>
    <definedName name="Lr">#REF!</definedName>
    <definedName name="Lr___0" localSheetId="1">#REF!</definedName>
    <definedName name="Lr___0">#REF!</definedName>
    <definedName name="Lr___13" localSheetId="1">#REF!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 localSheetId="1">#REF!</definedName>
    <definedName name="LUMEN">#REF!</definedName>
    <definedName name="LUMEN___0" localSheetId="1">#REF!</definedName>
    <definedName name="LUMEN___0">#REF!</definedName>
    <definedName name="LUMEN___13" localSheetId="1">#REF!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1">#REF!</definedName>
    <definedName name="LWMM">#REF!</definedName>
    <definedName name="LWSALES" localSheetId="1">#REF!</definedName>
    <definedName name="LWSALES">#REF!</definedName>
    <definedName name="lx" localSheetId="1">#REF!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 localSheetId="1">#REF!</definedName>
    <definedName name="man">#REF!</definedName>
    <definedName name="man___0" localSheetId="1">#REF!</definedName>
    <definedName name="man___0">#REF!</definedName>
    <definedName name="man___11" localSheetId="1">#REF!</definedName>
    <definedName name="man___11">#REF!</definedName>
    <definedName name="man___12">#REF!</definedName>
    <definedName name="MAN_DAY">[49]PIPING!$L$6:$L$105</definedName>
    <definedName name="manday1" localSheetId="1">#REF!</definedName>
    <definedName name="manday1">#REF!</definedName>
    <definedName name="manday1___0" localSheetId="1">#REF!</definedName>
    <definedName name="manday1___0">#REF!</definedName>
    <definedName name="manday1___11" localSheetId="1">#REF!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1">#REF!</definedName>
    <definedName name="materials">#REF!</definedName>
    <definedName name="MATL">[49]PIPING!$AL$7:$AN$221</definedName>
    <definedName name="MATL_CLASS">[49]PIPING!$AC$6:$AC$105</definedName>
    <definedName name="MATL1">'[34]CODE-STR'!$A$3:$B$40</definedName>
    <definedName name="MaxSNo">[54]Data!$J$3</definedName>
    <definedName name="MAZ" localSheetId="1">#REF!</definedName>
    <definedName name="MAZ">#REF!</definedName>
    <definedName name="Mb" localSheetId="1">'[104]purpose&amp;input'!#REF!</definedName>
    <definedName name="Mb">'[104]purpose&amp;input'!#REF!</definedName>
    <definedName name="Mb_v" localSheetId="1">'[104]purpose&amp;input'!#REF!</definedName>
    <definedName name="Mb_v">'[104]purpose&amp;input'!#REF!</definedName>
    <definedName name="MBIT" localSheetId="1">#REF!</definedName>
    <definedName name="MBIT">#REF!</definedName>
    <definedName name="Mc" localSheetId="1">#REF!</definedName>
    <definedName name="Mc">#REF!</definedName>
    <definedName name="Mc_v" localSheetId="1">#REF!</definedName>
    <definedName name="Mc_v">#REF!</definedName>
    <definedName name="MCAR">'[4]Cost of O &amp; O'!$F$41</definedName>
    <definedName name="MCBDB" localSheetId="1">{#N/A,#N/A,FALSE,"mpph1";#N/A,#N/A,FALSE,"mpmseb";#N/A,#N/A,FALSE,"mpph2"}</definedName>
    <definedName name="MCBDB">{#N/A,#N/A,FALSE,"mpph1";#N/A,#N/A,FALSE,"mpmseb";#N/A,#N/A,FALSE,"mpph2"}</definedName>
    <definedName name="Mcbdo">#REF!</definedName>
    <definedName name="MCOOK" localSheetId="1">#REF!</definedName>
    <definedName name="MCOOK">#REF!</definedName>
    <definedName name="Mcwc" localSheetId="1">#REF!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 localSheetId="1">#REF!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'[123]scour depth'!#REF!</definedName>
    <definedName name="MF">'[123]scour depth'!#REF!</definedName>
    <definedName name="MF___0" localSheetId="1">#REF!</definedName>
    <definedName name="MF___0">#REF!</definedName>
    <definedName name="MF___13" localSheetId="1">#REF!</definedName>
    <definedName name="MF___13">#REF!</definedName>
    <definedName name="Mf_v" localSheetId="1">#REF!</definedName>
    <definedName name="Mf_v">#REF!</definedName>
    <definedName name="mfg_process">[124]MFG_TAG!$A$1:$X$27</definedName>
    <definedName name="MFG_TAG">[125]Sheet1!$A$1:$X$27</definedName>
    <definedName name="Mg" localSheetId="1">#REF!</definedName>
    <definedName name="Mg">#REF!</definedName>
    <definedName name="Mg_v" localSheetId="1">#REF!</definedName>
    <definedName name="Mg_v">#REF!</definedName>
    <definedName name="Mh" localSheetId="1">#REF!</definedName>
    <definedName name="Mh">#REF!</definedName>
    <definedName name="Mh_v">#REF!</definedName>
    <definedName name="Mhpc">'[104]purpose&amp;input'!#REF!:'[104]purpose&amp;input'!#REF!</definedName>
    <definedName name="Mhpipd" localSheetId="1">'[104]purpose&amp;input'!#REF!</definedName>
    <definedName name="Mhpipd">'[104]purpose&amp;input'!#REF!</definedName>
    <definedName name="Mhps">'[104]purpose&amp;input'!#REF!</definedName>
    <definedName name="MILD" localSheetId="1">#REF!</definedName>
    <definedName name="MILD">#REF!</definedName>
    <definedName name="MinSNo">[54]Data!$J$2</definedName>
    <definedName name="Mipc" localSheetId="1">'[104]purpose&amp;input'!#REF!:'[104]purpose&amp;input'!#REF!</definedName>
    <definedName name="Mipc">'[104]purpose&amp;input'!#REF!:'[104]purpose&amp;input'!#REF!</definedName>
    <definedName name="Mips" localSheetId="1">'[104]purpose&amp;input'!#REF!</definedName>
    <definedName name="Mips">'[104]purpose&amp;input'!#REF!</definedName>
    <definedName name="MISADN">[76]R2!$C$14</definedName>
    <definedName name="MIST" localSheetId="1">#REF!</definedName>
    <definedName name="MIST">#REF!</definedName>
    <definedName name="MIX" localSheetId="1">#REF!</definedName>
    <definedName name="MIX">#REF!</definedName>
    <definedName name="Mix_15">'[6]Mix Design'!$P$11</definedName>
    <definedName name="Mix_30">'[6]Mix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1">#REF!</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 localSheetId="1">#REF!</definedName>
    <definedName name="MPF">#REF!</definedName>
    <definedName name="MPMOB" localSheetId="1">#REF!</definedName>
    <definedName name="MPMOB">#REF!</definedName>
    <definedName name="MRCRLPW" localSheetId="1">#REF!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#REF!</definedName>
    <definedName name="N">[14]PROCTOR!#REF!</definedName>
    <definedName name="N___0">#REF!</definedName>
    <definedName name="N___13">#REF!</definedName>
    <definedName name="Name">[118]Index!$C$2</definedName>
    <definedName name="NEED" localSheetId="1">#REF!</definedName>
    <definedName name="NEED">#REF!</definedName>
    <definedName name="needle" localSheetId="1">#REF!</definedName>
    <definedName name="needle">#REF!</definedName>
    <definedName name="NET_TAX">[60]CABLERET!$D$6</definedName>
    <definedName name="new">[50]Original!$T$8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 localSheetId="1">#REF!</definedName>
    <definedName name="NO_OF_MH">#REF!</definedName>
    <definedName name="NO_OF_REQ" localSheetId="1">#REF!</definedName>
    <definedName name="NO_OF_REQ">#REF!</definedName>
    <definedName name="num" localSheetId="1">#REF!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#REF!</definedName>
    <definedName name="OCLOADS">#REF!</definedName>
    <definedName name="OCTIP1">#REF!</definedName>
    <definedName name="OCTIP5">#REF!</definedName>
    <definedName name="OCTRI">[60]CABLERET!$D$5</definedName>
    <definedName name="ODH" localSheetId="1" hidden="1">#REF!</definedName>
    <definedName name="ODH" hidden="1">#REF!</definedName>
    <definedName name="OH_PM" localSheetId="1">#REF!</definedName>
    <definedName name="OH_PM">#REF!</definedName>
    <definedName name="olct" localSheetId="1">'[109]Pier Design(with offset)'!#REF!</definedName>
    <definedName name="olct">'[109]Pier Design(with offset)'!#REF!</definedName>
    <definedName name="olt" localSheetId="1">'[106]Pier Design(with offset)'!#REF!</definedName>
    <definedName name="olt">'[106]Pier Design(with offset)'!#REF!</definedName>
    <definedName name="OMAS" localSheetId="1">#REF!</definedName>
    <definedName name="OMAS">#REF!</definedName>
    <definedName name="OPC">'[126]Rate Analysis '!$E$18</definedName>
    <definedName name="oper" localSheetId="1">#REF!</definedName>
    <definedName name="oper">#REF!</definedName>
    <definedName name="oper." localSheetId="1">#REF!</definedName>
    <definedName name="oper.">#REF!</definedName>
    <definedName name="opoi" localSheetId="1">#REF!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 localSheetId="1">#REF!</definedName>
    <definedName name="OVERHEADS">#REF!</definedName>
    <definedName name="OVRFAC">[76]R2!$C$16</definedName>
    <definedName name="Owner" localSheetId="1">#REF!</definedName>
    <definedName name="Owner">#REF!</definedName>
    <definedName name="p">[107]DETAILED!$J$6</definedName>
    <definedName name="p___0" localSheetId="1">#REF!</definedName>
    <definedName name="p___0">#REF!</definedName>
    <definedName name="p___13" localSheetId="1">#REF!</definedName>
    <definedName name="p___13">#REF!</definedName>
    <definedName name="P_AREA" localSheetId="1">#REF!</definedName>
    <definedName name="P_AREA">#REF!</definedName>
    <definedName name="p_shape">#REF!</definedName>
    <definedName name="p_sizes">[34]Tables!$H$10:$H$45</definedName>
    <definedName name="P_SYS" localSheetId="1">#REF!</definedName>
    <definedName name="P_SYS">#REF!</definedName>
    <definedName name="p_w_sizes">[34]Tables!$H$10:$J$45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 localSheetId="1">#REF!</definedName>
    <definedName name="Pane2">#REF!</definedName>
    <definedName name="Pane2___0" localSheetId="1">#REF!</definedName>
    <definedName name="Pane2___0">#REF!</definedName>
    <definedName name="Pane2___13" localSheetId="1">#REF!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 localSheetId="1">#REF!</definedName>
    <definedName name="pH">#REF!</definedName>
    <definedName name="pH___0" localSheetId="1">#REF!</definedName>
    <definedName name="pH___0">#REF!</definedName>
    <definedName name="pH___13" localSheetId="1">#REF!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 localSheetId="1">#REF!</definedName>
    <definedName name="Pipeline_diagram">#REF!</definedName>
    <definedName name="Piping2222" localSheetId="1">OR(ISBLANK(#REF!),ISBLANK(#REF!))</definedName>
    <definedName name="Piping2222">OR(ISBLANK(#REF!),ISBLANK(#REF!))</definedName>
    <definedName name="PJACK" localSheetId="1">#REF!</definedName>
    <definedName name="PJACK">#REF!</definedName>
    <definedName name="PLAST" localSheetId="1">#REF!</definedName>
    <definedName name="PLAST">#REF!</definedName>
    <definedName name="PLUG">#REF!</definedName>
    <definedName name="pm_size">[34]Tables!$AE$8:$AE$43</definedName>
    <definedName name="pm_w_size">[34]Tables!$AA$8:$AF$43</definedName>
    <definedName name="po" localSheetId="1" hidden="1">{#N/A,#N/A,FALSE,"CCTV"}</definedName>
    <definedName name="po" hidden="1">{#N/A,#N/A,FALSE,"CCTV"}</definedName>
    <definedName name="POC" localSheetId="1">#REF!</definedName>
    <definedName name="POC">#REF!</definedName>
    <definedName name="pound" localSheetId="1">#REF!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 localSheetId="1">'[128]RATE-ANAY.'!$A$152:$H$756</definedName>
    <definedName name="Price">'[128]RATE-ANAY.'!$A$152:$H$756</definedName>
    <definedName name="PriceCode" localSheetId="1">#REF!</definedName>
    <definedName name="PriceCode">#REF!</definedName>
    <definedName name="_xlnm.Print_Area" localSheetId="1">'Reconsilation Statement AB '!$B$2:$N$85</definedName>
    <definedName name="_xlnm.Print_Area">#REF!</definedName>
    <definedName name="Print_Area_MI" localSheetId="1">#REF!</definedName>
    <definedName name="Print_Area_MI">#REF!</definedName>
    <definedName name="PRINT_AREA_MI___0">#REF!</definedName>
    <definedName name="print_title">[129]Cul_detail!$A$2:$IV$5</definedName>
    <definedName name="_xlnm.Print_Titles" localSheetId="1">'Reconsilation Statement AB '!$7:$8</definedName>
    <definedName name="_xlnm.Print_Titles">#N/A</definedName>
    <definedName name="PRINT_TITLES_MI" localSheetId="1">#REF!</definedName>
    <definedName name="PRINT_TITLES_MI">#REF!</definedName>
    <definedName name="PRN" localSheetId="1">#REF!</definedName>
    <definedName name="PRN">#REF!</definedName>
    <definedName name="proj">#REF!</definedName>
    <definedName name="proj_id" localSheetId="1">'[130]Project Management Main'!$D$9</definedName>
    <definedName name="proj_id">'[130]Project Management Main'!$D$9</definedName>
    <definedName name="proj_mgr" localSheetId="1">'[130]Project Management Main'!$D$12</definedName>
    <definedName name="proj_mgr">'[130]Project Management Main'!$D$12</definedName>
    <definedName name="proj_nm" localSheetId="1">'[130]Project Management Main'!$D$10</definedName>
    <definedName name="proj_nm">'[130]Project Management Main'!$D$10</definedName>
    <definedName name="project" localSheetId="1">#REF!</definedName>
    <definedName name="project">#REF!</definedName>
    <definedName name="Project_Name" localSheetId="1">'[81]GM 000'!$I$2</definedName>
    <definedName name="Project_Name">'[81]GM 000'!$I$2</definedName>
    <definedName name="projecttitle">'[131]CABLE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#REF!</definedName>
    <definedName name="PS___0">#REF!</definedName>
    <definedName name="PS___13">#REF!</definedName>
    <definedName name="PUMP">'[4]Cost of O &amp; O'!$F$27</definedName>
    <definedName name="Q" localSheetId="1">'[132]FORM-W3'!#REF!</definedName>
    <definedName name="Q">'[132]FORM-W3'!#REF!</definedName>
    <definedName name="Qc" localSheetId="1">#REF!</definedName>
    <definedName name="Qc">#REF!</definedName>
    <definedName name="Qc___0" localSheetId="1">#REF!</definedName>
    <definedName name="Qc___0">#REF!</definedName>
    <definedName name="Qc___13" localSheetId="1">#REF!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[76]R2!$D$39:$D$86</definedName>
    <definedName name="Qty_as_on_apr" localSheetId="1">#REF!</definedName>
    <definedName name="Qty_as_on_apr">#REF!</definedName>
    <definedName name="Qv" localSheetId="1">#REF!</definedName>
    <definedName name="Qv">#REF!</definedName>
    <definedName name="qw" localSheetId="1">#REF!</definedName>
    <definedName name="qw">#REF!</definedName>
    <definedName name="R_">#REF!</definedName>
    <definedName name="r_date" localSheetId="1">'[90]ETC Plant Cost'!#REF!</definedName>
    <definedName name="r_date">'[90]ETC Plant Cost'!#REF!</definedName>
    <definedName name="r0" localSheetId="1">#REF!</definedName>
    <definedName name="r0">#REF!</definedName>
    <definedName name="r10.3" localSheetId="1">#REF!</definedName>
    <definedName name="r10.3">#REF!</definedName>
    <definedName name="r11.3" localSheetId="1">#REF!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 localSheetId="1">#REF!</definedName>
    <definedName name="rating150">#REF!</definedName>
    <definedName name="rating300" localSheetId="1">#REF!</definedName>
    <definedName name="rating300">#REF!</definedName>
    <definedName name="rating600" localSheetId="1">#REF!</definedName>
    <definedName name="rating600">#REF!</definedName>
    <definedName name="rating800">#REF!</definedName>
    <definedName name="RATING계산">#N/A</definedName>
    <definedName name="RawAgencyPrice">#REF!</definedName>
    <definedName name="RBData">#REF!</definedName>
    <definedName name="RCCM35" localSheetId="1">#REF!</definedName>
    <definedName name="RCCM35">#REF!</definedName>
    <definedName name="RCCpipe300" localSheetId="1">'[135]LOCAL RATES'!#REF!</definedName>
    <definedName name="RCCpipe300">'[135]LOCAL RATES'!#REF!</definedName>
    <definedName name="RCCpipe600" localSheetId="1">'[135]LOCAL RATES'!#REF!</definedName>
    <definedName name="RCCpipe600">'[135]LOCAL RATES'!#REF!</definedName>
    <definedName name="rdc" localSheetId="1">#REF!</definedName>
    <definedName name="rdc">#REF!</definedName>
    <definedName name="Re" localSheetId="1">#REF!</definedName>
    <definedName name="Re">#REF!</definedName>
    <definedName name="Re___0" localSheetId="1">#REF!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 localSheetId="1">'[67]SITE OVERHEADS'!#REF!</definedName>
    <definedName name="RentSubsidy_B">'[67]SITE OVERHEADS'!#REF!</definedName>
    <definedName name="Reselects" localSheetId="1">#REF!</definedName>
    <definedName name="Reselects">#REF!</definedName>
    <definedName name="Rev" localSheetId="1">#REF!</definedName>
    <definedName name="Rev">#REF!</definedName>
    <definedName name="Revision" localSheetId="1">#REF!</definedName>
    <definedName name="Revision">#REF!</definedName>
    <definedName name="RF" localSheetId="1" hidden="1">{#N/A,#N/A,FALSE,"CCTV"}</definedName>
    <definedName name="RF" hidden="1">{#N/A,#N/A,FALSE,"CCTV"}</definedName>
    <definedName name="ric" localSheetId="1">#REF!</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1">#REF!</definedName>
    <definedName name="ROCK">#REF!</definedName>
    <definedName name="rockk" localSheetId="1">[94]Analysis!#REF!</definedName>
    <definedName name="rockk">[94]Analysis!#REF!</definedName>
    <definedName name="RokSpl" localSheetId="1">#REF!</definedName>
    <definedName name="RokSpl">#REF!</definedName>
    <definedName name="ROLL" localSheetId="1">#REF!</definedName>
    <definedName name="ROLL">#REF!</definedName>
    <definedName name="Rooms" localSheetId="1">#REF!</definedName>
    <definedName name="Rooms">#REF!</definedName>
    <definedName name="rosid">#REF!</definedName>
    <definedName name="ROTA">#REF!</definedName>
    <definedName name="ROTARY">'[4]Cost of O &amp; O'!$F$28</definedName>
    <definedName name="rout_t" localSheetId="1">#REF!</definedName>
    <definedName name="rout_t">#REF!</definedName>
    <definedName name="row">'[34]Valve Cl'!$AC$8:$AC$32</definedName>
    <definedName name="ROW_STRESS">'[34]CODE-STR'!$Z$3:$Z$21</definedName>
    <definedName name="RRstones" localSheetId="1">#REF!</definedName>
    <definedName name="RRstones">#REF!</definedName>
    <definedName name="Rs" localSheetId="1">#REF!</definedName>
    <definedName name="Rs">#REF!</definedName>
    <definedName name="Rs___0" localSheetId="1">#REF!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 localSheetId="1">'[67]SITE OVERHEADS'!#REF!</definedName>
    <definedName name="Salaries1010">'[67]SITE OVERHEADS'!#REF!</definedName>
    <definedName name="Salaries1010_A" localSheetId="1">'[67]SITE OVERHEADS'!#REF!</definedName>
    <definedName name="Salaries1010_A">'[67]SITE OVERHEADS'!#REF!</definedName>
    <definedName name="SALESPLAN" localSheetId="1">#REF!</definedName>
    <definedName name="SALESPLAN">#REF!</definedName>
    <definedName name="SAND" localSheetId="1">#REF!</definedName>
    <definedName name="SAND">#REF!</definedName>
    <definedName name="sand1" localSheetId="1">#REF!</definedName>
    <definedName name="sand1">#REF!</definedName>
    <definedName name="SANDA">[59]ANAL!$E$17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#REF!</definedName>
    <definedName name="SBC">#REF!</definedName>
    <definedName name="SC">#REF!</definedName>
    <definedName name="scaffolding">[137]!scaffolding</definedName>
    <definedName name="scale" localSheetId="1">#REF!</definedName>
    <definedName name="scale">#REF!</definedName>
    <definedName name="scbc" localSheetId="1">#REF!</definedName>
    <definedName name="scbc">#REF!</definedName>
    <definedName name="SCH">[34]Tables!$A$10:$D$377</definedName>
    <definedName name="SCH_CON" localSheetId="1">#REF!</definedName>
    <definedName name="SCH_CON">#REF!</definedName>
    <definedName name="SCH_CSH_OF" localSheetId="1">#REF!</definedName>
    <definedName name="SCH_CSH_OF">#REF!</definedName>
    <definedName name="SCH_DIRSTAF" localSheetId="1">#REF!</definedName>
    <definedName name="SCH_DIRSTAF">#REF!</definedName>
    <definedName name="SCH_INDIRSTAF">#REF!</definedName>
    <definedName name="SCH_PM">#REF!</definedName>
    <definedName name="SCH_WC_CF">#REF!</definedName>
    <definedName name="SCHEDULE" localSheetId="1">[103]TOEC!#REF!</definedName>
    <definedName name="SCHEDULE">[103]TOEC!#REF!</definedName>
    <definedName name="schedules">[34]Tables!$H$51:$I$66</definedName>
    <definedName name="schools" localSheetId="1">#REF!</definedName>
    <definedName name="schools">#REF!</definedName>
    <definedName name="SCON" localSheetId="1">#REF!</definedName>
    <definedName name="SCON">#REF!</definedName>
    <definedName name="SCRAP" localSheetId="1">#REF!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 localSheetId="1">#REF!</definedName>
    <definedName name="SDMLPW">#REF!</definedName>
    <definedName name="SDXAS" localSheetId="1">'[138]scour depth'!#REF!</definedName>
    <definedName name="SDXAS">'[138]scour depth'!#REF!</definedName>
    <definedName name="se" localSheetId="1">#REF!</definedName>
    <definedName name="se">#REF!</definedName>
    <definedName name="SEAL" localSheetId="1">#REF!</definedName>
    <definedName name="SEAL">#REF!</definedName>
    <definedName name="SEAL1" localSheetId="1">#REF!</definedName>
    <definedName name="SEAL1">#REF!</definedName>
    <definedName name="SECTION">#REF!</definedName>
    <definedName name="sencount" hidden="1">1</definedName>
    <definedName name="SepRRFinal">[50]Original!$T$8</definedName>
    <definedName name="sertert" localSheetId="1">#REF!</definedName>
    <definedName name="sertert">#REF!</definedName>
    <definedName name="SERVICE" localSheetId="1">#REF!</definedName>
    <definedName name="SERVICE">#REF!</definedName>
    <definedName name="SF" localSheetId="1">#REF!</definedName>
    <definedName name="SF">#REF!</definedName>
    <definedName name="SFDASDASFD" localSheetId="1">[103]TOEC!#REF!</definedName>
    <definedName name="SFDASDASFD">[103]TOEC!#REF!</definedName>
    <definedName name="sgsgbsbgg" localSheetId="1">#REF!</definedName>
    <definedName name="sgsgbsbgg">#REF!</definedName>
    <definedName name="SH" localSheetId="1">#REF!</definedName>
    <definedName name="SH">#REF!</definedName>
    <definedName name="shaeff">'[4]Cost of O &amp; O'!$F$42</definedName>
    <definedName name="Sheet_names" localSheetId="1">#REF!</definedName>
    <definedName name="Sheet_names">#REF!</definedName>
    <definedName name="sheet1" localSheetId="1">#REF!</definedName>
    <definedName name="sheet1">#REF!</definedName>
    <definedName name="sheet1___0" localSheetId="1">#REF!</definedName>
    <definedName name="sheet1___0">#REF!</definedName>
    <definedName name="sheet1___13">#REF!</definedName>
    <definedName name="shis">[136]dummy!$A$51:$G$74</definedName>
    <definedName name="SHM" localSheetId="1">#REF!</definedName>
    <definedName name="SHM">#REF!</definedName>
    <definedName name="SHOT">'[4]Cost of O &amp; O'!$F$35</definedName>
    <definedName name="SHOV" localSheetId="1">#REF!</definedName>
    <definedName name="SHOV">#REF!</definedName>
    <definedName name="shpe" localSheetId="1">#REF!</definedName>
    <definedName name="shpe">#REF!</definedName>
    <definedName name="Shuttering" localSheetId="1">#REF!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1">#REF!</definedName>
    <definedName name="SIZEC">#REF!</definedName>
    <definedName name="skilled" localSheetId="1">#REF!</definedName>
    <definedName name="skilled">#REF!</definedName>
    <definedName name="slab_p" localSheetId="1" hidden="1">{"form-D1",#N/A,FALSE,"FORM-D1";"form-D1_amt",#N/A,FALSE,"FORM-D1"}</definedName>
    <definedName name="slab_p" hidden="1">{"form-D1",#N/A,FALSE,"FORM-D1";"form-D1_amt",#N/A,FALSE,"FORM-D1"}</definedName>
    <definedName name="SlabD" localSheetId="1">#REF!</definedName>
    <definedName name="SlabD">#REF!</definedName>
    <definedName name="SLAYER" localSheetId="1">#REF!</definedName>
    <definedName name="SLAYER">#REF!</definedName>
    <definedName name="SLC" localSheetId="1">#REF!</definedName>
    <definedName name="SLC">#REF!</definedName>
    <definedName name="SLIPFORM" localSheetId="1">'[94]Cost of O &amp; O'!#REF!</definedName>
    <definedName name="SLIPFORM">'[94]Cost of O &amp; O'!#REF!</definedName>
    <definedName name="slope" localSheetId="1">#REF!</definedName>
    <definedName name="slope">#REF!</definedName>
    <definedName name="SLSAMT">[76]R2!$I$39:$I$86</definedName>
    <definedName name="SLSRT">[76]R2!$H$39:$H$86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#REF!</definedName>
    <definedName name="SOL">#REF!</definedName>
    <definedName name="SORTCODE">#N/A</definedName>
    <definedName name="sp">4%</definedName>
    <definedName name="SP_AREA">#REF!</definedName>
    <definedName name="Spalls" localSheetId="1">#REF!</definedName>
    <definedName name="Spalls">#REF!</definedName>
    <definedName name="span" localSheetId="1">#REF!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 localSheetId="1">'[139]DB_ET200(R. A)'!$S:$S</definedName>
    <definedName name="SPEC12">'[139]DB_ET200(R. A)'!$S:$S</definedName>
    <definedName name="SPEC2" localSheetId="1">#REF!</definedName>
    <definedName name="SPEC2">#REF!</definedName>
    <definedName name="SPECI" localSheetId="1">#REF!</definedName>
    <definedName name="SPECI">#REF!</definedName>
    <definedName name="SPFAC">[76]R2!$G$21:$G$32</definedName>
    <definedName name="SPFIN">[76]R2!$C$15</definedName>
    <definedName name="SPINK" localSheetId="1">#REF!</definedName>
    <definedName name="SPINK">#REF!</definedName>
    <definedName name="SPRINK">'[4]Cost of O &amp; O'!$F$23</definedName>
    <definedName name="SPSUM">[76]R2!$C$13</definedName>
    <definedName name="SQRT__1___0.6___1.0" localSheetId="1">#REF!</definedName>
    <definedName name="SQRT__1___0.6___1.0">#REF!</definedName>
    <definedName name="SQRT__1___0_6___1_0" localSheetId="1">#REF!</definedName>
    <definedName name="SQRT__1___0_6___1_0">#REF!</definedName>
    <definedName name="SQRT__1___0_6___1_0___0" localSheetId="1">#REF!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 localSheetId="1">#REF!</definedName>
    <definedName name="SSLCH">#REF!</definedName>
    <definedName name="Ssm">'[110]LOCAL RATES'!$H$38</definedName>
    <definedName name="SSR" localSheetId="1">'[140]scour depth'!#REF!</definedName>
    <definedName name="SSR">'[140]scour depth'!#REF!</definedName>
    <definedName name="SSSS" localSheetId="1">[56]PROCTOR!#REF!</definedName>
    <definedName name="SSSS">[56]PROCTOR!#REF!</definedName>
    <definedName name="SSSSSS" localSheetId="1">[56]PROCTOR!#REF!</definedName>
    <definedName name="SSSSSS">[56]PROCTOR!#REF!</definedName>
    <definedName name="sst" localSheetId="1">#REF!</definedName>
    <definedName name="sst">#REF!</definedName>
    <definedName name="STAADappslabthk">'[141]ABUT MASTER'!$K$57</definedName>
    <definedName name="StaffApr_D">'[92]SITE OVERHEADS'!#REF!</definedName>
    <definedName name="Staircase" localSheetId="1">#REF!</definedName>
    <definedName name="Staircase">#REF!</definedName>
    <definedName name="Start1" localSheetId="1">#REF!</definedName>
    <definedName name="Start1">#REF!</definedName>
    <definedName name="Start10" localSheetId="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#REF!</definedName>
    <definedName name="Start27">#REF!</definedName>
    <definedName name="Start28" localSheetId="1">#REF!</definedName>
    <definedName name="Start28">#REF!</definedName>
    <definedName name="Start29" localSheetId="1">[142]Sheet11!#REF!</definedName>
    <definedName name="Start29">[142]Sheet11!#REF!</definedName>
    <definedName name="Start3" localSheetId="1">'[143]0+655'!#REF!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1">#REF!</definedName>
    <definedName name="steam_props">#REF!</definedName>
    <definedName name="steam_trap" localSheetId="1">#REF!</definedName>
    <definedName name="steam_trap">#REF!</definedName>
    <definedName name="STEEL" localSheetId="1">#REF!</definedName>
    <definedName name="STEEL">#REF!</definedName>
    <definedName name="Stg_Sub">#REF!</definedName>
    <definedName name="Stg_Super">#REF!</definedName>
    <definedName name="STRESS">'[34]CODE-STR'!$A$3:$V$40</definedName>
    <definedName name="StrID" localSheetId="1">#REF!</definedName>
    <definedName name="StrID">#REF!</definedName>
    <definedName name="structure" localSheetId="1">#REF!</definedName>
    <definedName name="structure">#REF!</definedName>
    <definedName name="STS" localSheetId="1">#REF!</definedName>
    <definedName name="STS">#REF!</definedName>
    <definedName name="STSJ">#REF!</definedName>
    <definedName name="SUB">#REF!</definedName>
    <definedName name="Sub_class1" localSheetId="1">[65]User!$D$9:$R$9</definedName>
    <definedName name="Sub_class1">[65]User!$D$9:$R$9</definedName>
    <definedName name="Sub_class10" localSheetId="1">[65]User!$D$18:$R$18</definedName>
    <definedName name="Sub_class10">[65]User!$D$18:$R$18</definedName>
    <definedName name="Sub_class11" localSheetId="1">[65]User!$D$19:$R$19</definedName>
    <definedName name="Sub_class11">[65]User!$D$19:$R$19</definedName>
    <definedName name="Sub_class12" localSheetId="1">[65]User!$D$20:$R$20</definedName>
    <definedName name="Sub_class12">[65]User!$D$20:$R$20</definedName>
    <definedName name="Sub_class13" localSheetId="1">[65]User!$D$21:$R$21</definedName>
    <definedName name="Sub_class13">[65]User!$D$21:$R$21</definedName>
    <definedName name="Sub_class14" localSheetId="1">[65]User!$D$22:$R$22</definedName>
    <definedName name="Sub_class14">[65]User!$D$22:$R$22</definedName>
    <definedName name="Sub_class15" localSheetId="1">[65]User!$D$23:$R$23</definedName>
    <definedName name="Sub_class15">[65]User!$D$23:$R$23</definedName>
    <definedName name="Sub_class2" localSheetId="1">[65]User!$D$10:$R$10</definedName>
    <definedName name="Sub_class2">[65]User!$D$10:$R$10</definedName>
    <definedName name="Sub_class3" localSheetId="1">[65]User!$D$11:$R$11</definedName>
    <definedName name="Sub_class3">[65]User!$D$11:$R$11</definedName>
    <definedName name="Sub_class4" localSheetId="1">[65]User!$D$12:$R$12</definedName>
    <definedName name="Sub_class4">[65]User!$D$12:$R$12</definedName>
    <definedName name="Sub_class5" localSheetId="1">[65]User!$D$13:$R$13</definedName>
    <definedName name="Sub_class5">[65]User!$D$13:$R$13</definedName>
    <definedName name="Sub_class6" localSheetId="1">[65]User!$D$14:$R$14</definedName>
    <definedName name="Sub_class6">[65]User!$D$14:$R$14</definedName>
    <definedName name="Sub_class7" localSheetId="1">[65]User!$D$15:$R$15</definedName>
    <definedName name="Sub_class7">[65]User!$D$15:$R$15</definedName>
    <definedName name="Sub_class8" localSheetId="1">[65]User!$D$16:$R$16</definedName>
    <definedName name="Sub_class8">[65]User!$D$16:$R$16</definedName>
    <definedName name="Sub_class9" localSheetId="1">[65]User!$D$17:$R$17</definedName>
    <definedName name="Sub_class9">[65]User!$D$17:$R$17</definedName>
    <definedName name="Sub_classes" localSheetId="1">'Reconsilation Statement AB '!Sub_class1,'Reconsilation Statement AB '!Sub_class2,'Reconsilation Statement AB '!Sub_class3,'Reconsilation Statement AB '!Sub_class4,'Reconsilation Statement AB '!Sub_class5,'Reconsilation Statement AB '!Sub_class6,'Reconsilation Statement AB '!Sub_class7,'Reconsilation Statement AB '!Sub_class8,'Reconsilation Statement AB '!Sub_class9,'Reconsilation Statement AB '!Sub_class10,'Reconsilation Statement AB '!Sub_class11,'Reconsilation Statement AB '!Sub_class12,'Reconsilation Statement AB '!Sub_class13,'Reconsilation Statement AB '!Sub_class14,'Reconsilation Statement AB '!Sub_class15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#REF!</definedName>
    <definedName name="subjectname" localSheetId="1">'[131]CABLE BULK'!#REF!</definedName>
    <definedName name="subjectname">'[131]CABLE BULK'!#REF!</definedName>
    <definedName name="sumana" localSheetId="1">#REF!</definedName>
    <definedName name="sumana">#REF!</definedName>
    <definedName name="summary" localSheetId="1">#REF!</definedName>
    <definedName name="summary">#REF!</definedName>
    <definedName name="sump" localSheetId="1">#REF!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 localSheetId="1">#REF!</definedName>
    <definedName name="T19C">#REF!</definedName>
    <definedName name="TAB" localSheetId="1">#REF!</definedName>
    <definedName name="TAB">#REF!</definedName>
    <definedName name="Tabela" localSheetId="1">'[145]ASME B 36.10 M'!$D$3:$W$48</definedName>
    <definedName name="Tabela">'[145]ASME B 36.10 M'!$D$3:$W$48</definedName>
    <definedName name="Table">[54]Cal!$P$2:$Q$28</definedName>
    <definedName name="TABLE_4" localSheetId="1">#REF!</definedName>
    <definedName name="TABLE_4">#REF!</definedName>
    <definedName name="table1" localSheetId="1">#REF!</definedName>
    <definedName name="table1">#REF!</definedName>
    <definedName name="TABLE2" localSheetId="1">#REF!</definedName>
    <definedName name="TABLE2">#REF!</definedName>
    <definedName name="TABLE3">[146]Calc1!$B$63:$G$97</definedName>
    <definedName name="TABLE4">[146]Calc1!$C$103:$E$139</definedName>
    <definedName name="TableName">"Dummy"</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'[106]Pier Design(with offset)'!#REF!</definedName>
    <definedName name="tc">'[106]Pier Design(with offset)'!#REF!</definedName>
    <definedName name="TCJH">'[46]RA Civil'!$E$56</definedName>
    <definedName name="TCJHPOL">'[46]RA Civil'!$F$56</definedName>
    <definedName name="TCON" localSheetId="1">#REF!</definedName>
    <definedName name="TCON">#REF!</definedName>
    <definedName name="tcr" localSheetId="1">#REF!</definedName>
    <definedName name="tcr">#REF!</definedName>
    <definedName name="tct" localSheetId="1">'[109]Pier Design(with offset)'!#REF!</definedName>
    <definedName name="tct">'[109]Pier Design(with offset)'!#REF!</definedName>
    <definedName name="TEARTH" localSheetId="1">#REF!</definedName>
    <definedName name="TEARTH">#REF!</definedName>
    <definedName name="TEE" localSheetId="1">#REF!</definedName>
    <definedName name="TEE">#REF!</definedName>
    <definedName name="TEE_TAPER_WT" localSheetId="1">#REF!</definedName>
    <definedName name="TEE_TAPER_WT">#REF!</definedName>
    <definedName name="tem">#REF!</definedName>
    <definedName name="temp">#REF!</definedName>
    <definedName name="temp_strainer">#REF!</definedName>
    <definedName name="TEMP_STRESS">'[34]CODE-STR'!$AA$3:$AA$21</definedName>
    <definedName name="temp1" localSheetId="1">#REF!</definedName>
    <definedName name="temp1">#REF!</definedName>
    <definedName name="Ten" localSheetId="1">#REF!</definedName>
    <definedName name="Ten">#REF!</definedName>
    <definedName name="TENDERING">[125]Sheet1!$A$9:$L$32</definedName>
    <definedName name="TEs" localSheetId="1">#REF!</definedName>
    <definedName name="TEs">#REF!</definedName>
    <definedName name="TEs___0" localSheetId="1">#REF!</definedName>
    <definedName name="TEs___0">#REF!</definedName>
    <definedName name="TEs___13" localSheetId="1">#REF!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 localSheetId="1">#REF!</definedName>
    <definedName name="TOTAL_NO_OF_MH">#REF!</definedName>
    <definedName name="TOTCDWSSM">[76]R2!$H$33</definedName>
    <definedName name="TOTCDWSSP">[76]R2!$I$33</definedName>
    <definedName name="TOWER">'[4]Cost of O &amp; O'!$F$37</definedName>
    <definedName name="TR" localSheetId="1">#REF!</definedName>
    <definedName name="TR">#REF!</definedName>
    <definedName name="TraComp" localSheetId="1">#REF!</definedName>
    <definedName name="TraComp">#REF!</definedName>
    <definedName name="TRACT" localSheetId="1">#REF!</definedName>
    <definedName name="TRACT">#REF!</definedName>
    <definedName name="TractPOL">'[46]RA Civil'!$F$55</definedName>
    <definedName name="Transport" localSheetId="1">#REF!</definedName>
    <definedName name="Transport">#REF!</definedName>
    <definedName name="TRBPOL">'[46]RA Civil'!$F$57</definedName>
    <definedName name="TRI" localSheetId="1">'[81]GM 000'!$I$1</definedName>
    <definedName name="TRI">'[81]GM 000'!$I$1</definedName>
    <definedName name="TROLL" localSheetId="1">#REF!</definedName>
    <definedName name="TROLL">#REF!</definedName>
    <definedName name="tS" localSheetId="1">#REF!</definedName>
    <definedName name="tS">#REF!</definedName>
    <definedName name="tS___0" localSheetId="1">#REF!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 localSheetId="1">'[81]GM 000'!$I$3</definedName>
    <definedName name="Type">'[81]GM 000'!$I$3</definedName>
    <definedName name="Type1" localSheetId="1">#REF!</definedName>
    <definedName name="Type1">#REF!</definedName>
    <definedName name="Type2" localSheetId="1">#REF!</definedName>
    <definedName name="Type2">#REF!</definedName>
    <definedName name="U" localSheetId="1">[103]TOEC!#REF!</definedName>
    <definedName name="U">[103]TOEC!#REF!</definedName>
    <definedName name="UI" localSheetId="1" hidden="1">#REF!</definedName>
    <definedName name="UI" hidden="1">#REF!</definedName>
    <definedName name="UNION" localSheetId="1">#REF!</definedName>
    <definedName name="UNION">#REF!</definedName>
    <definedName name="unit" localSheetId="1">#REF!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 localSheetId="1">#REF!</definedName>
    <definedName name="Ut">#REF!</definedName>
    <definedName name="V">#N/A</definedName>
    <definedName name="v1o" localSheetId="1">'[109]Pier Design(with offset)'!#REF!</definedName>
    <definedName name="v1o">'[109]Pier Design(with offset)'!#REF!</definedName>
    <definedName name="v1oo" localSheetId="1">'[106]Pier Design(with offset)'!#REF!</definedName>
    <definedName name="v1oo">'[106]Pier Design(with offset)'!#REF!</definedName>
    <definedName name="va" localSheetId="1">#REF!</definedName>
    <definedName name="va">#REF!</definedName>
    <definedName name="va___0" localSheetId="1">#REF!</definedName>
    <definedName name="va___0">#REF!</definedName>
    <definedName name="va___13" localSheetId="1">#REF!</definedName>
    <definedName name="va___13">#REF!</definedName>
    <definedName name="VALVES_STATEMENT">#REF!</definedName>
    <definedName name="van">[62]CondPol!$F$69</definedName>
    <definedName name="VANDEMATARAM" localSheetId="1">#REF!</definedName>
    <definedName name="VANDEMATARAM">#REF!</definedName>
    <definedName name="vani">[62]MixBed!#REF!</definedName>
    <definedName name="vani1">[62]MixBed!#REF!</definedName>
    <definedName name="VB" localSheetId="1">#REF!</definedName>
    <definedName name="VB">#REF!</definedName>
    <definedName name="vbzxcbd" localSheetId="1">#REF!</definedName>
    <definedName name="vbzxcbd">#REF!</definedName>
    <definedName name="vcat">[62]CondPol!$F$68</definedName>
    <definedName name="vcati">[62]MixBed!#REF!</definedName>
    <definedName name="vcati1">[62]MixBed!#REF!</definedName>
    <definedName name="VD" localSheetId="1">#REF!</definedName>
    <definedName name="VD">#REF!</definedName>
    <definedName name="velocity1">[34]FLUID_INFO!$A$4:$H$14</definedName>
    <definedName name="Vend" localSheetId="1">#REF!</definedName>
    <definedName name="Vend">#REF!</definedName>
    <definedName name="venu">150</definedName>
    <definedName name="VERT_CON_DETAIL" localSheetId="1">#REF!</definedName>
    <definedName name="VERT_CON_DETAIL">#REF!</definedName>
    <definedName name="vertical_col_and_corner_walls" localSheetId="1">#REF!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[62]CondPol!$F$70</definedName>
    <definedName name="Viscosity" localSheetId="1">#REF!</definedName>
    <definedName name="Viscosity">#REF!</definedName>
    <definedName name="VIVEKANANDA" localSheetId="1">#REF!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[62]CondPol!$F$71</definedName>
    <definedName name="VUTP" localSheetId="1">#REF!</definedName>
    <definedName name="VUTP">#REF!</definedName>
    <definedName name="vxz" localSheetId="1">#REF!:#REF!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localSheetId="1" hidden="1">{#N/A,#N/A,FALSE,"CCTV"}</definedName>
    <definedName name="WE" hidden="1">{#N/A,#N/A,FALSE,"CCTV"}</definedName>
    <definedName name="WELD" localSheetId="1">#REF!</definedName>
    <definedName name="WELD">#REF!</definedName>
    <definedName name="WELDH" localSheetId="1">#REF!</definedName>
    <definedName name="WELDH">#REF!</definedName>
    <definedName name="wfbwfbwf" localSheetId="1">#REF!</definedName>
    <definedName name="wfbwfbwf">#REF!</definedName>
    <definedName name="wid">#REF!</definedName>
    <definedName name="wkarea">#REF!</definedName>
    <definedName name="Wkerb">[64]basdat!$D$8</definedName>
    <definedName name="wktable" localSheetId="1">#REF!</definedName>
    <definedName name="wktable">#REF!</definedName>
    <definedName name="WLP" localSheetId="1">#REF!</definedName>
    <definedName name="WLP">#REF!</definedName>
    <definedName name="WMMP" localSheetId="1">#REF!</definedName>
    <definedName name="WMMP">#REF!</definedName>
    <definedName name="WMP">#REF!</definedName>
    <definedName name="WOL">#REF!</definedName>
    <definedName name="word">[72]Sheet1!$A$50:$C$161</definedName>
    <definedName name="work" localSheetId="1">#REF!</definedName>
    <definedName name="work">#REF!</definedName>
    <definedName name="WP" localSheetId="1">#REF!</definedName>
    <definedName name="WP">#REF!</definedName>
    <definedName name="WPcomp">'[147]21-Rate Analysis-1'!$E$29</definedName>
    <definedName name="wr" localSheetId="1">'[106]Pier Design(with offset)'!#REF!</definedName>
    <definedName name="wr">'[106]Pier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'[109]Pier Design(with offset)'!#REF!</definedName>
    <definedName name="wtr">'[109]Pier Design(with offset)'!#REF!</definedName>
    <definedName name="x" localSheetId="1">#REF!</definedName>
    <definedName name="x">#REF!</definedName>
    <definedName name="Xl" localSheetId="1">#REF!</definedName>
    <definedName name="Xl">#REF!</definedName>
    <definedName name="Xl___0" localSheetId="1">#REF!</definedName>
    <definedName name="Xl___0">#REF!</definedName>
    <definedName name="Xl___13">#REF!</definedName>
    <definedName name="xxx">#REF!</definedName>
    <definedName name="xyz">#REF!</definedName>
    <definedName name="Y">#REF!</definedName>
    <definedName name="y_strainer">#REF!</definedName>
    <definedName name="Year_no" localSheetId="1">IF('[65]Engg-Exec-2'!#REF!&gt;=[65]User!$AS$8,4,IF('[65]Engg-Exec-2'!#REF!&gt;=[65]User!$AR$8,3,IF('[65]Engg-Exec-2'!#REF!&gt;=[65]User!$AQ$8,2,1)))</definedName>
    <definedName name="Year_no">IF('[65]Engg-Exec-2'!#REF!&gt;=[65]User!$AS$8,4,IF('[65]Engg-Exec-2'!#REF!&gt;=[65]User!$AR$8,3,IF('[65]Engg-Exec-2'!#REF!&gt;=[65]User!$AQ$8,2,1)))</definedName>
    <definedName name="YG" localSheetId="1">#REF!</definedName>
    <definedName name="YG">#REF!</definedName>
    <definedName name="yi" localSheetId="1" hidden="1">{"'Sheet1'!$L$16"}</definedName>
    <definedName name="yi" hidden="1">{"'Sheet1'!$L$16"}</definedName>
    <definedName name="yRNG">[34]Tables!$U$8:$W$13</definedName>
    <definedName name="yRNG1">[34]Tables!$T$8:$W$13</definedName>
    <definedName name="yy" localSheetId="1">#REF!</definedName>
    <definedName name="yy">#REF!</definedName>
    <definedName name="z" localSheetId="1">'[148]Analy_7-10'!#REF!</definedName>
    <definedName name="z">'[148]Analy_7-10'!#REF!</definedName>
    <definedName name="zcncvnz" localSheetId="1">#REF!</definedName>
    <definedName name="zcncvnz">#REF!</definedName>
    <definedName name="zcvbzv" localSheetId="1">#REF!</definedName>
    <definedName name="zcvbzv">#REF!</definedName>
    <definedName name="zcvn" localSheetId="1">#REF!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 localSheetId="1">#REF!</definedName>
    <definedName name="건축">#REF!</definedName>
    <definedName name="구분" localSheetId="1">#REF!</definedName>
    <definedName name="구분">#REF!</definedName>
    <definedName name="기계" localSheetId="1">#REF!</definedName>
    <definedName name="기계">#REF!</definedName>
    <definedName name="기구자재선택">[149]코드관리!$V$4:$V$103</definedName>
    <definedName name="기타">[150]당초!#REF!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 localSheetId="1">#REF!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 localSheetId="1">#REF!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45621"/>
</workbook>
</file>

<file path=xl/calcChain.xml><?xml version="1.0" encoding="utf-8"?>
<calcChain xmlns="http://schemas.openxmlformats.org/spreadsheetml/2006/main">
  <c r="J11" i="2" l="1"/>
  <c r="J10" i="2"/>
  <c r="I12" i="2"/>
  <c r="G114" i="1"/>
  <c r="G115" i="1"/>
  <c r="G116" i="1"/>
  <c r="G117" i="1"/>
  <c r="G118" i="1"/>
  <c r="G119" i="1"/>
  <c r="G113" i="1"/>
  <c r="I10" i="2"/>
  <c r="K80" i="2" l="1"/>
  <c r="K79" i="2"/>
  <c r="K78" i="2"/>
  <c r="K77" i="2"/>
  <c r="K76" i="2"/>
  <c r="K75" i="2"/>
  <c r="K74" i="2"/>
  <c r="K73" i="2"/>
  <c r="K72" i="2"/>
  <c r="K71" i="2"/>
  <c r="K70" i="2"/>
  <c r="K69" i="2"/>
  <c r="K68" i="2"/>
  <c r="K67" i="2"/>
  <c r="K66" i="2"/>
  <c r="K65" i="2"/>
  <c r="K64" i="2"/>
  <c r="K63" i="2"/>
  <c r="K62" i="2"/>
  <c r="K61" i="2"/>
  <c r="K60" i="2"/>
  <c r="I57" i="2"/>
  <c r="N56" i="2"/>
  <c r="K56" i="2"/>
  <c r="K57" i="2" s="1"/>
  <c r="J56" i="2"/>
  <c r="P56" i="2" s="1"/>
  <c r="P55" i="2"/>
  <c r="N55" i="2"/>
  <c r="J53" i="2"/>
  <c r="P53" i="2" s="1"/>
  <c r="I53" i="2"/>
  <c r="K53" i="2" s="1"/>
  <c r="J52" i="2"/>
  <c r="N52" i="2" s="1"/>
  <c r="I52" i="2"/>
  <c r="K52" i="2" s="1"/>
  <c r="K54" i="2" s="1"/>
  <c r="J51" i="2"/>
  <c r="J54" i="2" s="1"/>
  <c r="I51" i="2"/>
  <c r="I54" i="2" s="1"/>
  <c r="J49" i="2"/>
  <c r="P49" i="2" s="1"/>
  <c r="I49" i="2"/>
  <c r="P48" i="2"/>
  <c r="N48" i="2"/>
  <c r="J48" i="2"/>
  <c r="I48" i="2"/>
  <c r="K48" i="2" s="1"/>
  <c r="J47" i="2"/>
  <c r="P47" i="2" s="1"/>
  <c r="I47" i="2"/>
  <c r="K47" i="2" s="1"/>
  <c r="J46" i="2"/>
  <c r="N46" i="2" s="1"/>
  <c r="J45" i="2"/>
  <c r="N45" i="2" s="1"/>
  <c r="J44" i="2"/>
  <c r="N44" i="2" s="1"/>
  <c r="I44" i="2"/>
  <c r="K44" i="2" s="1"/>
  <c r="K43" i="2"/>
  <c r="J43" i="2"/>
  <c r="P43" i="2" s="1"/>
  <c r="J42" i="2"/>
  <c r="P42" i="2" s="1"/>
  <c r="J41" i="2"/>
  <c r="P41" i="2" s="1"/>
  <c r="I41" i="2"/>
  <c r="I50" i="2" s="1"/>
  <c r="J38" i="2"/>
  <c r="J39" i="2" s="1"/>
  <c r="I38" i="2"/>
  <c r="K38" i="2" s="1"/>
  <c r="K39" i="2" s="1"/>
  <c r="P35" i="2"/>
  <c r="N35" i="2"/>
  <c r="J35" i="2"/>
  <c r="I35" i="2"/>
  <c r="K35" i="2" s="1"/>
  <c r="J34" i="2"/>
  <c r="P34" i="2" s="1"/>
  <c r="I34" i="2"/>
  <c r="K34" i="2" s="1"/>
  <c r="J33" i="2"/>
  <c r="N33" i="2" s="1"/>
  <c r="I33" i="2"/>
  <c r="K33" i="2" s="1"/>
  <c r="J32" i="2"/>
  <c r="P32" i="2" s="1"/>
  <c r="I32" i="2"/>
  <c r="P31" i="2"/>
  <c r="N31" i="2"/>
  <c r="J31" i="2"/>
  <c r="I31" i="2"/>
  <c r="K31" i="2" s="1"/>
  <c r="J30" i="2"/>
  <c r="K30" i="2" s="1"/>
  <c r="J29" i="2"/>
  <c r="K29" i="2" s="1"/>
  <c r="J28" i="2"/>
  <c r="P28" i="2" s="1"/>
  <c r="I28" i="2"/>
  <c r="K28" i="2" s="1"/>
  <c r="J27" i="2"/>
  <c r="N27" i="2" s="1"/>
  <c r="I27" i="2"/>
  <c r="K27" i="2" s="1"/>
  <c r="J26" i="2"/>
  <c r="P26" i="2" s="1"/>
  <c r="I26" i="2"/>
  <c r="I36" i="2" s="1"/>
  <c r="J23" i="2"/>
  <c r="N23" i="2" s="1"/>
  <c r="I23" i="2"/>
  <c r="K23" i="2" s="1"/>
  <c r="J22" i="2"/>
  <c r="P22" i="2" s="1"/>
  <c r="I22" i="2"/>
  <c r="N21" i="2"/>
  <c r="J21" i="2"/>
  <c r="J24" i="2" s="1"/>
  <c r="I21" i="2"/>
  <c r="I24" i="2" s="1"/>
  <c r="N17" i="2"/>
  <c r="I17" i="2"/>
  <c r="H17" i="2"/>
  <c r="F17" i="2"/>
  <c r="H16" i="2"/>
  <c r="F16" i="2"/>
  <c r="P15" i="2"/>
  <c r="N15" i="2"/>
  <c r="H15" i="2"/>
  <c r="F15" i="2"/>
  <c r="H14" i="2"/>
  <c r="F14" i="2"/>
  <c r="P13" i="2"/>
  <c r="N13" i="2"/>
  <c r="I13" i="2"/>
  <c r="H13" i="2"/>
  <c r="F13" i="2"/>
  <c r="N12" i="2"/>
  <c r="H12" i="2"/>
  <c r="F12" i="2"/>
  <c r="P11" i="2"/>
  <c r="N11" i="2"/>
  <c r="K11" i="2"/>
  <c r="H11" i="2"/>
  <c r="F11" i="2"/>
  <c r="K10" i="2"/>
  <c r="H10" i="2"/>
  <c r="F10" i="2"/>
  <c r="N6" i="2"/>
  <c r="B6" i="2"/>
  <c r="G97"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E115" i="1"/>
  <c r="F115" i="1" s="1"/>
  <c r="E119" i="1"/>
  <c r="F119" i="1" s="1"/>
  <c r="E120" i="1"/>
  <c r="F120" i="1" s="1"/>
  <c r="D115" i="1"/>
  <c r="D117" i="1"/>
  <c r="E117" i="1" s="1"/>
  <c r="F117" i="1" s="1"/>
  <c r="D118" i="1"/>
  <c r="E118" i="1" s="1"/>
  <c r="F118" i="1" s="1"/>
  <c r="H105" i="1"/>
  <c r="D114" i="1" s="1"/>
  <c r="E114" i="1" s="1"/>
  <c r="N10" i="2" l="1"/>
  <c r="P12" i="2"/>
  <c r="N14" i="2"/>
  <c r="N16" i="2"/>
  <c r="P17" i="2"/>
  <c r="K21" i="2"/>
  <c r="P23" i="2"/>
  <c r="P27" i="2"/>
  <c r="N28" i="2"/>
  <c r="N29" i="2"/>
  <c r="N30" i="2"/>
  <c r="P33" i="2"/>
  <c r="N34" i="2"/>
  <c r="J36" i="2"/>
  <c r="I39" i="2"/>
  <c r="P44" i="2"/>
  <c r="P45" i="2"/>
  <c r="P46" i="2"/>
  <c r="N47" i="2"/>
  <c r="P52" i="2"/>
  <c r="N53" i="2"/>
  <c r="J57" i="2"/>
  <c r="P10" i="2"/>
  <c r="P14" i="2"/>
  <c r="P16" i="2"/>
  <c r="J18" i="2"/>
  <c r="K22" i="2"/>
  <c r="K26" i="2"/>
  <c r="K36" i="2" s="1"/>
  <c r="P29" i="2"/>
  <c r="P30" i="2"/>
  <c r="K32" i="2"/>
  <c r="K41" i="2"/>
  <c r="K42" i="2"/>
  <c r="K49" i="2"/>
  <c r="J50" i="2"/>
  <c r="P21" i="2"/>
  <c r="N22" i="2"/>
  <c r="N26" i="2"/>
  <c r="N32" i="2"/>
  <c r="N41" i="2"/>
  <c r="N42" i="2"/>
  <c r="N43" i="2"/>
  <c r="K45" i="2"/>
  <c r="K50" i="2" s="1"/>
  <c r="K46" i="2"/>
  <c r="N49" i="2"/>
  <c r="I18" i="2"/>
  <c r="K18" i="2"/>
  <c r="G105" i="1"/>
  <c r="D113" i="1" s="1"/>
  <c r="E113" i="1" s="1"/>
  <c r="K24" i="2" l="1"/>
  <c r="N114" i="1"/>
  <c r="N115" i="1"/>
  <c r="N116" i="1"/>
  <c r="N117" i="1"/>
  <c r="N118" i="1"/>
  <c r="N119" i="1"/>
  <c r="N120" i="1"/>
  <c r="N121" i="1"/>
  <c r="N113" i="1"/>
  <c r="K114" i="1"/>
  <c r="K115" i="1"/>
  <c r="K116" i="1"/>
  <c r="K117" i="1"/>
  <c r="K118" i="1"/>
  <c r="K119" i="1"/>
  <c r="K113" i="1"/>
  <c r="C122" i="1"/>
  <c r="P122" i="1" l="1"/>
  <c r="O122" i="1"/>
  <c r="M122" i="1"/>
  <c r="Q121" i="1"/>
  <c r="G121" i="1"/>
  <c r="Q120" i="1"/>
  <c r="G120" i="1"/>
  <c r="Q119" i="1"/>
  <c r="Q118" i="1"/>
  <c r="Q117" i="1"/>
  <c r="Q116" i="1"/>
  <c r="Q115" i="1"/>
  <c r="Q114" i="1"/>
  <c r="Q113" i="1"/>
  <c r="L105" i="1"/>
  <c r="K105" i="1"/>
  <c r="J105" i="1"/>
  <c r="I105" i="1"/>
  <c r="D116" i="1" s="1"/>
  <c r="R47" i="1"/>
  <c r="E116" i="1" l="1"/>
  <c r="F116" i="1" s="1"/>
  <c r="F122" i="1" s="1"/>
  <c r="O105" i="1"/>
  <c r="N122" i="1"/>
  <c r="Q122" i="1"/>
  <c r="G122" i="1"/>
  <c r="E122" i="1"/>
  <c r="D122" i="1"/>
</calcChain>
</file>

<file path=xl/sharedStrings.xml><?xml version="1.0" encoding="utf-8"?>
<sst xmlns="http://schemas.openxmlformats.org/spreadsheetml/2006/main" count="595" uniqueCount="229">
  <si>
    <t>RURAL WATER SUPPLY PROJECT UNDER JJM, UP - PRAYAGRAJ</t>
  </si>
  <si>
    <t>Sl.No</t>
  </si>
  <si>
    <t>Date</t>
  </si>
  <si>
    <t>Start Node</t>
  </si>
  <si>
    <t>End Node</t>
  </si>
  <si>
    <t>Type of Road</t>
  </si>
  <si>
    <t>DI/HDPE</t>
  </si>
  <si>
    <t>Pipe Length (Rmt)</t>
  </si>
  <si>
    <t>Cumulative Length (M)</t>
  </si>
  <si>
    <t>Remarks</t>
  </si>
  <si>
    <t>63mm</t>
  </si>
  <si>
    <t>75mm</t>
  </si>
  <si>
    <t>90mm</t>
  </si>
  <si>
    <t xml:space="preserve">110mm </t>
  </si>
  <si>
    <t>125mm</t>
  </si>
  <si>
    <t>160mm</t>
  </si>
  <si>
    <t>180mm</t>
  </si>
  <si>
    <t>200mm</t>
  </si>
  <si>
    <t xml:space="preserve">Work Done Qty In ( Rmt ) : </t>
  </si>
  <si>
    <t>Restricting Exceeded Qty's to WO Qty's</t>
  </si>
  <si>
    <t>Total Quantity Considered for bill ( In RMT )=</t>
  </si>
  <si>
    <t>Abstract (Bill Breakup)</t>
  </si>
  <si>
    <t>Dia of Pipe</t>
  </si>
  <si>
    <t>WO/DPR Qty's</t>
  </si>
  <si>
    <t>Laying, Jointing, Backfilling - 60%</t>
  </si>
  <si>
    <t>Gap Closing- 5%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</si>
  <si>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</si>
  <si>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</si>
  <si>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</si>
  <si>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</si>
  <si>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</si>
  <si>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</si>
  <si>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</si>
  <si>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</si>
  <si>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</si>
  <si>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</si>
  <si>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</si>
  <si>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</si>
  <si>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</si>
  <si>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</si>
  <si>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</si>
  <si>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</si>
  <si>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</si>
  <si>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</si>
  <si>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</si>
  <si>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</si>
  <si>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</si>
  <si>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</si>
  <si>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</si>
  <si>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</si>
  <si>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AM-SMX )                 (Dy.M-PMX )                   AGM                Project Incharge </t>
  </si>
  <si>
    <t xml:space="preserve">GP_____SARSIDHI________Block______mangraura_____________ Pipeline Laying Measurement Sheet </t>
  </si>
  <si>
    <t>Name of the Contractor ;khayathi ENTERPRISES</t>
  </si>
  <si>
    <t>J8</t>
  </si>
  <si>
    <t>J9</t>
  </si>
  <si>
    <t xml:space="preserve">k.c </t>
  </si>
  <si>
    <t>hdpe</t>
  </si>
  <si>
    <t>J25</t>
  </si>
  <si>
    <t>j8</t>
  </si>
  <si>
    <t>j4</t>
  </si>
  <si>
    <t>j5</t>
  </si>
  <si>
    <t>j1</t>
  </si>
  <si>
    <t>j25</t>
  </si>
  <si>
    <t>j29</t>
  </si>
  <si>
    <t>j31</t>
  </si>
  <si>
    <t>j32</t>
  </si>
  <si>
    <t>j36</t>
  </si>
  <si>
    <t>j50</t>
  </si>
  <si>
    <t>j48</t>
  </si>
  <si>
    <t>j51</t>
  </si>
  <si>
    <t>j55</t>
  </si>
  <si>
    <t>j67</t>
  </si>
  <si>
    <t>j77</t>
  </si>
  <si>
    <t>j75</t>
  </si>
  <si>
    <t>J77</t>
  </si>
  <si>
    <t>J106</t>
  </si>
  <si>
    <t>J67</t>
  </si>
  <si>
    <t>J75</t>
  </si>
  <si>
    <t>j106</t>
  </si>
  <si>
    <t>j78</t>
  </si>
  <si>
    <t>j107</t>
  </si>
  <si>
    <t>j80</t>
  </si>
  <si>
    <t>j105</t>
  </si>
  <si>
    <t>j76</t>
  </si>
  <si>
    <t>j59</t>
  </si>
  <si>
    <t>j57</t>
  </si>
  <si>
    <t>j60</t>
  </si>
  <si>
    <t>j58</t>
  </si>
  <si>
    <t>j54</t>
  </si>
  <si>
    <t>J105</t>
  </si>
  <si>
    <t>J116</t>
  </si>
  <si>
    <t>J80</t>
  </si>
  <si>
    <t>J103</t>
  </si>
  <si>
    <t>J57</t>
  </si>
  <si>
    <t>J54</t>
  </si>
  <si>
    <t>j108</t>
  </si>
  <si>
    <t>j114</t>
  </si>
  <si>
    <t>j128</t>
  </si>
  <si>
    <t>j130</t>
  </si>
  <si>
    <t>j133</t>
  </si>
  <si>
    <t>j135</t>
  </si>
  <si>
    <t>j148</t>
  </si>
  <si>
    <t>j153</t>
  </si>
  <si>
    <t>j156</t>
  </si>
  <si>
    <t>j166</t>
  </si>
  <si>
    <t>j172</t>
  </si>
  <si>
    <t>j173</t>
  </si>
  <si>
    <t>j179</t>
  </si>
  <si>
    <t>j180</t>
  </si>
  <si>
    <t>j181</t>
  </si>
  <si>
    <t>j171</t>
  </si>
  <si>
    <t>j151</t>
  </si>
  <si>
    <t>j169</t>
  </si>
  <si>
    <t>j183</t>
  </si>
  <si>
    <t>j157</t>
  </si>
  <si>
    <t>j177</t>
  </si>
  <si>
    <t>j175</t>
  </si>
  <si>
    <t>j174</t>
  </si>
  <si>
    <t>j176</t>
  </si>
  <si>
    <t>j109</t>
  </si>
  <si>
    <t>j110</t>
  </si>
  <si>
    <t>j112</t>
  </si>
  <si>
    <t>j111</t>
  </si>
  <si>
    <t>j113</t>
  </si>
  <si>
    <t>j118</t>
  </si>
  <si>
    <t>j122</t>
  </si>
  <si>
    <t>j125</t>
  </si>
  <si>
    <t>j137</t>
  </si>
  <si>
    <t>j146</t>
  </si>
  <si>
    <t>j145</t>
  </si>
  <si>
    <t>j147</t>
  </si>
  <si>
    <t>j138</t>
  </si>
  <si>
    <t>j144</t>
  </si>
  <si>
    <t>j149</t>
  </si>
  <si>
    <t>j150</t>
  </si>
  <si>
    <t>j158</t>
  </si>
  <si>
    <t>j168</t>
  </si>
  <si>
    <t>j164</t>
  </si>
  <si>
    <t>j163</t>
  </si>
  <si>
    <t>j162</t>
  </si>
  <si>
    <t>j170</t>
  </si>
  <si>
    <t>j167</t>
  </si>
  <si>
    <t>j155</t>
  </si>
  <si>
    <t xml:space="preserve">POWER MECH PROJECTS.LIMITED </t>
  </si>
  <si>
    <t>Reconciliation Statement - Issued  Vs Certification Qty.</t>
  </si>
  <si>
    <t>Sl NO</t>
  </si>
  <si>
    <t>Description</t>
  </si>
  <si>
    <t>Units</t>
  </si>
  <si>
    <t>Atrasand &amp; Parasupur</t>
  </si>
  <si>
    <t>Saray Jamuvari</t>
  </si>
  <si>
    <t>Total</t>
  </si>
  <si>
    <t xml:space="preserve">Balance Qty </t>
  </si>
  <si>
    <t xml:space="preserve">Avilable at Site  </t>
  </si>
  <si>
    <t>Issued Qty</t>
  </si>
  <si>
    <t xml:space="preserve">Consumed Qty </t>
  </si>
  <si>
    <t>SAP Entry</t>
  </si>
  <si>
    <t>Balance In Sap</t>
  </si>
  <si>
    <t>HDPE Pipe :-</t>
  </si>
  <si>
    <t>63mm dia HDPE Pipe-PN6 Class PE100</t>
  </si>
  <si>
    <t>Rmt</t>
  </si>
  <si>
    <t>done</t>
  </si>
  <si>
    <t>75 mm dia HDPE Pipe-PN6 Class PE100</t>
  </si>
  <si>
    <t>90 mm dia HDPE Pipe-PN6 Class PE100</t>
  </si>
  <si>
    <t>110 mm dia HDPE Pipe-PN6 Class PE100</t>
  </si>
  <si>
    <t>125 mm dia HDPE Pipe-PN6 Class PE100</t>
  </si>
  <si>
    <t>140 mm dia HDPE Pipe-PN6 Class PE100</t>
  </si>
  <si>
    <t>160 mm dia HDPE Pipe-PN6 Class PE100</t>
  </si>
  <si>
    <t>250DI K-7</t>
  </si>
  <si>
    <t>Total Qty In ( Rmt ) =</t>
  </si>
  <si>
    <t>Specials  :-</t>
  </si>
  <si>
    <t>Equal Tee</t>
  </si>
  <si>
    <t>No's</t>
  </si>
  <si>
    <t>Total Qty In ( No's ) =</t>
  </si>
  <si>
    <t>Branch TEE</t>
  </si>
  <si>
    <t>75 mm X 63 mm</t>
  </si>
  <si>
    <t>90 mm X 63 mm</t>
  </si>
  <si>
    <t>90 mm X 75 mm</t>
  </si>
  <si>
    <t>110 mm X 63 mm</t>
  </si>
  <si>
    <t>J-7, J-13, J-32,J-2</t>
  </si>
  <si>
    <t>110 mm X 75 mm</t>
  </si>
  <si>
    <t>110mm X 90 mm</t>
  </si>
  <si>
    <t>J-68</t>
  </si>
  <si>
    <t>140mm X 63 mm</t>
  </si>
  <si>
    <t>J-38</t>
  </si>
  <si>
    <t>140mm X 75 mm</t>
  </si>
  <si>
    <t>J-67</t>
  </si>
  <si>
    <t>140mm X 90 mm</t>
  </si>
  <si>
    <t>160mm X 63 mm</t>
  </si>
  <si>
    <t>4-Way Tee</t>
  </si>
  <si>
    <t>Reducers</t>
  </si>
  <si>
    <t>75mm X 63 mm</t>
  </si>
  <si>
    <t>J-12</t>
  </si>
  <si>
    <t>90mm X 63 mm</t>
  </si>
  <si>
    <t>J-7</t>
  </si>
  <si>
    <t>90mm X 75 mm</t>
  </si>
  <si>
    <t>J-83,J-101</t>
  </si>
  <si>
    <t>110 mm X 90 mm</t>
  </si>
  <si>
    <t>J-130</t>
  </si>
  <si>
    <t>160mm X 90 mm</t>
  </si>
  <si>
    <t>160mm X 140mm</t>
  </si>
  <si>
    <t xml:space="preserve">Bends </t>
  </si>
  <si>
    <t>90mm ( 45 Deg )</t>
  </si>
  <si>
    <t>140mm ( 45 Deg )</t>
  </si>
  <si>
    <t xml:space="preserve">End Caps </t>
  </si>
  <si>
    <t>FHTC</t>
  </si>
  <si>
    <t xml:space="preserve">G.I PIPE  </t>
  </si>
  <si>
    <t>MTRS</t>
  </si>
  <si>
    <t>MDPE PIPE 20MM COIL-500MTRS</t>
  </si>
  <si>
    <t>PPCLamps saddle-63*1/2"</t>
  </si>
  <si>
    <t>nos</t>
  </si>
  <si>
    <t>PPCLamps saddle-75*1/2"</t>
  </si>
  <si>
    <t>PPCLamps saddle-90*1/2"</t>
  </si>
  <si>
    <t>PPCLamps saddle-110*1/2"</t>
  </si>
  <si>
    <t>PPCLamps saddle-125*1/2"</t>
  </si>
  <si>
    <t>PPCLamps saddle-140*1/2"</t>
  </si>
  <si>
    <t>PPCLamps saddle-160*1/2"</t>
  </si>
  <si>
    <t>PPCLamps saddle-200*1/2"</t>
  </si>
  <si>
    <t>pp comp fm theard adapter-20mm*1/2"</t>
  </si>
  <si>
    <t>pp comp fm theard elb off taken-20mm*1/2"</t>
  </si>
  <si>
    <t>threaded fcv-1/2"(15nb)</t>
  </si>
  <si>
    <t>GI elbow</t>
  </si>
  <si>
    <t>GI socket</t>
  </si>
  <si>
    <t>saddle g.i pipe-105mm(clamps)</t>
  </si>
  <si>
    <t>15mm nipple-0.3mm</t>
  </si>
  <si>
    <t>15mm nipple-0.5mm</t>
  </si>
  <si>
    <t>bib cock ptmt(taps)</t>
  </si>
  <si>
    <t>teflon tape</t>
  </si>
  <si>
    <t>GI nails</t>
  </si>
  <si>
    <t xml:space="preserve">  Prepared by                        Checked By  Stores                            AM PMX                               Project Incharge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</si>
</sst>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 #,##0.00_ ;_ * \-#,##0.00_ ;_ * &quot;-&quot;_ ;_ @_ "/>
    <numFmt numFmtId="165" formatCode="0.0"/>
    <numFmt numFmtId="166" formatCode="_(* #,##0_);_(* \(#,##0\);_(* &quot;-&quot;??_);_(@_)"/>
    <numFmt numFmtId="167" formatCode="0.000"/>
    <numFmt numFmtId="168" formatCode="[$-409]d/mmm/yyyy;@"/>
    <numFmt numFmtId="169" formatCode="&quot;Rs.&quot;#,##0.00_);\(&quot;Rs.&quot;#,##0.00\)"/>
    <numFmt numFmtId="170" formatCode="_ * #,##0.000_ ;_ * \-#,##0.000_ ;_ * &quot;-&quot;??_ ;_ @_ "/>
    <numFmt numFmtId="172" formatCode="_(* #,##0.00_);_(* \(#,##0.00\);_(* &quot;-&quot;??_);_(@_)"/>
  </numFmts>
  <fonts count="39">
    <font>
      <sz val="11"/>
      <color theme="1"/>
      <name val="Calibri"/>
      <family val="2"/>
      <scheme val="minor"/>
    </font>
    <font>
      <sz val="11"/>
      <color theme="1"/>
      <name val="Calibri"/>
      <family val="2"/>
      <scheme val="minor"/>
    </font>
    <font>
      <b/>
      <sz val="15"/>
      <color theme="1"/>
      <name val="Calibri Light"/>
      <family val="1"/>
      <scheme val="major"/>
    </font>
    <font>
      <b/>
      <sz val="14"/>
      <color theme="1"/>
      <name val="Calibri Light"/>
      <family val="1"/>
      <scheme val="major"/>
    </font>
    <font>
      <b/>
      <sz val="18"/>
      <color theme="1"/>
      <name val="Calibri Light"/>
      <family val="1"/>
      <scheme val="major"/>
    </font>
    <font>
      <sz val="10"/>
      <color rgb="FF000000"/>
      <name val="Times New Roman"/>
      <family val="1"/>
    </font>
    <font>
      <b/>
      <sz val="11"/>
      <color rgb="FF000000"/>
      <name val="Calibri"/>
      <family val="2"/>
    </font>
    <font>
      <b/>
      <sz val="11"/>
      <color theme="1"/>
      <name val="Calibri Light"/>
      <family val="1"/>
      <scheme val="major"/>
    </font>
    <font>
      <b/>
      <sz val="12"/>
      <color rgb="FF000000"/>
      <name val="Calibri"/>
      <family val="2"/>
    </font>
    <font>
      <sz val="10"/>
      <color theme="1"/>
      <name val="Calibri Light"/>
      <family val="1"/>
      <scheme val="major"/>
    </font>
    <font>
      <b/>
      <sz val="14"/>
      <color rgb="FF000000"/>
      <name val="Calibri"/>
      <family val="2"/>
    </font>
    <font>
      <b/>
      <sz val="10"/>
      <color rgb="FF000000"/>
      <name val="Calibri"/>
      <family val="2"/>
    </font>
    <font>
      <b/>
      <sz val="16"/>
      <color rgb="FF000000"/>
      <name val="Verdana"/>
      <family val="2"/>
    </font>
    <font>
      <sz val="10"/>
      <name val="Arial"/>
      <family val="2"/>
    </font>
    <font>
      <sz val="12"/>
      <name val="Century Schoolbook"/>
      <family val="1"/>
    </font>
    <font>
      <sz val="11"/>
      <name val="Calibri"/>
      <family val="2"/>
    </font>
    <font>
      <sz val="10"/>
      <color rgb="FF000000"/>
      <name val="Calibri"/>
      <family val="2"/>
    </font>
    <font>
      <b/>
      <sz val="12"/>
      <name val="Calibri"/>
      <family val="2"/>
    </font>
    <font>
      <sz val="11"/>
      <color rgb="FFFF0000"/>
      <name val="Calibri"/>
      <family val="2"/>
      <scheme val="minor"/>
    </font>
    <font>
      <b/>
      <sz val="14"/>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1"/>
      <color rgb="FFFF0000"/>
      <name val="Calibri Light"/>
      <family val="1"/>
      <scheme val="major"/>
    </font>
    <font>
      <b/>
      <sz val="9"/>
      <name val="Verdana"/>
      <family val="2"/>
    </font>
    <font>
      <b/>
      <sz val="10"/>
      <name val="Verdana"/>
      <family val="2"/>
    </font>
    <font>
      <b/>
      <sz val="9"/>
      <color rgb="FFFF0000"/>
      <name val="Verdana"/>
      <family val="2"/>
    </font>
    <font>
      <b/>
      <sz val="9"/>
      <name val="Calibri"/>
      <family val="2"/>
      <scheme val="minor"/>
    </font>
    <font>
      <sz val="10"/>
      <name val="Verdana"/>
      <family val="2"/>
    </font>
    <font>
      <sz val="10"/>
      <color rgb="FFFF0000"/>
      <name val="Verdana"/>
      <family val="2"/>
    </font>
    <font>
      <b/>
      <sz val="10.5"/>
      <color theme="1"/>
      <name val="Verdana"/>
      <family val="2"/>
    </font>
    <font>
      <b/>
      <sz val="10.5"/>
      <color rgb="FFFF0000"/>
      <name val="Verdana"/>
      <family val="2"/>
    </font>
    <font>
      <sz val="10.5"/>
      <color theme="1"/>
      <name val="Calibri"/>
      <family val="2"/>
      <scheme val="minor"/>
    </font>
    <font>
      <sz val="10.25"/>
      <name val="Verdana"/>
      <family val="2"/>
    </font>
    <font>
      <b/>
      <sz val="11"/>
      <color theme="1"/>
      <name val="Verdana"/>
      <family val="2"/>
    </font>
    <font>
      <b/>
      <sz val="11"/>
      <color rgb="FFFF0000"/>
      <name val="Verdana"/>
      <family val="2"/>
    </font>
    <font>
      <b/>
      <sz val="10"/>
      <color theme="1"/>
      <name val="Calibri"/>
      <family val="2"/>
      <scheme val="minor"/>
    </font>
    <font>
      <sz val="11"/>
      <color theme="1"/>
      <name val="Calibri"/>
      <charset val="134"/>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45">
    <xf numFmtId="0" fontId="0" fillId="0" borderId="0"/>
    <xf numFmtId="0" fontId="5" fillId="0" borderId="0"/>
    <xf numFmtId="0" fontId="1"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3" fillId="0" borderId="0"/>
    <xf numFmtId="166"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169" fontId="14" fillId="0" borderId="0"/>
    <xf numFmtId="0" fontId="13" fillId="0" borderId="0"/>
    <xf numFmtId="167" fontId="14" fillId="0" borderId="0"/>
    <xf numFmtId="165"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168" fontId="1" fillId="0" borderId="0"/>
    <xf numFmtId="168" fontId="13" fillId="0" borderId="0"/>
    <xf numFmtId="168" fontId="1" fillId="0" borderId="0"/>
    <xf numFmtId="0" fontId="13" fillId="0" borderId="0"/>
    <xf numFmtId="0" fontId="13" fillId="0" borderId="0"/>
    <xf numFmtId="0" fontId="13" fillId="0" borderId="0"/>
    <xf numFmtId="0" fontId="13" fillId="0" borderId="0"/>
    <xf numFmtId="0" fontId="1" fillId="0" borderId="0"/>
    <xf numFmtId="0" fontId="15" fillId="0" borderId="0">
      <alignment vertical="center"/>
    </xf>
    <xf numFmtId="9"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cellStyleXfs>
  <cellXfs count="180">
    <xf numFmtId="0" fontId="0" fillId="0" borderId="0" xfId="0"/>
    <xf numFmtId="0" fontId="3" fillId="2" borderId="10" xfId="0" applyFont="1" applyFill="1" applyBorder="1" applyAlignment="1">
      <alignment horizontal="center" vertical="center"/>
    </xf>
    <xf numFmtId="0" fontId="0" fillId="0" borderId="10" xfId="0" applyBorder="1" applyAlignment="1">
      <alignment horizontal="center"/>
    </xf>
    <xf numFmtId="0" fontId="0" fillId="3" borderId="7" xfId="0" applyFill="1" applyBorder="1"/>
    <xf numFmtId="0" fontId="0" fillId="0" borderId="10" xfId="0" applyBorder="1"/>
    <xf numFmtId="0" fontId="0" fillId="3" borderId="10" xfId="0" applyFill="1" applyBorder="1" applyAlignment="1">
      <alignment horizont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2" borderId="15" xfId="0" applyNumberFormat="1" applyFont="1" applyFill="1" applyBorder="1" applyAlignment="1">
      <alignment horizontal="center" vertical="center"/>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7" fillId="0" borderId="17" xfId="0" applyFont="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horizontal="left" vertical="center"/>
    </xf>
    <xf numFmtId="164" fontId="8" fillId="0" borderId="18" xfId="1" applyNumberFormat="1" applyFont="1" applyBorder="1" applyAlignment="1">
      <alignment horizontal="center" vertical="center"/>
    </xf>
    <xf numFmtId="164" fontId="8" fillId="0" borderId="19" xfId="1" applyNumberFormat="1" applyFont="1" applyBorder="1" applyAlignment="1">
      <alignment horizontal="center" vertical="center"/>
    </xf>
    <xf numFmtId="164" fontId="8" fillId="5" borderId="20" xfId="1" applyNumberFormat="1" applyFont="1" applyFill="1" applyBorder="1" applyAlignment="1">
      <alignment horizontal="center" vertical="center"/>
    </xf>
    <xf numFmtId="0" fontId="9" fillId="0" borderId="21" xfId="0" applyFont="1" applyBorder="1"/>
    <xf numFmtId="164" fontId="8" fillId="0" borderId="22" xfId="1" applyNumberFormat="1" applyFont="1" applyBorder="1" applyAlignment="1">
      <alignment horizontal="center" vertical="center"/>
    </xf>
    <xf numFmtId="164" fontId="8" fillId="0" borderId="10" xfId="1" applyNumberFormat="1" applyFont="1" applyBorder="1" applyAlignment="1">
      <alignment horizontal="center" vertical="center"/>
    </xf>
    <xf numFmtId="164" fontId="8" fillId="5" borderId="23" xfId="1" applyNumberFormat="1" applyFont="1" applyFill="1" applyBorder="1" applyAlignment="1">
      <alignment horizontal="center" vertical="center"/>
    </xf>
    <xf numFmtId="164" fontId="10" fillId="6" borderId="7" xfId="1" applyNumberFormat="1" applyFont="1" applyFill="1" applyBorder="1" applyAlignment="1">
      <alignment horizontal="center" vertical="center"/>
    </xf>
    <xf numFmtId="164" fontId="10" fillId="6" borderId="24" xfId="1" applyNumberFormat="1" applyFont="1" applyFill="1" applyBorder="1" applyAlignment="1">
      <alignment horizontal="center" vertical="center"/>
    </xf>
    <xf numFmtId="164" fontId="10" fillId="6" borderId="25" xfId="1" applyNumberFormat="1" applyFont="1" applyFill="1" applyBorder="1" applyAlignment="1">
      <alignment horizontal="center" vertical="center"/>
    </xf>
    <xf numFmtId="164" fontId="10" fillId="5" borderId="26" xfId="1" applyNumberFormat="1" applyFont="1" applyFill="1" applyBorder="1" applyAlignment="1">
      <alignment horizontal="center" vertical="center"/>
    </xf>
    <xf numFmtId="0" fontId="3" fillId="0" borderId="27" xfId="0" applyFont="1" applyBorder="1"/>
    <xf numFmtId="0" fontId="6" fillId="0" borderId="0" xfId="1" applyFont="1" applyAlignment="1">
      <alignment horizontal="right" vertical="center"/>
    </xf>
    <xf numFmtId="164" fontId="11" fillId="0" borderId="0" xfId="1" applyNumberFormat="1" applyFont="1" applyAlignment="1">
      <alignment horizontal="center" vertical="center"/>
    </xf>
    <xf numFmtId="164" fontId="8" fillId="0" borderId="10" xfId="1" applyNumberFormat="1" applyFont="1" applyBorder="1" applyAlignment="1">
      <alignment vertical="center"/>
    </xf>
    <xf numFmtId="164" fontId="10" fillId="6" borderId="24" xfId="1" applyNumberFormat="1" applyFont="1" applyFill="1" applyBorder="1" applyAlignment="1">
      <alignment vertical="center"/>
    </xf>
    <xf numFmtId="164" fontId="10" fillId="6" borderId="25" xfId="1" applyNumberFormat="1" applyFont="1" applyFill="1" applyBorder="1" applyAlignment="1">
      <alignment vertical="center"/>
    </xf>
    <xf numFmtId="43" fontId="16" fillId="0" borderId="10" xfId="1" applyNumberFormat="1" applyFont="1" applyBorder="1" applyAlignment="1">
      <alignment horizontal="center" vertical="center"/>
    </xf>
    <xf numFmtId="43" fontId="11" fillId="4" borderId="10" xfId="1" applyNumberFormat="1" applyFont="1" applyFill="1" applyBorder="1" applyAlignment="1">
      <alignment horizontal="center" vertical="center"/>
    </xf>
    <xf numFmtId="43" fontId="16" fillId="7" borderId="10" xfId="1" applyNumberFormat="1" applyFont="1" applyFill="1" applyBorder="1" applyAlignment="1">
      <alignment horizontal="center" vertical="center"/>
    </xf>
    <xf numFmtId="43" fontId="16" fillId="8" borderId="10" xfId="1" applyNumberFormat="1" applyFont="1" applyFill="1" applyBorder="1" applyAlignment="1">
      <alignment horizontal="center" vertical="center"/>
    </xf>
    <xf numFmtId="43" fontId="8" fillId="0" borderId="10" xfId="1" applyNumberFormat="1" applyFont="1" applyBorder="1" applyAlignment="1">
      <alignment horizontal="center" vertical="center"/>
    </xf>
    <xf numFmtId="43" fontId="8" fillId="0" borderId="19" xfId="1" applyNumberFormat="1" applyFont="1" applyBorder="1" applyAlignment="1">
      <alignment horizontal="center" vertical="center"/>
    </xf>
    <xf numFmtId="43" fontId="16" fillId="0" borderId="10" xfId="1" applyNumberFormat="1" applyFont="1" applyBorder="1" applyAlignment="1">
      <alignment horizontal="center" vertical="center"/>
    </xf>
    <xf numFmtId="0" fontId="6" fillId="5" borderId="28" xfId="1" applyFont="1" applyFill="1" applyBorder="1" applyAlignment="1">
      <alignment horizontal="center" vertical="center" wrapText="1"/>
    </xf>
    <xf numFmtId="164" fontId="8" fillId="5" borderId="8" xfId="1" applyNumberFormat="1" applyFont="1" applyFill="1" applyBorder="1" applyAlignment="1">
      <alignment horizontal="center" vertical="center"/>
    </xf>
    <xf numFmtId="164" fontId="10" fillId="5" borderId="29" xfId="1" applyNumberFormat="1" applyFont="1" applyFill="1" applyBorder="1" applyAlignment="1">
      <alignment horizontal="center" vertical="center"/>
    </xf>
    <xf numFmtId="0" fontId="4" fillId="0" borderId="28" xfId="0" applyFont="1" applyBorder="1" applyAlignment="1">
      <alignment vertical="center"/>
    </xf>
    <xf numFmtId="0" fontId="4" fillId="0" borderId="31" xfId="0" applyFont="1" applyBorder="1" applyAlignment="1">
      <alignment vertical="center"/>
    </xf>
    <xf numFmtId="164" fontId="17" fillId="0" borderId="18" xfId="1" applyNumberFormat="1" applyFont="1" applyBorder="1" applyAlignment="1">
      <alignment horizontal="center" vertical="center"/>
    </xf>
    <xf numFmtId="164" fontId="17" fillId="0" borderId="22" xfId="1" applyNumberFormat="1" applyFont="1" applyBorder="1" applyAlignment="1">
      <alignment horizontal="center" vertical="center"/>
    </xf>
    <xf numFmtId="14" fontId="0" fillId="0" borderId="10" xfId="0" applyNumberFormat="1" applyBorder="1" applyAlignment="1">
      <alignment horizontal="center"/>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164" fontId="3" fillId="0" borderId="1" xfId="0" applyNumberFormat="1" applyFont="1" applyBorder="1" applyAlignment="1">
      <alignment vertical="center" wrapText="1"/>
    </xf>
    <xf numFmtId="41" fontId="8" fillId="0" borderId="10" xfId="1" applyNumberFormat="1" applyFont="1" applyBorder="1" applyAlignment="1">
      <alignment horizontal="center" vertical="center"/>
    </xf>
    <xf numFmtId="0" fontId="0" fillId="3" borderId="0" xfId="0" applyFill="1" applyBorder="1"/>
    <xf numFmtId="14" fontId="0" fillId="0" borderId="10" xfId="0" applyNumberFormat="1" applyBorder="1"/>
    <xf numFmtId="0" fontId="0" fillId="0" borderId="10" xfId="0" applyBorder="1" applyAlignment="1">
      <alignment horizontal="center" vertical="center"/>
    </xf>
    <xf numFmtId="0" fontId="0" fillId="0" borderId="32" xfId="0" applyBorder="1" applyAlignment="1">
      <alignment horizontal="center"/>
    </xf>
    <xf numFmtId="0" fontId="0" fillId="0" borderId="0" xfId="0" applyAlignment="1">
      <alignment wrapText="1"/>
    </xf>
    <xf numFmtId="0" fontId="18" fillId="0" borderId="0" xfId="0" applyFont="1" applyAlignment="1">
      <alignment wrapText="1"/>
    </xf>
    <xf numFmtId="0" fontId="0" fillId="0" borderId="0" xfId="0" applyAlignment="1">
      <alignment horizontal="center" vertical="center"/>
    </xf>
    <xf numFmtId="0" fontId="20" fillId="0" borderId="0" xfId="4" applyFont="1" applyAlignment="1">
      <alignment vertical="center" wrapText="1"/>
    </xf>
    <xf numFmtId="0" fontId="20" fillId="0" borderId="0" xfId="4" applyFont="1" applyAlignment="1">
      <alignment horizontal="center" vertical="center" wrapText="1"/>
    </xf>
    <xf numFmtId="0" fontId="0" fillId="0" borderId="0" xfId="0" applyAlignment="1">
      <alignment vertical="center"/>
    </xf>
    <xf numFmtId="0" fontId="22" fillId="0" borderId="0" xfId="4" applyFont="1" applyAlignment="1">
      <alignment vertical="center"/>
    </xf>
    <xf numFmtId="0" fontId="23" fillId="0" borderId="0" xfId="4" applyFont="1" applyAlignment="1">
      <alignment horizontal="center" vertical="center" wrapText="1"/>
    </xf>
    <xf numFmtId="0" fontId="23" fillId="0" borderId="0" xfId="4" applyFont="1" applyAlignment="1">
      <alignment vertical="center" wrapText="1"/>
    </xf>
    <xf numFmtId="0" fontId="7" fillId="0" borderId="0" xfId="0" applyFont="1" applyAlignment="1">
      <alignment horizontal="left" vertical="center"/>
    </xf>
    <xf numFmtId="0" fontId="24" fillId="0" borderId="0" xfId="0" applyFont="1" applyAlignment="1">
      <alignment horizontal="left" vertical="center"/>
    </xf>
    <xf numFmtId="0" fontId="7" fillId="0" borderId="0" xfId="0" applyFont="1" applyAlignment="1">
      <alignment horizontal="center" vertical="center"/>
    </xf>
    <xf numFmtId="0" fontId="27" fillId="9" borderId="11" xfId="0" applyFont="1" applyFill="1" applyBorder="1" applyAlignment="1">
      <alignment horizontal="center" vertical="center" wrapText="1"/>
    </xf>
    <xf numFmtId="0" fontId="28" fillId="9" borderId="0" xfId="0" applyFont="1" applyFill="1"/>
    <xf numFmtId="0" fontId="28" fillId="9" borderId="0" xfId="0" applyFont="1" applyFill="1" applyAlignment="1">
      <alignment horizontal="center" vertical="center"/>
    </xf>
    <xf numFmtId="0" fontId="25" fillId="9" borderId="10"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6" fillId="10" borderId="10" xfId="0" applyFont="1" applyFill="1" applyBorder="1" applyAlignment="1">
      <alignment horizontal="left" vertical="center"/>
    </xf>
    <xf numFmtId="0" fontId="29" fillId="10" borderId="10" xfId="0" applyFont="1" applyFill="1" applyBorder="1" applyAlignment="1">
      <alignment horizontal="center" vertical="center" wrapText="1"/>
    </xf>
    <xf numFmtId="0" fontId="30" fillId="10" borderId="10" xfId="0" applyFont="1" applyFill="1" applyBorder="1" applyAlignment="1">
      <alignment horizontal="center" vertical="center" wrapText="1"/>
    </xf>
    <xf numFmtId="167" fontId="29" fillId="10" borderId="10" xfId="0" applyNumberFormat="1" applyFont="1" applyFill="1" applyBorder="1" applyAlignment="1">
      <alignment horizontal="center" vertical="center"/>
    </xf>
    <xf numFmtId="0" fontId="28" fillId="10" borderId="0" xfId="0" applyFont="1" applyFill="1"/>
    <xf numFmtId="0" fontId="28" fillId="10" borderId="0" xfId="0" applyFont="1" applyFill="1" applyAlignment="1">
      <alignment horizontal="center" vertical="center"/>
    </xf>
    <xf numFmtId="0" fontId="25" fillId="3" borderId="10" xfId="0" applyFont="1" applyFill="1" applyBorder="1" applyAlignment="1">
      <alignment horizontal="center" vertical="center" wrapText="1"/>
    </xf>
    <xf numFmtId="0" fontId="29" fillId="0" borderId="10" xfId="0" applyFont="1" applyBorder="1" applyAlignment="1">
      <alignment horizontal="left" vertical="center" wrapText="1"/>
    </xf>
    <xf numFmtId="0" fontId="29" fillId="0" borderId="10" xfId="0" applyFont="1" applyBorder="1" applyAlignment="1">
      <alignment horizontal="center" vertical="center" wrapText="1"/>
    </xf>
    <xf numFmtId="43" fontId="29" fillId="0" borderId="10" xfId="36" applyFont="1" applyFill="1" applyBorder="1" applyAlignment="1">
      <alignment horizontal="center" vertical="center" wrapText="1"/>
    </xf>
    <xf numFmtId="170" fontId="29" fillId="0" borderId="10" xfId="36" applyNumberFormat="1" applyFont="1" applyFill="1" applyBorder="1" applyAlignment="1">
      <alignment horizontal="center" vertical="center" wrapText="1"/>
    </xf>
    <xf numFmtId="170" fontId="30" fillId="0" borderId="10" xfId="36" applyNumberFormat="1" applyFont="1" applyFill="1" applyBorder="1" applyAlignment="1">
      <alignment horizontal="center" vertical="center" wrapText="1"/>
    </xf>
    <xf numFmtId="0" fontId="28" fillId="0" borderId="0" xfId="0" applyFont="1"/>
    <xf numFmtId="43" fontId="28" fillId="0" borderId="0" xfId="0" applyNumberFormat="1" applyFont="1"/>
    <xf numFmtId="0" fontId="28" fillId="0" borderId="0" xfId="0" applyFont="1" applyAlignment="1">
      <alignment horizontal="center" vertical="center"/>
    </xf>
    <xf numFmtId="0" fontId="31" fillId="9" borderId="10" xfId="0" applyFont="1" applyFill="1" applyBorder="1" applyAlignment="1">
      <alignment horizontal="right" vertical="center" wrapText="1"/>
    </xf>
    <xf numFmtId="0" fontId="31" fillId="9" borderId="10" xfId="0" applyFont="1" applyFill="1" applyBorder="1" applyAlignment="1">
      <alignment horizontal="right" vertical="center"/>
    </xf>
    <xf numFmtId="2" fontId="31" fillId="9" borderId="10" xfId="40" applyNumberFormat="1" applyFont="1" applyFill="1" applyBorder="1" applyAlignment="1">
      <alignment horizontal="center" vertical="center" wrapText="1"/>
    </xf>
    <xf numFmtId="2" fontId="32" fillId="9" borderId="10" xfId="40" applyNumberFormat="1" applyFont="1" applyFill="1" applyBorder="1" applyAlignment="1">
      <alignment horizontal="center" vertical="center" wrapText="1"/>
    </xf>
    <xf numFmtId="0" fontId="33" fillId="9" borderId="0" xfId="0" applyFont="1" applyFill="1" applyAlignment="1">
      <alignment horizontal="right"/>
    </xf>
    <xf numFmtId="0" fontId="33" fillId="9" borderId="0" xfId="0" applyFont="1" applyFill="1" applyAlignment="1">
      <alignment horizontal="center" vertical="center"/>
    </xf>
    <xf numFmtId="0" fontId="0" fillId="10" borderId="0" xfId="0" applyFill="1"/>
    <xf numFmtId="0" fontId="0" fillId="10" borderId="0" xfId="0" applyFill="1" applyAlignment="1">
      <alignment horizontal="center" vertical="center"/>
    </xf>
    <xf numFmtId="0" fontId="25" fillId="0" borderId="10" xfId="0" applyFont="1" applyBorder="1" applyAlignment="1">
      <alignment horizontal="center" vertical="center" wrapText="1"/>
    </xf>
    <xf numFmtId="0" fontId="26" fillId="0" borderId="10" xfId="0" applyFont="1" applyBorder="1" applyAlignment="1">
      <alignment horizontal="left" vertical="center"/>
    </xf>
    <xf numFmtId="0" fontId="30" fillId="0" borderId="10" xfId="0" applyFont="1" applyBorder="1" applyAlignment="1">
      <alignment horizontal="center" vertical="center" wrapText="1"/>
    </xf>
    <xf numFmtId="167" fontId="29" fillId="0" borderId="10" xfId="0" applyNumberFormat="1" applyFont="1" applyBorder="1" applyAlignment="1">
      <alignment horizontal="center" vertical="center"/>
    </xf>
    <xf numFmtId="0" fontId="34" fillId="0" borderId="10" xfId="0" applyFont="1" applyBorder="1" applyAlignment="1">
      <alignment horizontal="left" vertical="center" wrapText="1"/>
    </xf>
    <xf numFmtId="0" fontId="28" fillId="0" borderId="0" xfId="0" applyFont="1" applyAlignment="1">
      <alignment vertical="center"/>
    </xf>
    <xf numFmtId="0" fontId="29" fillId="0" borderId="10" xfId="0" applyFont="1" applyBorder="1" applyAlignment="1">
      <alignment horizontal="left" vertical="center"/>
    </xf>
    <xf numFmtId="0" fontId="31" fillId="9" borderId="0" xfId="0" applyFont="1" applyFill="1" applyBorder="1" applyAlignment="1">
      <alignment horizontal="right" vertical="center" wrapText="1"/>
    </xf>
    <xf numFmtId="0" fontId="31" fillId="9" borderId="0" xfId="0" applyFont="1" applyFill="1" applyBorder="1" applyAlignment="1">
      <alignment horizontal="right" vertical="center"/>
    </xf>
    <xf numFmtId="2" fontId="31" fillId="9" borderId="0" xfId="40" applyNumberFormat="1" applyFont="1" applyFill="1" applyBorder="1" applyAlignment="1">
      <alignment horizontal="center" vertical="center" wrapText="1"/>
    </xf>
    <xf numFmtId="2" fontId="32" fillId="9" borderId="0" xfId="40" applyNumberFormat="1" applyFont="1" applyFill="1" applyBorder="1" applyAlignment="1">
      <alignment horizontal="center" vertical="center" wrapText="1"/>
    </xf>
    <xf numFmtId="0" fontId="33" fillId="0" borderId="0" xfId="0" applyFont="1" applyFill="1" applyBorder="1" applyAlignment="1">
      <alignment horizontal="right"/>
    </xf>
    <xf numFmtId="0" fontId="31" fillId="0" borderId="10" xfId="0" applyFont="1" applyFill="1" applyBorder="1" applyAlignment="1">
      <alignment horizontal="right" vertical="center" wrapText="1"/>
    </xf>
    <xf numFmtId="0" fontId="31" fillId="0" borderId="10" xfId="0" applyFont="1" applyFill="1" applyBorder="1" applyAlignment="1">
      <alignment horizontal="right" vertical="center"/>
    </xf>
    <xf numFmtId="1" fontId="31" fillId="0" borderId="10" xfId="40" applyNumberFormat="1" applyFont="1" applyFill="1" applyBorder="1" applyAlignment="1">
      <alignment horizontal="center" vertical="center" wrapText="1"/>
    </xf>
    <xf numFmtId="2" fontId="31" fillId="0" borderId="10" xfId="40" applyNumberFormat="1" applyFont="1" applyFill="1" applyBorder="1" applyAlignment="1">
      <alignment horizontal="center" vertical="center" wrapText="1"/>
    </xf>
    <xf numFmtId="2" fontId="32" fillId="0" borderId="10" xfId="40"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31" fillId="0" borderId="0" xfId="0" applyFont="1" applyFill="1" applyBorder="1" applyAlignment="1">
      <alignment horizontal="right" vertical="center" wrapText="1"/>
    </xf>
    <xf numFmtId="0" fontId="31" fillId="0" borderId="0" xfId="0" applyFont="1" applyFill="1" applyBorder="1" applyAlignment="1">
      <alignment horizontal="right" vertical="center"/>
    </xf>
    <xf numFmtId="2" fontId="31" fillId="0" borderId="0" xfId="40" applyNumberFormat="1" applyFont="1" applyFill="1" applyBorder="1" applyAlignment="1">
      <alignment horizontal="center" vertical="center" wrapText="1"/>
    </xf>
    <xf numFmtId="2" fontId="32" fillId="0" borderId="0" xfId="40" applyNumberFormat="1" applyFont="1" applyFill="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7" fillId="0" borderId="0" xfId="0" applyFont="1" applyAlignment="1">
      <alignment vertical="center"/>
    </xf>
    <xf numFmtId="0" fontId="37" fillId="0" borderId="0" xfId="0" applyFont="1" applyAlignment="1">
      <alignment horizontal="center" vertical="center"/>
    </xf>
    <xf numFmtId="0" fontId="0" fillId="0" borderId="10" xfId="0" applyBorder="1" applyAlignment="1">
      <alignment horizontal="center" vertical="center"/>
    </xf>
    <xf numFmtId="0" fontId="10" fillId="6" borderId="7" xfId="1" applyFont="1" applyFill="1" applyBorder="1" applyAlignment="1">
      <alignment horizontal="center" vertical="center"/>
    </xf>
    <xf numFmtId="0" fontId="10" fillId="6" borderId="9" xfId="1" applyFont="1" applyFill="1" applyBorder="1" applyAlignment="1">
      <alignment horizontal="center" vertical="center"/>
    </xf>
    <xf numFmtId="1" fontId="12" fillId="0" borderId="0" xfId="2" applyNumberFormat="1" applyFont="1" applyAlignment="1">
      <alignment horizontal="center" vertical="center" wrapText="1"/>
    </xf>
    <xf numFmtId="0" fontId="3" fillId="0" borderId="10"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4" borderId="1"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5" xfId="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3" fillId="2"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8" fillId="10" borderId="0" xfId="0" applyFont="1" applyFill="1" applyAlignment="1">
      <alignment horizontal="center" wrapText="1"/>
    </xf>
    <xf numFmtId="0" fontId="26" fillId="0" borderId="0" xfId="0" applyFont="1" applyAlignment="1">
      <alignment horizontal="center" vertical="center"/>
    </xf>
    <xf numFmtId="0" fontId="19" fillId="0" borderId="0" xfId="4" applyFont="1" applyAlignment="1">
      <alignment horizontal="center" vertical="center" wrapText="1"/>
    </xf>
    <xf numFmtId="0" fontId="21" fillId="0" borderId="0" xfId="4" applyFont="1" applyAlignment="1">
      <alignment horizontal="center" vertical="center"/>
    </xf>
    <xf numFmtId="0" fontId="7" fillId="0" borderId="5" xfId="0" applyFont="1" applyBorder="1" applyAlignment="1">
      <alignment horizontal="left" vertical="center"/>
    </xf>
    <xf numFmtId="0" fontId="25" fillId="9" borderId="10" xfId="0" applyFont="1" applyFill="1" applyBorder="1" applyAlignment="1">
      <alignment horizontal="center" vertical="center" wrapText="1"/>
    </xf>
    <xf numFmtId="0" fontId="25" fillId="9" borderId="10"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9" xfId="0" applyFont="1" applyFill="1" applyBorder="1" applyAlignment="1">
      <alignment horizontal="center" vertical="center"/>
    </xf>
    <xf numFmtId="0" fontId="26" fillId="9" borderId="7"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9" xfId="0" applyFont="1" applyFill="1" applyBorder="1" applyAlignment="1">
      <alignment horizontal="center" vertical="center" wrapText="1"/>
    </xf>
    <xf numFmtId="43" fontId="29" fillId="0" borderId="10" xfId="36" applyFont="1" applyFill="1" applyBorder="1" applyAlignment="1">
      <alignment horizontal="center" vertical="center" wrapText="1"/>
    </xf>
  </cellXfs>
  <cellStyles count="45">
    <cellStyle name="Comma 2" xfId="5"/>
    <cellStyle name="Comma 2 2" xfId="6"/>
    <cellStyle name="Comma 2 3" xfId="43"/>
    <cellStyle name="Comma 3" xfId="9"/>
    <cellStyle name="Comma 3 2" xfId="10"/>
    <cellStyle name="Comma 3 2 2" xfId="44"/>
    <cellStyle name="Comma 3 3" xfId="37"/>
    <cellStyle name="Comma 4" xfId="36"/>
    <cellStyle name="Comma 5" xfId="3"/>
    <cellStyle name="Comma 6" xfId="38"/>
    <cellStyle name="Comma 7" xfId="39"/>
    <cellStyle name="Comma 8" xfId="40"/>
    <cellStyle name="Comma 9" xfId="42"/>
    <cellStyle name="Normal" xfId="0" builtinId="0"/>
    <cellStyle name="Normal 104 2" xfId="33"/>
    <cellStyle name="Normal 143" xfId="11"/>
    <cellStyle name="Normal 145" xfId="12"/>
    <cellStyle name="Normal 147" xfId="13"/>
    <cellStyle name="Normal 18" xfId="34"/>
    <cellStyle name="Normal 2" xfId="4"/>
    <cellStyle name="Normal 2 10" xfId="14"/>
    <cellStyle name="Normal 2 11" xfId="41"/>
    <cellStyle name="Normal 2 2" xfId="15"/>
    <cellStyle name="Normal 2 3" xfId="16"/>
    <cellStyle name="Normal 2 3 2" xfId="17"/>
    <cellStyle name="Normal 2 4" xfId="18"/>
    <cellStyle name="Normal 2 4 2" xfId="19"/>
    <cellStyle name="Normal 2 5" xfId="20"/>
    <cellStyle name="Normal 2 6" xfId="21"/>
    <cellStyle name="Normal 2 7" xfId="22"/>
    <cellStyle name="Normal 2 8" xfId="23"/>
    <cellStyle name="Normal 2 9" xfId="24"/>
    <cellStyle name="Normal 3" xfId="25"/>
    <cellStyle name="Normal 3 2" xfId="26"/>
    <cellStyle name="Normal 4" xfId="2"/>
    <cellStyle name="Normal 4 2" xfId="27"/>
    <cellStyle name="Normal 5" xfId="7"/>
    <cellStyle name="Normal 5 2" xfId="28"/>
    <cellStyle name="Normal 6" xfId="29"/>
    <cellStyle name="Normal 6 2" xfId="30"/>
    <cellStyle name="Normal 7" xfId="8"/>
    <cellStyle name="Normal 8" xfId="31"/>
    <cellStyle name="Normal 8 2" xfId="32"/>
    <cellStyle name="Normal 9" xfId="1"/>
    <cellStyle name="Percent 2" xfId="3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theme" Target="theme/theme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styles" Target="styles.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haredStrings" Target="sharedString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calcChain" Target="calcChain.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 xmlns:a16="http://schemas.microsoft.com/office/drawing/2014/main" id="{BDD88734-8721-45A0-859B-58D9F920CEB8}"/>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view="pageBreakPreview" topLeftCell="A85" zoomScale="60" zoomScaleNormal="100" workbookViewId="0">
      <selection activeCell="R100" sqref="R100"/>
    </sheetView>
  </sheetViews>
  <sheetFormatPr defaultRowHeight="15"/>
  <cols>
    <col min="1" max="1" width="11.42578125" customWidth="1"/>
    <col min="2" max="2" width="14.140625" bestFit="1" customWidth="1"/>
    <col min="3" max="3" width="14.5703125" bestFit="1" customWidth="1"/>
    <col min="4" max="4" width="14.140625" bestFit="1" customWidth="1"/>
    <col min="5" max="5" width="17.28515625" bestFit="1" customWidth="1"/>
    <col min="6" max="6" width="14" bestFit="1" customWidth="1"/>
    <col min="7" max="7" width="17.42578125" customWidth="1"/>
    <col min="8" max="10" width="14" bestFit="1" customWidth="1"/>
    <col min="11" max="11" width="12.42578125" bestFit="1" customWidth="1"/>
    <col min="12" max="12" width="0.42578125" customWidth="1"/>
    <col min="13" max="13" width="9.140625" hidden="1" customWidth="1"/>
    <col min="14" max="14" width="14" hidden="1" customWidth="1"/>
    <col min="15" max="15" width="15.140625" customWidth="1"/>
  </cols>
  <sheetData>
    <row r="1" spans="1:18" ht="19.5">
      <c r="A1" s="153" t="s">
        <v>0</v>
      </c>
      <c r="B1" s="154"/>
      <c r="C1" s="154"/>
      <c r="D1" s="154"/>
      <c r="E1" s="154"/>
      <c r="F1" s="154"/>
      <c r="G1" s="154"/>
      <c r="H1" s="154"/>
      <c r="I1" s="154"/>
      <c r="J1" s="154"/>
      <c r="K1" s="154"/>
      <c r="L1" s="154"/>
      <c r="M1" s="154"/>
      <c r="N1" s="154"/>
      <c r="O1" s="154"/>
      <c r="P1" s="155"/>
    </row>
    <row r="2" spans="1:18" ht="19.5">
      <c r="A2" s="156" t="s">
        <v>51</v>
      </c>
      <c r="B2" s="157"/>
      <c r="C2" s="157"/>
      <c r="D2" s="157"/>
      <c r="E2" s="157"/>
      <c r="F2" s="157"/>
      <c r="G2" s="157"/>
      <c r="H2" s="157"/>
      <c r="I2" s="157"/>
      <c r="J2" s="157"/>
      <c r="K2" s="157"/>
      <c r="L2" s="157"/>
      <c r="M2" s="157"/>
      <c r="N2" s="157"/>
      <c r="O2" s="157"/>
      <c r="P2" s="158"/>
    </row>
    <row r="3" spans="1:18" ht="19.5">
      <c r="A3" s="159" t="s">
        <v>52</v>
      </c>
      <c r="B3" s="160"/>
      <c r="C3" s="160"/>
      <c r="D3" s="160"/>
      <c r="E3" s="160"/>
      <c r="F3" s="160"/>
      <c r="G3" s="160"/>
      <c r="H3" s="160"/>
      <c r="I3" s="160"/>
      <c r="J3" s="160"/>
      <c r="K3" s="160"/>
      <c r="L3" s="160"/>
      <c r="M3" s="160"/>
      <c r="N3" s="160"/>
      <c r="O3" s="160"/>
      <c r="P3" s="161"/>
    </row>
    <row r="4" spans="1:18" ht="18.75">
      <c r="A4" s="162" t="s">
        <v>1</v>
      </c>
      <c r="B4" s="162" t="s">
        <v>2</v>
      </c>
      <c r="C4" s="152" t="s">
        <v>3</v>
      </c>
      <c r="D4" s="152" t="s">
        <v>4</v>
      </c>
      <c r="E4" s="152" t="s">
        <v>5</v>
      </c>
      <c r="F4" s="152" t="s">
        <v>6</v>
      </c>
      <c r="G4" s="163" t="s">
        <v>7</v>
      </c>
      <c r="H4" s="164"/>
      <c r="I4" s="164"/>
      <c r="J4" s="164"/>
      <c r="K4" s="164"/>
      <c r="L4" s="164"/>
      <c r="M4" s="164"/>
      <c r="N4" s="165"/>
      <c r="O4" s="152" t="s">
        <v>8</v>
      </c>
      <c r="P4" s="152" t="s">
        <v>9</v>
      </c>
    </row>
    <row r="5" spans="1:18" ht="18.75" customHeight="1">
      <c r="A5" s="162"/>
      <c r="B5" s="162"/>
      <c r="C5" s="152"/>
      <c r="D5" s="152"/>
      <c r="E5" s="152"/>
      <c r="F5" s="152"/>
      <c r="G5" s="1" t="s">
        <v>10</v>
      </c>
      <c r="H5" s="1" t="s">
        <v>11</v>
      </c>
      <c r="I5" s="1" t="s">
        <v>12</v>
      </c>
      <c r="J5" s="1" t="s">
        <v>13</v>
      </c>
      <c r="K5" s="1" t="s">
        <v>14</v>
      </c>
      <c r="L5" s="1" t="s">
        <v>15</v>
      </c>
      <c r="M5" s="1" t="s">
        <v>16</v>
      </c>
      <c r="N5" s="1" t="s">
        <v>17</v>
      </c>
      <c r="O5" s="152"/>
      <c r="P5" s="152"/>
    </row>
    <row r="6" spans="1:18">
      <c r="A6" s="2">
        <v>1</v>
      </c>
      <c r="B6" s="55">
        <v>45082</v>
      </c>
      <c r="C6" s="56" t="s">
        <v>53</v>
      </c>
      <c r="D6" s="56" t="s">
        <v>54</v>
      </c>
      <c r="E6" s="2" t="s">
        <v>55</v>
      </c>
      <c r="F6" s="2" t="s">
        <v>56</v>
      </c>
      <c r="G6" s="2">
        <v>200</v>
      </c>
      <c r="H6" s="2"/>
      <c r="I6" s="2"/>
      <c r="J6" s="2"/>
      <c r="K6" s="2"/>
      <c r="L6" s="2"/>
      <c r="M6" s="2"/>
      <c r="N6" s="4"/>
      <c r="O6" s="4"/>
      <c r="P6" s="4"/>
    </row>
    <row r="7" spans="1:18">
      <c r="A7" s="2">
        <f>1+A6</f>
        <v>2</v>
      </c>
      <c r="B7" s="55">
        <v>45082</v>
      </c>
      <c r="C7" s="56" t="s">
        <v>53</v>
      </c>
      <c r="D7" s="56" t="s">
        <v>54</v>
      </c>
      <c r="E7" s="2" t="s">
        <v>55</v>
      </c>
      <c r="F7" s="2" t="s">
        <v>56</v>
      </c>
      <c r="G7" s="2">
        <v>100</v>
      </c>
      <c r="H7" s="2"/>
      <c r="I7" s="2"/>
      <c r="J7" s="2"/>
      <c r="K7" s="2"/>
      <c r="L7" s="2"/>
      <c r="M7" s="2"/>
      <c r="N7" s="4"/>
      <c r="O7" s="4"/>
      <c r="P7" s="4"/>
      <c r="R7" s="3">
        <v>14</v>
      </c>
    </row>
    <row r="8" spans="1:18">
      <c r="A8" s="2">
        <f t="shared" ref="A8:A71" si="0">1+A7</f>
        <v>3</v>
      </c>
      <c r="B8" s="55">
        <v>45083</v>
      </c>
      <c r="C8" s="56" t="s">
        <v>53</v>
      </c>
      <c r="D8" s="56" t="s">
        <v>57</v>
      </c>
      <c r="E8" s="2" t="s">
        <v>55</v>
      </c>
      <c r="F8" s="2" t="s">
        <v>56</v>
      </c>
      <c r="G8" s="2">
        <v>200</v>
      </c>
      <c r="H8" s="2"/>
      <c r="I8" s="2"/>
      <c r="J8" s="2"/>
      <c r="K8" s="2"/>
      <c r="L8" s="2"/>
      <c r="M8" s="2"/>
      <c r="N8" s="4"/>
      <c r="O8" s="4"/>
      <c r="P8" s="4"/>
      <c r="R8" s="3">
        <v>105</v>
      </c>
    </row>
    <row r="9" spans="1:18">
      <c r="A9" s="2">
        <f t="shared" si="0"/>
        <v>4</v>
      </c>
      <c r="B9" s="55">
        <v>45083</v>
      </c>
      <c r="C9" s="56" t="s">
        <v>58</v>
      </c>
      <c r="D9" s="56" t="s">
        <v>59</v>
      </c>
      <c r="E9" s="2" t="s">
        <v>55</v>
      </c>
      <c r="F9" s="2" t="s">
        <v>56</v>
      </c>
      <c r="G9" s="2">
        <v>120</v>
      </c>
      <c r="H9" s="2"/>
      <c r="I9" s="2"/>
      <c r="J9" s="2"/>
      <c r="K9" s="2"/>
      <c r="L9" s="2"/>
      <c r="M9" s="2"/>
      <c r="N9" s="4"/>
      <c r="O9" s="4"/>
      <c r="P9" s="4"/>
      <c r="R9" s="3">
        <v>78.5</v>
      </c>
    </row>
    <row r="10" spans="1:18">
      <c r="A10" s="2">
        <f t="shared" si="0"/>
        <v>5</v>
      </c>
      <c r="B10" s="55">
        <v>45083</v>
      </c>
      <c r="C10" s="56" t="s">
        <v>59</v>
      </c>
      <c r="D10" s="56" t="s">
        <v>60</v>
      </c>
      <c r="E10" s="2" t="s">
        <v>55</v>
      </c>
      <c r="F10" s="2" t="s">
        <v>56</v>
      </c>
      <c r="G10" s="2">
        <v>80</v>
      </c>
      <c r="H10" s="2"/>
      <c r="I10" s="2"/>
      <c r="J10" s="2"/>
      <c r="K10" s="2"/>
      <c r="L10" s="2"/>
      <c r="M10" s="2"/>
      <c r="N10" s="4"/>
      <c r="O10" s="4"/>
      <c r="P10" s="4"/>
      <c r="R10" s="3">
        <v>23.8</v>
      </c>
    </row>
    <row r="11" spans="1:18">
      <c r="A11" s="2">
        <f t="shared" si="0"/>
        <v>6</v>
      </c>
      <c r="B11" s="55">
        <v>45084</v>
      </c>
      <c r="C11" s="56" t="s">
        <v>59</v>
      </c>
      <c r="D11" s="56" t="s">
        <v>60</v>
      </c>
      <c r="E11" s="2" t="s">
        <v>55</v>
      </c>
      <c r="F11" s="2" t="s">
        <v>56</v>
      </c>
      <c r="G11" s="2">
        <v>34</v>
      </c>
      <c r="H11" s="4"/>
      <c r="I11" s="4"/>
      <c r="J11" s="4"/>
      <c r="K11" s="4"/>
      <c r="L11" s="2"/>
      <c r="M11" s="2"/>
      <c r="N11" s="4"/>
      <c r="O11" s="4"/>
      <c r="P11" s="4"/>
      <c r="R11" s="3">
        <v>41.2</v>
      </c>
    </row>
    <row r="12" spans="1:18">
      <c r="A12" s="2">
        <f t="shared" si="0"/>
        <v>7</v>
      </c>
      <c r="B12" s="55">
        <v>45084</v>
      </c>
      <c r="C12" s="56" t="s">
        <v>59</v>
      </c>
      <c r="D12" s="56" t="s">
        <v>61</v>
      </c>
      <c r="E12" s="2" t="s">
        <v>55</v>
      </c>
      <c r="F12" s="2" t="s">
        <v>56</v>
      </c>
      <c r="G12" s="2">
        <v>126</v>
      </c>
      <c r="H12" s="4"/>
      <c r="I12" s="4"/>
      <c r="J12" s="4"/>
      <c r="K12" s="4"/>
      <c r="L12" s="2"/>
      <c r="M12" s="2"/>
      <c r="N12" s="4"/>
      <c r="O12" s="4"/>
      <c r="P12" s="4"/>
      <c r="R12" s="3">
        <v>74.8</v>
      </c>
    </row>
    <row r="13" spans="1:18">
      <c r="A13" s="2">
        <f t="shared" si="0"/>
        <v>8</v>
      </c>
      <c r="B13" s="55">
        <v>45085</v>
      </c>
      <c r="C13" s="56" t="s">
        <v>59</v>
      </c>
      <c r="D13" s="56" t="s">
        <v>61</v>
      </c>
      <c r="E13" s="2" t="s">
        <v>55</v>
      </c>
      <c r="F13" s="2" t="s">
        <v>56</v>
      </c>
      <c r="G13" s="2">
        <v>53</v>
      </c>
      <c r="H13" s="4"/>
      <c r="I13" s="4"/>
      <c r="J13" s="4"/>
      <c r="K13" s="4"/>
      <c r="L13" s="2"/>
      <c r="M13" s="2"/>
      <c r="N13" s="4"/>
      <c r="O13" s="4"/>
      <c r="P13" s="4"/>
      <c r="R13" s="3">
        <v>24.5</v>
      </c>
    </row>
    <row r="14" spans="1:18">
      <c r="A14" s="2">
        <f t="shared" si="0"/>
        <v>9</v>
      </c>
      <c r="B14" s="55">
        <v>45086</v>
      </c>
      <c r="C14" s="56" t="s">
        <v>62</v>
      </c>
      <c r="D14" s="56" t="s">
        <v>63</v>
      </c>
      <c r="E14" s="2" t="s">
        <v>55</v>
      </c>
      <c r="F14" s="2" t="s">
        <v>56</v>
      </c>
      <c r="G14" s="2">
        <v>63</v>
      </c>
      <c r="H14" s="4"/>
      <c r="I14" s="4"/>
      <c r="J14" s="4"/>
      <c r="K14" s="4"/>
      <c r="L14" s="2"/>
      <c r="M14" s="2"/>
      <c r="N14" s="4"/>
      <c r="O14" s="4"/>
      <c r="P14" s="4"/>
      <c r="R14" s="3">
        <v>18.5</v>
      </c>
    </row>
    <row r="15" spans="1:18">
      <c r="A15" s="2">
        <f t="shared" si="0"/>
        <v>10</v>
      </c>
      <c r="B15" s="55">
        <v>45088</v>
      </c>
      <c r="C15" s="56" t="s">
        <v>62</v>
      </c>
      <c r="D15" s="56" t="s">
        <v>63</v>
      </c>
      <c r="E15" s="2" t="s">
        <v>55</v>
      </c>
      <c r="F15" s="2" t="s">
        <v>56</v>
      </c>
      <c r="G15" s="2">
        <v>154</v>
      </c>
      <c r="H15" s="4"/>
      <c r="I15" s="4"/>
      <c r="J15" s="4"/>
      <c r="K15" s="4"/>
      <c r="L15" s="2"/>
      <c r="M15" s="2"/>
      <c r="N15" s="4"/>
      <c r="O15" s="4"/>
      <c r="P15" s="4"/>
      <c r="R15" s="3">
        <v>60</v>
      </c>
    </row>
    <row r="16" spans="1:18">
      <c r="A16" s="2">
        <f t="shared" si="0"/>
        <v>11</v>
      </c>
      <c r="B16" s="55">
        <v>45088</v>
      </c>
      <c r="C16" s="56" t="s">
        <v>63</v>
      </c>
      <c r="D16" s="56" t="s">
        <v>64</v>
      </c>
      <c r="E16" s="2" t="s">
        <v>55</v>
      </c>
      <c r="F16" s="2" t="s">
        <v>56</v>
      </c>
      <c r="G16" s="2">
        <v>119</v>
      </c>
      <c r="H16" s="4"/>
      <c r="I16" s="4"/>
      <c r="J16" s="4"/>
      <c r="K16" s="4"/>
      <c r="L16" s="2"/>
      <c r="M16" s="2"/>
      <c r="N16" s="4"/>
      <c r="O16" s="4"/>
      <c r="P16" s="4"/>
      <c r="R16" s="3">
        <v>29.5</v>
      </c>
    </row>
    <row r="17" spans="1:18">
      <c r="A17" s="2">
        <f t="shared" si="0"/>
        <v>12</v>
      </c>
      <c r="B17" s="55">
        <v>45088</v>
      </c>
      <c r="C17" s="56" t="s">
        <v>64</v>
      </c>
      <c r="D17" s="56" t="s">
        <v>65</v>
      </c>
      <c r="E17" s="2" t="s">
        <v>55</v>
      </c>
      <c r="F17" s="2" t="s">
        <v>56</v>
      </c>
      <c r="G17" s="2">
        <v>20</v>
      </c>
      <c r="H17" s="4"/>
      <c r="I17" s="4"/>
      <c r="J17" s="4"/>
      <c r="K17" s="4"/>
      <c r="L17" s="2"/>
      <c r="M17" s="2"/>
      <c r="N17" s="4"/>
      <c r="O17" s="4"/>
      <c r="P17" s="4"/>
      <c r="R17" s="3">
        <v>55.4</v>
      </c>
    </row>
    <row r="18" spans="1:18">
      <c r="A18" s="2">
        <f t="shared" si="0"/>
        <v>13</v>
      </c>
      <c r="B18" s="55">
        <v>45088</v>
      </c>
      <c r="C18" s="56" t="s">
        <v>65</v>
      </c>
      <c r="D18" s="56" t="s">
        <v>66</v>
      </c>
      <c r="E18" s="2" t="s">
        <v>55</v>
      </c>
      <c r="F18" s="2" t="s">
        <v>56</v>
      </c>
      <c r="G18" s="2">
        <v>36</v>
      </c>
      <c r="H18" s="4"/>
      <c r="I18" s="4"/>
      <c r="J18" s="4"/>
      <c r="K18" s="4"/>
      <c r="L18" s="2"/>
      <c r="M18" s="2"/>
      <c r="N18" s="4"/>
      <c r="O18" s="4"/>
      <c r="P18" s="4"/>
      <c r="R18" s="3">
        <v>25.4</v>
      </c>
    </row>
    <row r="19" spans="1:18">
      <c r="A19" s="2">
        <f t="shared" si="0"/>
        <v>14</v>
      </c>
      <c r="B19" s="55">
        <v>45088</v>
      </c>
      <c r="C19" s="56" t="s">
        <v>67</v>
      </c>
      <c r="D19" s="56" t="s">
        <v>68</v>
      </c>
      <c r="E19" s="2" t="s">
        <v>55</v>
      </c>
      <c r="F19" s="2" t="s">
        <v>56</v>
      </c>
      <c r="G19" s="2">
        <v>114</v>
      </c>
      <c r="H19" s="4"/>
      <c r="I19" s="4"/>
      <c r="J19" s="4"/>
      <c r="K19" s="4"/>
      <c r="L19" s="2"/>
      <c r="M19" s="2"/>
      <c r="N19" s="4"/>
      <c r="O19" s="4"/>
      <c r="P19" s="4"/>
      <c r="R19" s="3">
        <v>15.4</v>
      </c>
    </row>
    <row r="20" spans="1:18">
      <c r="A20" s="2">
        <f t="shared" si="0"/>
        <v>15</v>
      </c>
      <c r="B20" s="55">
        <v>45089</v>
      </c>
      <c r="C20" s="56" t="s">
        <v>69</v>
      </c>
      <c r="D20" s="56" t="s">
        <v>70</v>
      </c>
      <c r="E20" s="2" t="s">
        <v>55</v>
      </c>
      <c r="F20" s="2" t="s">
        <v>56</v>
      </c>
      <c r="G20" s="4"/>
      <c r="H20" s="2"/>
      <c r="I20" s="2">
        <v>100</v>
      </c>
      <c r="J20" s="2"/>
      <c r="K20" s="4"/>
      <c r="L20" s="2"/>
      <c r="M20" s="2"/>
      <c r="N20" s="4"/>
      <c r="O20" s="4"/>
      <c r="P20" s="4"/>
      <c r="R20" s="3">
        <v>77.3</v>
      </c>
    </row>
    <row r="21" spans="1:18">
      <c r="A21" s="2">
        <f t="shared" si="0"/>
        <v>16</v>
      </c>
      <c r="B21" s="55">
        <v>45089</v>
      </c>
      <c r="C21" s="56" t="s">
        <v>70</v>
      </c>
      <c r="D21" s="56" t="s">
        <v>71</v>
      </c>
      <c r="E21" s="2" t="s">
        <v>55</v>
      </c>
      <c r="F21" s="2" t="s">
        <v>56</v>
      </c>
      <c r="G21" s="4"/>
      <c r="H21" s="2"/>
      <c r="I21" s="2">
        <v>150</v>
      </c>
      <c r="J21" s="2"/>
      <c r="K21" s="4"/>
      <c r="L21" s="2"/>
      <c r="M21" s="2"/>
      <c r="N21" s="4"/>
      <c r="O21" s="4"/>
      <c r="P21" s="4"/>
      <c r="R21" s="3">
        <v>24.5</v>
      </c>
    </row>
    <row r="22" spans="1:18">
      <c r="A22" s="2">
        <f t="shared" si="0"/>
        <v>17</v>
      </c>
      <c r="B22" s="55">
        <v>45090</v>
      </c>
      <c r="C22" s="56" t="s">
        <v>70</v>
      </c>
      <c r="D22" s="56" t="s">
        <v>71</v>
      </c>
      <c r="E22" s="2" t="s">
        <v>55</v>
      </c>
      <c r="F22" s="2" t="s">
        <v>56</v>
      </c>
      <c r="G22" s="4"/>
      <c r="H22" s="2"/>
      <c r="I22" s="2">
        <v>135</v>
      </c>
      <c r="J22" s="2"/>
      <c r="K22" s="4"/>
      <c r="L22" s="2"/>
      <c r="M22" s="2"/>
      <c r="N22" s="4"/>
      <c r="O22" s="4"/>
      <c r="P22" s="4"/>
      <c r="R22" s="3">
        <v>22.1</v>
      </c>
    </row>
    <row r="23" spans="1:18">
      <c r="A23" s="2">
        <f t="shared" si="0"/>
        <v>18</v>
      </c>
      <c r="B23" s="55">
        <v>45090</v>
      </c>
      <c r="C23" s="2" t="s">
        <v>71</v>
      </c>
      <c r="D23" s="2" t="s">
        <v>72</v>
      </c>
      <c r="E23" s="2" t="s">
        <v>55</v>
      </c>
      <c r="F23" s="2" t="s">
        <v>56</v>
      </c>
      <c r="G23" s="4"/>
      <c r="H23" s="2"/>
      <c r="I23" s="2">
        <v>65</v>
      </c>
      <c r="J23" s="2"/>
      <c r="K23" s="4"/>
      <c r="L23" s="2"/>
      <c r="M23" s="2"/>
      <c r="N23" s="4"/>
      <c r="O23" s="4"/>
      <c r="P23" s="4"/>
      <c r="R23" s="3">
        <v>47.5</v>
      </c>
    </row>
    <row r="24" spans="1:18">
      <c r="A24" s="2">
        <f t="shared" si="0"/>
        <v>19</v>
      </c>
      <c r="B24" s="55">
        <v>45091</v>
      </c>
      <c r="C24" s="2" t="s">
        <v>71</v>
      </c>
      <c r="D24" s="2" t="s">
        <v>72</v>
      </c>
      <c r="E24" s="2" t="s">
        <v>55</v>
      </c>
      <c r="F24" s="2" t="s">
        <v>56</v>
      </c>
      <c r="G24" s="4"/>
      <c r="H24" s="2"/>
      <c r="I24" s="2">
        <v>100</v>
      </c>
      <c r="J24" s="2"/>
      <c r="K24" s="4"/>
      <c r="L24" s="2"/>
      <c r="M24" s="2"/>
      <c r="N24" s="4"/>
      <c r="O24" s="4"/>
      <c r="P24" s="4"/>
      <c r="R24" s="3">
        <v>19</v>
      </c>
    </row>
    <row r="25" spans="1:18">
      <c r="A25" s="2">
        <f t="shared" si="0"/>
        <v>20</v>
      </c>
      <c r="B25" s="55">
        <v>45091</v>
      </c>
      <c r="C25" s="2" t="s">
        <v>71</v>
      </c>
      <c r="D25" s="2" t="s">
        <v>73</v>
      </c>
      <c r="E25" s="2" t="s">
        <v>55</v>
      </c>
      <c r="F25" s="2" t="s">
        <v>56</v>
      </c>
      <c r="G25" s="4"/>
      <c r="H25" s="2">
        <v>50</v>
      </c>
      <c r="I25" s="2"/>
      <c r="J25" s="2"/>
      <c r="K25" s="4"/>
      <c r="L25" s="2"/>
      <c r="M25" s="2"/>
      <c r="N25" s="4"/>
      <c r="O25" s="4"/>
      <c r="P25" s="4"/>
      <c r="R25" s="3">
        <v>39.9</v>
      </c>
    </row>
    <row r="26" spans="1:18">
      <c r="A26" s="2">
        <f t="shared" si="0"/>
        <v>21</v>
      </c>
      <c r="B26" s="55">
        <v>45092</v>
      </c>
      <c r="C26" s="2" t="s">
        <v>74</v>
      </c>
      <c r="D26" s="2" t="s">
        <v>75</v>
      </c>
      <c r="E26" s="2" t="s">
        <v>55</v>
      </c>
      <c r="F26" s="2" t="s">
        <v>56</v>
      </c>
      <c r="G26" s="4"/>
      <c r="H26" s="2"/>
      <c r="I26" s="2">
        <v>62</v>
      </c>
      <c r="J26" s="2"/>
      <c r="K26" s="4"/>
      <c r="L26" s="2"/>
      <c r="M26" s="2"/>
      <c r="N26" s="4"/>
      <c r="O26" s="4"/>
      <c r="P26" s="4"/>
      <c r="R26" s="3">
        <v>18.399999999999999</v>
      </c>
    </row>
    <row r="27" spans="1:18">
      <c r="A27" s="2">
        <f t="shared" si="0"/>
        <v>22</v>
      </c>
      <c r="B27" s="55">
        <v>45092</v>
      </c>
      <c r="C27" s="2" t="s">
        <v>76</v>
      </c>
      <c r="D27" s="2" t="s">
        <v>77</v>
      </c>
      <c r="E27" s="2" t="s">
        <v>55</v>
      </c>
      <c r="F27" s="2" t="s">
        <v>56</v>
      </c>
      <c r="G27" s="4"/>
      <c r="H27" s="2">
        <v>69</v>
      </c>
      <c r="I27" s="2"/>
      <c r="J27" s="4"/>
      <c r="K27" s="4"/>
      <c r="L27" s="2"/>
      <c r="M27" s="2"/>
      <c r="N27" s="4"/>
      <c r="O27" s="4"/>
      <c r="P27" s="4"/>
      <c r="R27" s="3">
        <v>123.5</v>
      </c>
    </row>
    <row r="28" spans="1:18">
      <c r="A28" s="2">
        <f t="shared" si="0"/>
        <v>23</v>
      </c>
      <c r="B28" s="55">
        <v>45093</v>
      </c>
      <c r="C28" s="2" t="s">
        <v>72</v>
      </c>
      <c r="D28" s="2" t="s">
        <v>78</v>
      </c>
      <c r="E28" s="2" t="s">
        <v>55</v>
      </c>
      <c r="F28" s="2" t="s">
        <v>56</v>
      </c>
      <c r="G28" s="4"/>
      <c r="H28" s="4"/>
      <c r="I28" s="4">
        <v>100</v>
      </c>
      <c r="J28" s="4"/>
      <c r="K28" s="4"/>
      <c r="L28" s="2"/>
      <c r="M28" s="2"/>
      <c r="N28" s="4"/>
      <c r="O28" s="4"/>
      <c r="P28" s="4"/>
      <c r="R28" s="3">
        <v>68.2</v>
      </c>
    </row>
    <row r="29" spans="1:18">
      <c r="A29" s="2">
        <f t="shared" si="0"/>
        <v>24</v>
      </c>
      <c r="B29" s="55">
        <v>45093</v>
      </c>
      <c r="C29" s="2" t="s">
        <v>72</v>
      </c>
      <c r="D29" s="2" t="s">
        <v>79</v>
      </c>
      <c r="E29" s="2" t="s">
        <v>55</v>
      </c>
      <c r="F29" s="2" t="s">
        <v>56</v>
      </c>
      <c r="G29" s="2">
        <v>20</v>
      </c>
      <c r="H29" s="2"/>
      <c r="I29" s="2"/>
      <c r="J29" s="2"/>
      <c r="K29" s="4"/>
      <c r="L29" s="2"/>
      <c r="M29" s="2"/>
      <c r="N29" s="4"/>
      <c r="O29" s="4"/>
      <c r="P29" s="4"/>
      <c r="R29" s="3">
        <v>95.7</v>
      </c>
    </row>
    <row r="30" spans="1:18">
      <c r="A30" s="2">
        <f t="shared" si="0"/>
        <v>25</v>
      </c>
      <c r="B30" s="55">
        <v>45094</v>
      </c>
      <c r="C30" s="2" t="s">
        <v>72</v>
      </c>
      <c r="D30" s="2" t="s">
        <v>78</v>
      </c>
      <c r="E30" s="2" t="s">
        <v>55</v>
      </c>
      <c r="F30" s="2" t="s">
        <v>56</v>
      </c>
      <c r="G30" s="2"/>
      <c r="H30" s="2"/>
      <c r="I30" s="2">
        <v>200</v>
      </c>
      <c r="J30" s="2"/>
      <c r="K30" s="4"/>
      <c r="L30" s="2"/>
      <c r="M30" s="2"/>
      <c r="N30" s="4"/>
      <c r="O30" s="4"/>
      <c r="P30" s="4"/>
      <c r="R30" s="3">
        <v>61.5</v>
      </c>
    </row>
    <row r="31" spans="1:18">
      <c r="A31" s="2">
        <f t="shared" si="0"/>
        <v>26</v>
      </c>
      <c r="B31" s="55">
        <v>45095</v>
      </c>
      <c r="C31" s="2" t="s">
        <v>72</v>
      </c>
      <c r="D31" s="2" t="s">
        <v>78</v>
      </c>
      <c r="E31" s="2" t="s">
        <v>55</v>
      </c>
      <c r="F31" s="2" t="s">
        <v>56</v>
      </c>
      <c r="G31" s="2"/>
      <c r="H31" s="2"/>
      <c r="I31" s="2">
        <v>260</v>
      </c>
      <c r="J31" s="2"/>
      <c r="K31" s="4"/>
      <c r="L31" s="2"/>
      <c r="M31" s="2"/>
      <c r="N31" s="4"/>
      <c r="O31" s="4"/>
      <c r="P31" s="4"/>
      <c r="R31" s="3">
        <v>8.4</v>
      </c>
    </row>
    <row r="32" spans="1:18">
      <c r="A32" s="2">
        <f t="shared" si="0"/>
        <v>27</v>
      </c>
      <c r="B32" s="55">
        <v>45096</v>
      </c>
      <c r="C32" s="2" t="s">
        <v>72</v>
      </c>
      <c r="D32" s="2" t="s">
        <v>78</v>
      </c>
      <c r="E32" s="2" t="s">
        <v>55</v>
      </c>
      <c r="F32" s="2" t="s">
        <v>56</v>
      </c>
      <c r="G32" s="2"/>
      <c r="H32" s="2"/>
      <c r="I32" s="2">
        <v>30</v>
      </c>
      <c r="J32" s="2"/>
      <c r="K32" s="4"/>
      <c r="L32" s="2"/>
      <c r="M32" s="2"/>
      <c r="N32" s="4"/>
      <c r="O32" s="4"/>
      <c r="P32" s="4"/>
      <c r="R32" s="3">
        <v>157</v>
      </c>
    </row>
    <row r="33" spans="1:18">
      <c r="A33" s="2">
        <f t="shared" si="0"/>
        <v>28</v>
      </c>
      <c r="B33" s="55">
        <v>45096</v>
      </c>
      <c r="C33" s="2" t="s">
        <v>78</v>
      </c>
      <c r="D33" s="2" t="s">
        <v>80</v>
      </c>
      <c r="E33" s="2" t="s">
        <v>55</v>
      </c>
      <c r="F33" s="2" t="s">
        <v>56</v>
      </c>
      <c r="G33" s="2">
        <v>295</v>
      </c>
      <c r="H33" s="2"/>
      <c r="I33" s="2"/>
      <c r="J33" s="2"/>
      <c r="K33" s="4"/>
      <c r="L33" s="2"/>
      <c r="M33" s="2"/>
      <c r="N33" s="4"/>
      <c r="O33" s="4"/>
      <c r="P33" s="4"/>
      <c r="R33" s="3">
        <v>22.2</v>
      </c>
    </row>
    <row r="34" spans="1:18">
      <c r="A34" s="2">
        <f t="shared" si="0"/>
        <v>29</v>
      </c>
      <c r="B34" s="55">
        <v>45097</v>
      </c>
      <c r="C34" s="2" t="s">
        <v>72</v>
      </c>
      <c r="D34" s="2" t="s">
        <v>79</v>
      </c>
      <c r="E34" s="2" t="s">
        <v>55</v>
      </c>
      <c r="F34" s="2" t="s">
        <v>56</v>
      </c>
      <c r="G34" s="2">
        <v>80</v>
      </c>
      <c r="H34" s="2"/>
      <c r="I34" s="2"/>
      <c r="J34" s="2"/>
      <c r="K34" s="4"/>
      <c r="L34" s="2"/>
      <c r="M34" s="2"/>
      <c r="N34" s="4"/>
      <c r="O34" s="4"/>
      <c r="P34" s="4"/>
      <c r="R34" s="3">
        <v>69.8</v>
      </c>
    </row>
    <row r="35" spans="1:18">
      <c r="A35" s="2">
        <f t="shared" si="0"/>
        <v>30</v>
      </c>
      <c r="B35" s="55">
        <v>45097</v>
      </c>
      <c r="C35" s="2" t="s">
        <v>79</v>
      </c>
      <c r="D35" s="2" t="s">
        <v>81</v>
      </c>
      <c r="E35" s="2" t="s">
        <v>55</v>
      </c>
      <c r="F35" s="2" t="s">
        <v>56</v>
      </c>
      <c r="G35" s="2">
        <v>30</v>
      </c>
      <c r="H35" s="4"/>
      <c r="I35" s="4"/>
      <c r="J35" s="4"/>
      <c r="K35" s="4"/>
      <c r="L35" s="2"/>
      <c r="M35" s="2"/>
      <c r="N35" s="4"/>
      <c r="O35" s="4"/>
      <c r="P35" s="4"/>
      <c r="R35" s="3">
        <v>84.2</v>
      </c>
    </row>
    <row r="36" spans="1:18">
      <c r="A36" s="2">
        <f t="shared" si="0"/>
        <v>31</v>
      </c>
      <c r="B36" s="55">
        <v>45097</v>
      </c>
      <c r="C36" s="2" t="s">
        <v>81</v>
      </c>
      <c r="D36" s="2" t="s">
        <v>82</v>
      </c>
      <c r="E36" s="2" t="s">
        <v>55</v>
      </c>
      <c r="F36" s="2" t="s">
        <v>56</v>
      </c>
      <c r="G36" s="2">
        <v>155</v>
      </c>
      <c r="H36" s="4"/>
      <c r="I36" s="4"/>
      <c r="J36" s="4"/>
      <c r="K36" s="4"/>
      <c r="L36" s="2"/>
      <c r="M36" s="2"/>
      <c r="N36" s="4"/>
      <c r="O36" s="4"/>
      <c r="P36" s="4"/>
      <c r="R36" s="3">
        <v>28.5</v>
      </c>
    </row>
    <row r="37" spans="1:18">
      <c r="A37" s="2">
        <f t="shared" si="0"/>
        <v>32</v>
      </c>
      <c r="B37" s="55">
        <v>45098</v>
      </c>
      <c r="C37" s="2" t="s">
        <v>81</v>
      </c>
      <c r="D37" s="2" t="s">
        <v>82</v>
      </c>
      <c r="E37" s="2" t="s">
        <v>55</v>
      </c>
      <c r="F37" s="2" t="s">
        <v>56</v>
      </c>
      <c r="G37" s="2">
        <v>161</v>
      </c>
      <c r="H37" s="4"/>
      <c r="I37" s="4"/>
      <c r="J37" s="4"/>
      <c r="K37" s="4"/>
      <c r="L37" s="2"/>
      <c r="M37" s="2"/>
      <c r="N37" s="4"/>
      <c r="O37" s="4"/>
      <c r="P37" s="4"/>
      <c r="R37" s="3">
        <v>117.2</v>
      </c>
    </row>
    <row r="38" spans="1:18">
      <c r="A38" s="2">
        <f t="shared" si="0"/>
        <v>33</v>
      </c>
      <c r="B38" s="55">
        <v>45098</v>
      </c>
      <c r="C38" s="2" t="s">
        <v>81</v>
      </c>
      <c r="D38" s="2" t="s">
        <v>83</v>
      </c>
      <c r="E38" s="2" t="s">
        <v>55</v>
      </c>
      <c r="F38" s="2" t="s">
        <v>56</v>
      </c>
      <c r="G38" s="2">
        <v>62</v>
      </c>
      <c r="H38" s="4"/>
      <c r="I38" s="4"/>
      <c r="J38" s="4"/>
      <c r="K38" s="4"/>
      <c r="L38" s="2"/>
      <c r="M38" s="2"/>
      <c r="N38" s="4"/>
      <c r="O38" s="4"/>
      <c r="P38" s="4"/>
      <c r="R38" s="3">
        <v>16</v>
      </c>
    </row>
    <row r="39" spans="1:18">
      <c r="A39" s="2">
        <f t="shared" si="0"/>
        <v>34</v>
      </c>
      <c r="B39" s="55">
        <v>45098</v>
      </c>
      <c r="C39" s="2" t="s">
        <v>83</v>
      </c>
      <c r="D39" s="2" t="s">
        <v>73</v>
      </c>
      <c r="E39" s="2" t="s">
        <v>55</v>
      </c>
      <c r="F39" s="2" t="s">
        <v>56</v>
      </c>
      <c r="G39" s="4"/>
      <c r="H39" s="2">
        <v>80</v>
      </c>
      <c r="I39" s="4"/>
      <c r="J39" s="4"/>
      <c r="K39" s="4"/>
      <c r="L39" s="2"/>
      <c r="M39" s="2"/>
      <c r="N39" s="4"/>
      <c r="O39" s="4"/>
      <c r="P39" s="4"/>
      <c r="R39" s="3">
        <v>96.3</v>
      </c>
    </row>
    <row r="40" spans="1:18">
      <c r="A40" s="2">
        <f t="shared" si="0"/>
        <v>35</v>
      </c>
      <c r="B40" s="55">
        <v>45099</v>
      </c>
      <c r="C40" s="2" t="s">
        <v>71</v>
      </c>
      <c r="D40" s="2" t="s">
        <v>73</v>
      </c>
      <c r="E40" s="2" t="s">
        <v>55</v>
      </c>
      <c r="F40" s="2" t="s">
        <v>56</v>
      </c>
      <c r="G40" s="4"/>
      <c r="H40" s="2">
        <v>120</v>
      </c>
      <c r="I40" s="4"/>
      <c r="J40" s="4"/>
      <c r="K40" s="4"/>
      <c r="L40" s="2"/>
      <c r="M40" s="2"/>
      <c r="N40" s="4"/>
      <c r="O40" s="4"/>
      <c r="P40" s="4"/>
      <c r="R40" s="3">
        <v>288.8</v>
      </c>
    </row>
    <row r="41" spans="1:18">
      <c r="A41" s="2">
        <f t="shared" si="0"/>
        <v>36</v>
      </c>
      <c r="B41" s="55">
        <v>45099</v>
      </c>
      <c r="C41" s="2" t="s">
        <v>73</v>
      </c>
      <c r="D41" s="2" t="s">
        <v>84</v>
      </c>
      <c r="E41" s="2" t="s">
        <v>55</v>
      </c>
      <c r="F41" s="2" t="s">
        <v>56</v>
      </c>
      <c r="G41" s="4"/>
      <c r="H41" s="2">
        <v>80</v>
      </c>
      <c r="I41" s="4"/>
      <c r="J41" s="4"/>
      <c r="K41" s="4"/>
      <c r="L41" s="2"/>
      <c r="M41" s="2"/>
      <c r="N41" s="4"/>
      <c r="O41" s="4"/>
      <c r="P41" s="4"/>
      <c r="R41" s="3">
        <v>115.1</v>
      </c>
    </row>
    <row r="42" spans="1:18">
      <c r="A42" s="2">
        <f t="shared" si="0"/>
        <v>37</v>
      </c>
      <c r="B42" s="55">
        <v>45100</v>
      </c>
      <c r="C42" s="2" t="s">
        <v>84</v>
      </c>
      <c r="D42" s="2" t="s">
        <v>85</v>
      </c>
      <c r="E42" s="2" t="s">
        <v>55</v>
      </c>
      <c r="F42" s="2" t="s">
        <v>56</v>
      </c>
      <c r="G42" s="2"/>
      <c r="H42" s="2">
        <v>76</v>
      </c>
      <c r="I42" s="4"/>
      <c r="J42" s="4"/>
      <c r="K42" s="4"/>
      <c r="L42" s="2"/>
      <c r="M42" s="2"/>
      <c r="N42" s="4"/>
      <c r="O42" s="4"/>
      <c r="P42" s="4"/>
      <c r="R42" s="3">
        <v>34.200000000000003</v>
      </c>
    </row>
    <row r="43" spans="1:18">
      <c r="A43" s="2">
        <f t="shared" si="0"/>
        <v>38</v>
      </c>
      <c r="B43" s="55">
        <v>45100</v>
      </c>
      <c r="C43" s="2" t="s">
        <v>84</v>
      </c>
      <c r="D43" s="2" t="s">
        <v>86</v>
      </c>
      <c r="E43" s="2" t="s">
        <v>55</v>
      </c>
      <c r="F43" s="2" t="s">
        <v>56</v>
      </c>
      <c r="G43" s="2">
        <v>6</v>
      </c>
      <c r="H43" s="2"/>
      <c r="I43" s="4"/>
      <c r="J43" s="4"/>
      <c r="K43" s="4"/>
      <c r="L43" s="2"/>
      <c r="M43" s="2"/>
      <c r="N43" s="4"/>
      <c r="O43" s="4"/>
      <c r="P43" s="4"/>
      <c r="R43" s="3">
        <v>73.5</v>
      </c>
    </row>
    <row r="44" spans="1:18">
      <c r="A44" s="2">
        <f t="shared" si="0"/>
        <v>39</v>
      </c>
      <c r="B44" s="55">
        <v>45100</v>
      </c>
      <c r="C44" s="2" t="s">
        <v>85</v>
      </c>
      <c r="D44" s="2" t="s">
        <v>87</v>
      </c>
      <c r="E44" s="2" t="s">
        <v>55</v>
      </c>
      <c r="F44" s="2" t="s">
        <v>56</v>
      </c>
      <c r="G44" s="2">
        <v>46</v>
      </c>
      <c r="H44" s="2"/>
      <c r="I44" s="4"/>
      <c r="J44" s="4"/>
      <c r="K44" s="4"/>
      <c r="L44" s="2"/>
      <c r="M44" s="2"/>
      <c r="N44" s="4"/>
      <c r="O44" s="4"/>
      <c r="P44" s="4"/>
      <c r="R44" s="3">
        <v>47</v>
      </c>
    </row>
    <row r="45" spans="1:18">
      <c r="A45" s="2">
        <f t="shared" si="0"/>
        <v>40</v>
      </c>
      <c r="B45" s="55">
        <v>45100</v>
      </c>
      <c r="C45" s="2" t="s">
        <v>85</v>
      </c>
      <c r="D45" s="2" t="s">
        <v>88</v>
      </c>
      <c r="E45" s="2" t="s">
        <v>55</v>
      </c>
      <c r="F45" s="2" t="s">
        <v>56</v>
      </c>
      <c r="G45" s="2"/>
      <c r="H45" s="2">
        <v>74</v>
      </c>
      <c r="I45" s="4"/>
      <c r="J45" s="4"/>
      <c r="K45" s="4"/>
      <c r="L45" s="2"/>
      <c r="M45" s="2"/>
      <c r="N45" s="4"/>
      <c r="O45" s="4"/>
      <c r="P45" s="4"/>
      <c r="R45" s="3">
        <v>637</v>
      </c>
    </row>
    <row r="46" spans="1:18">
      <c r="A46" s="2">
        <f t="shared" si="0"/>
        <v>41</v>
      </c>
      <c r="B46" s="55">
        <v>45102</v>
      </c>
      <c r="C46" s="2" t="s">
        <v>89</v>
      </c>
      <c r="D46" s="2" t="s">
        <v>90</v>
      </c>
      <c r="E46" s="2" t="s">
        <v>55</v>
      </c>
      <c r="F46" s="2" t="s">
        <v>56</v>
      </c>
      <c r="G46" s="2">
        <v>158</v>
      </c>
      <c r="H46" s="2"/>
      <c r="I46" s="4"/>
      <c r="J46" s="4"/>
      <c r="K46" s="4"/>
      <c r="L46" s="2"/>
      <c r="M46" s="2"/>
      <c r="N46" s="4"/>
      <c r="O46" s="4"/>
      <c r="P46" s="4"/>
      <c r="R46" s="3">
        <v>7</v>
      </c>
    </row>
    <row r="47" spans="1:18">
      <c r="A47" s="2">
        <f t="shared" si="0"/>
        <v>42</v>
      </c>
      <c r="B47" s="55">
        <v>45102</v>
      </c>
      <c r="C47" s="2" t="s">
        <v>91</v>
      </c>
      <c r="D47" s="2" t="s">
        <v>89</v>
      </c>
      <c r="E47" s="2" t="s">
        <v>55</v>
      </c>
      <c r="F47" s="2" t="s">
        <v>56</v>
      </c>
      <c r="G47" s="2">
        <v>30</v>
      </c>
      <c r="H47" s="2"/>
      <c r="I47" s="4"/>
      <c r="J47" s="4"/>
      <c r="K47" s="4"/>
      <c r="L47" s="2"/>
      <c r="M47" s="2"/>
      <c r="N47" s="4"/>
      <c r="O47" s="4"/>
      <c r="P47" s="4"/>
      <c r="R47" s="3">
        <f>282.6-7</f>
        <v>275.60000000000002</v>
      </c>
    </row>
    <row r="48" spans="1:18">
      <c r="A48" s="2">
        <f t="shared" si="0"/>
        <v>43</v>
      </c>
      <c r="B48" s="55">
        <v>45102</v>
      </c>
      <c r="C48" s="2" t="s">
        <v>89</v>
      </c>
      <c r="D48" s="2" t="s">
        <v>92</v>
      </c>
      <c r="E48" s="2" t="s">
        <v>55</v>
      </c>
      <c r="F48" s="2" t="s">
        <v>56</v>
      </c>
      <c r="G48" s="2">
        <v>11</v>
      </c>
      <c r="H48" s="2"/>
      <c r="I48" s="4"/>
      <c r="J48" s="4"/>
      <c r="K48" s="4"/>
      <c r="L48" s="2"/>
      <c r="M48" s="2"/>
      <c r="N48" s="4"/>
      <c r="O48" s="4"/>
      <c r="P48" s="4"/>
      <c r="R48" s="3">
        <v>11</v>
      </c>
    </row>
    <row r="49" spans="1:18">
      <c r="A49" s="2">
        <f t="shared" si="0"/>
        <v>44</v>
      </c>
      <c r="B49" s="55">
        <v>45102</v>
      </c>
      <c r="C49" s="2" t="s">
        <v>93</v>
      </c>
      <c r="D49" s="2" t="s">
        <v>94</v>
      </c>
      <c r="E49" s="2" t="s">
        <v>55</v>
      </c>
      <c r="F49" s="2" t="s">
        <v>56</v>
      </c>
      <c r="G49" s="2"/>
      <c r="H49" s="2">
        <v>26</v>
      </c>
      <c r="I49" s="4"/>
      <c r="J49" s="4"/>
      <c r="K49" s="4"/>
      <c r="L49" s="2"/>
      <c r="M49" s="2"/>
      <c r="N49" s="4"/>
      <c r="O49" s="4"/>
      <c r="P49" s="4"/>
      <c r="R49" s="3">
        <v>3</v>
      </c>
    </row>
    <row r="50" spans="1:18">
      <c r="A50" s="2">
        <f t="shared" si="0"/>
        <v>45</v>
      </c>
      <c r="B50" s="55">
        <v>45190</v>
      </c>
      <c r="C50" s="2" t="s">
        <v>78</v>
      </c>
      <c r="D50" s="2" t="s">
        <v>95</v>
      </c>
      <c r="E50" s="2" t="s">
        <v>55</v>
      </c>
      <c r="F50" s="2" t="s">
        <v>56</v>
      </c>
      <c r="G50" s="2"/>
      <c r="H50" s="2">
        <v>96</v>
      </c>
      <c r="I50" s="4"/>
      <c r="J50" s="4"/>
      <c r="K50" s="4"/>
      <c r="L50" s="2"/>
      <c r="M50" s="2"/>
      <c r="N50" s="4"/>
      <c r="O50" s="4"/>
      <c r="P50" s="4"/>
      <c r="R50" s="3">
        <v>8</v>
      </c>
    </row>
    <row r="51" spans="1:18">
      <c r="A51" s="2">
        <f t="shared" si="0"/>
        <v>46</v>
      </c>
      <c r="B51" s="55">
        <v>45190</v>
      </c>
      <c r="C51" s="2" t="s">
        <v>95</v>
      </c>
      <c r="D51" s="2" t="s">
        <v>96</v>
      </c>
      <c r="E51" s="2" t="s">
        <v>55</v>
      </c>
      <c r="F51" s="2" t="s">
        <v>56</v>
      </c>
      <c r="G51" s="2"/>
      <c r="H51" s="2">
        <v>27</v>
      </c>
      <c r="I51" s="4"/>
      <c r="J51" s="4"/>
      <c r="K51" s="4"/>
      <c r="L51" s="2"/>
      <c r="M51" s="2"/>
      <c r="N51" s="4"/>
      <c r="O51" s="4"/>
      <c r="P51" s="4"/>
      <c r="R51" s="54"/>
    </row>
    <row r="52" spans="1:18">
      <c r="A52" s="2">
        <f t="shared" si="0"/>
        <v>47</v>
      </c>
      <c r="B52" s="55">
        <v>45190</v>
      </c>
      <c r="C52" s="2" t="s">
        <v>96</v>
      </c>
      <c r="D52" s="2" t="s">
        <v>97</v>
      </c>
      <c r="E52" s="2" t="s">
        <v>55</v>
      </c>
      <c r="F52" s="2" t="s">
        <v>56</v>
      </c>
      <c r="G52" s="2"/>
      <c r="H52" s="2">
        <v>75</v>
      </c>
      <c r="I52" s="4"/>
      <c r="J52" s="4"/>
      <c r="K52" s="4"/>
      <c r="L52" s="2"/>
      <c r="M52" s="2"/>
      <c r="N52" s="4"/>
      <c r="O52" s="4"/>
      <c r="P52" s="4"/>
      <c r="R52" s="54"/>
    </row>
    <row r="53" spans="1:18">
      <c r="A53" s="2">
        <f t="shared" si="0"/>
        <v>48</v>
      </c>
      <c r="B53" s="55">
        <v>45190</v>
      </c>
      <c r="C53" s="2" t="s">
        <v>97</v>
      </c>
      <c r="D53" s="2" t="s">
        <v>98</v>
      </c>
      <c r="E53" s="2" t="s">
        <v>55</v>
      </c>
      <c r="F53" s="2" t="s">
        <v>56</v>
      </c>
      <c r="G53" s="2"/>
      <c r="H53" s="2">
        <v>10</v>
      </c>
      <c r="I53" s="4"/>
      <c r="J53" s="4"/>
      <c r="K53" s="4"/>
      <c r="L53" s="2"/>
      <c r="M53" s="2"/>
      <c r="N53" s="4"/>
      <c r="O53" s="4"/>
      <c r="P53" s="4"/>
      <c r="R53" s="54"/>
    </row>
    <row r="54" spans="1:18">
      <c r="A54" s="2">
        <f t="shared" si="0"/>
        <v>49</v>
      </c>
      <c r="B54" s="55">
        <v>45190</v>
      </c>
      <c r="C54" s="2" t="s">
        <v>98</v>
      </c>
      <c r="D54" s="2" t="s">
        <v>99</v>
      </c>
      <c r="E54" s="2" t="s">
        <v>55</v>
      </c>
      <c r="F54" s="2" t="s">
        <v>56</v>
      </c>
      <c r="G54" s="2"/>
      <c r="H54" s="2">
        <v>58</v>
      </c>
      <c r="I54" s="4"/>
      <c r="J54" s="4"/>
      <c r="K54" s="4"/>
      <c r="L54" s="2"/>
      <c r="M54" s="2"/>
      <c r="N54" s="4"/>
      <c r="O54" s="4"/>
      <c r="P54" s="4"/>
      <c r="R54" s="54"/>
    </row>
    <row r="55" spans="1:18">
      <c r="A55" s="2">
        <f t="shared" si="0"/>
        <v>50</v>
      </c>
      <c r="B55" s="55">
        <v>45191</v>
      </c>
      <c r="C55" s="2" t="s">
        <v>99</v>
      </c>
      <c r="D55" s="2" t="s">
        <v>100</v>
      </c>
      <c r="E55" s="2" t="s">
        <v>55</v>
      </c>
      <c r="F55" s="2" t="s">
        <v>56</v>
      </c>
      <c r="G55" s="2">
        <v>11</v>
      </c>
      <c r="H55" s="2"/>
      <c r="I55" s="4"/>
      <c r="J55" s="4"/>
      <c r="K55" s="4"/>
      <c r="L55" s="2"/>
      <c r="M55" s="2"/>
      <c r="N55" s="4"/>
      <c r="O55" s="4"/>
      <c r="P55" s="4"/>
      <c r="R55" s="54"/>
    </row>
    <row r="56" spans="1:18">
      <c r="A56" s="2">
        <f t="shared" si="0"/>
        <v>51</v>
      </c>
      <c r="B56" s="55">
        <v>45191</v>
      </c>
      <c r="C56" s="2" t="s">
        <v>100</v>
      </c>
      <c r="D56" s="2" t="s">
        <v>101</v>
      </c>
      <c r="E56" s="2" t="s">
        <v>55</v>
      </c>
      <c r="F56" s="2" t="s">
        <v>56</v>
      </c>
      <c r="G56" s="2">
        <v>51</v>
      </c>
      <c r="H56" s="2"/>
      <c r="I56" s="4"/>
      <c r="J56" s="4"/>
      <c r="K56" s="4"/>
      <c r="L56" s="2"/>
      <c r="M56" s="2"/>
      <c r="N56" s="4"/>
      <c r="O56" s="4"/>
      <c r="P56" s="4"/>
      <c r="R56" s="54"/>
    </row>
    <row r="57" spans="1:18">
      <c r="A57" s="2">
        <f t="shared" si="0"/>
        <v>52</v>
      </c>
      <c r="B57" s="55">
        <v>45191</v>
      </c>
      <c r="C57" s="2" t="s">
        <v>101</v>
      </c>
      <c r="D57" s="2" t="s">
        <v>102</v>
      </c>
      <c r="E57" s="2" t="s">
        <v>55</v>
      </c>
      <c r="F57" s="2" t="s">
        <v>56</v>
      </c>
      <c r="G57" s="2">
        <v>56</v>
      </c>
      <c r="H57" s="2"/>
      <c r="I57" s="4"/>
      <c r="J57" s="4"/>
      <c r="K57" s="4"/>
      <c r="L57" s="2"/>
      <c r="M57" s="2"/>
      <c r="N57" s="4"/>
      <c r="O57" s="4"/>
      <c r="P57" s="4"/>
      <c r="R57" s="54"/>
    </row>
    <row r="58" spans="1:18">
      <c r="A58" s="2">
        <f t="shared" si="0"/>
        <v>53</v>
      </c>
      <c r="B58" s="55">
        <v>45191</v>
      </c>
      <c r="C58" s="2" t="s">
        <v>102</v>
      </c>
      <c r="D58" s="2" t="s">
        <v>103</v>
      </c>
      <c r="E58" s="2" t="s">
        <v>55</v>
      </c>
      <c r="F58" s="2" t="s">
        <v>56</v>
      </c>
      <c r="G58" s="2">
        <v>16</v>
      </c>
      <c r="H58" s="2"/>
      <c r="I58" s="4"/>
      <c r="J58" s="4"/>
      <c r="K58" s="4"/>
      <c r="L58" s="2"/>
      <c r="M58" s="2"/>
      <c r="N58" s="4"/>
      <c r="O58" s="4"/>
      <c r="P58" s="4"/>
      <c r="R58" s="54"/>
    </row>
    <row r="59" spans="1:18">
      <c r="A59" s="2">
        <f t="shared" si="0"/>
        <v>54</v>
      </c>
      <c r="B59" s="55">
        <v>45191</v>
      </c>
      <c r="C59" s="57" t="s">
        <v>103</v>
      </c>
      <c r="D59" s="57" t="s">
        <v>104</v>
      </c>
      <c r="E59" s="2" t="s">
        <v>55</v>
      </c>
      <c r="F59" s="2" t="s">
        <v>56</v>
      </c>
      <c r="G59" s="2">
        <v>19</v>
      </c>
      <c r="H59" s="2"/>
      <c r="I59" s="4"/>
      <c r="J59" s="4"/>
      <c r="K59" s="4"/>
      <c r="L59" s="2"/>
      <c r="M59" s="2"/>
      <c r="N59" s="4"/>
      <c r="O59" s="4"/>
      <c r="P59" s="4"/>
      <c r="R59" s="54"/>
    </row>
    <row r="60" spans="1:18">
      <c r="A60" s="2">
        <f t="shared" si="0"/>
        <v>55</v>
      </c>
      <c r="B60" s="55">
        <v>45191</v>
      </c>
      <c r="C60" s="2" t="s">
        <v>104</v>
      </c>
      <c r="D60" s="2" t="s">
        <v>105</v>
      </c>
      <c r="E60" s="2" t="s">
        <v>55</v>
      </c>
      <c r="F60" s="2" t="s">
        <v>56</v>
      </c>
      <c r="G60" s="2">
        <v>52</v>
      </c>
      <c r="H60" s="2"/>
      <c r="I60" s="4"/>
      <c r="J60" s="4"/>
      <c r="K60" s="4"/>
      <c r="L60" s="2"/>
      <c r="M60" s="2"/>
      <c r="N60" s="4"/>
      <c r="O60" s="4"/>
      <c r="P60" s="4"/>
      <c r="R60" s="54"/>
    </row>
    <row r="61" spans="1:18">
      <c r="A61" s="2">
        <f t="shared" si="0"/>
        <v>56</v>
      </c>
      <c r="B61" s="55">
        <v>45191</v>
      </c>
      <c r="C61" s="2" t="s">
        <v>105</v>
      </c>
      <c r="D61" s="2" t="s">
        <v>106</v>
      </c>
      <c r="E61" s="2" t="s">
        <v>55</v>
      </c>
      <c r="F61" s="2" t="s">
        <v>56</v>
      </c>
      <c r="G61" s="2">
        <v>57</v>
      </c>
      <c r="H61" s="2"/>
      <c r="I61" s="4"/>
      <c r="J61" s="4"/>
      <c r="K61" s="4"/>
      <c r="L61" s="2"/>
      <c r="M61" s="2"/>
      <c r="N61" s="4"/>
      <c r="O61" s="4"/>
      <c r="P61" s="4"/>
      <c r="R61" s="54"/>
    </row>
    <row r="62" spans="1:18">
      <c r="A62" s="2">
        <f t="shared" si="0"/>
        <v>57</v>
      </c>
      <c r="B62" s="55">
        <v>45191</v>
      </c>
      <c r="C62" s="2" t="s">
        <v>105</v>
      </c>
      <c r="D62" s="2" t="s">
        <v>107</v>
      </c>
      <c r="E62" s="2" t="s">
        <v>55</v>
      </c>
      <c r="F62" s="2" t="s">
        <v>56</v>
      </c>
      <c r="G62" s="2">
        <v>76</v>
      </c>
      <c r="H62" s="2"/>
      <c r="I62" s="4"/>
      <c r="J62" s="4"/>
      <c r="K62" s="4"/>
      <c r="L62" s="2"/>
      <c r="M62" s="2"/>
      <c r="N62" s="4"/>
      <c r="O62" s="4"/>
      <c r="P62" s="4"/>
      <c r="R62" s="54"/>
    </row>
    <row r="63" spans="1:18">
      <c r="A63" s="2">
        <f t="shared" si="0"/>
        <v>58</v>
      </c>
      <c r="B63" s="55">
        <v>45191</v>
      </c>
      <c r="C63" s="2" t="s">
        <v>107</v>
      </c>
      <c r="D63" s="2" t="s">
        <v>108</v>
      </c>
      <c r="E63" s="2" t="s">
        <v>55</v>
      </c>
      <c r="F63" s="2" t="s">
        <v>56</v>
      </c>
      <c r="G63" s="2">
        <v>66</v>
      </c>
      <c r="H63" s="2"/>
      <c r="I63" s="4"/>
      <c r="J63" s="4"/>
      <c r="K63" s="4"/>
      <c r="L63" s="2"/>
      <c r="M63" s="2"/>
      <c r="N63" s="4"/>
      <c r="O63" s="4"/>
      <c r="P63" s="4"/>
      <c r="R63" s="54"/>
    </row>
    <row r="64" spans="1:18">
      <c r="A64" s="2">
        <f t="shared" si="0"/>
        <v>59</v>
      </c>
      <c r="B64" s="55">
        <v>45191</v>
      </c>
      <c r="C64" s="2" t="s">
        <v>108</v>
      </c>
      <c r="D64" s="2" t="s">
        <v>109</v>
      </c>
      <c r="E64" s="2" t="s">
        <v>55</v>
      </c>
      <c r="F64" s="2" t="s">
        <v>56</v>
      </c>
      <c r="G64" s="2">
        <v>28</v>
      </c>
      <c r="H64" s="2"/>
      <c r="I64" s="4"/>
      <c r="J64" s="4"/>
      <c r="K64" s="4"/>
      <c r="L64" s="2"/>
      <c r="M64" s="2"/>
      <c r="N64" s="4"/>
      <c r="O64" s="4"/>
      <c r="P64" s="4"/>
      <c r="R64" s="54"/>
    </row>
    <row r="65" spans="1:18">
      <c r="A65" s="2">
        <f t="shared" si="0"/>
        <v>60</v>
      </c>
      <c r="B65" s="55">
        <v>45191</v>
      </c>
      <c r="C65" s="2" t="s">
        <v>109</v>
      </c>
      <c r="D65" s="2" t="s">
        <v>110</v>
      </c>
      <c r="E65" s="2" t="s">
        <v>55</v>
      </c>
      <c r="F65" s="2" t="s">
        <v>56</v>
      </c>
      <c r="G65" s="2">
        <v>70</v>
      </c>
      <c r="H65" s="2"/>
      <c r="I65" s="4"/>
      <c r="J65" s="4"/>
      <c r="K65" s="4"/>
      <c r="L65" s="2"/>
      <c r="M65" s="2"/>
      <c r="N65" s="4"/>
      <c r="O65" s="4"/>
      <c r="P65" s="4"/>
      <c r="R65" s="54"/>
    </row>
    <row r="66" spans="1:18">
      <c r="A66" s="2">
        <f t="shared" si="0"/>
        <v>61</v>
      </c>
      <c r="B66" s="55">
        <v>45192</v>
      </c>
      <c r="C66" s="2" t="s">
        <v>110</v>
      </c>
      <c r="D66" s="2" t="s">
        <v>111</v>
      </c>
      <c r="E66" s="2" t="s">
        <v>55</v>
      </c>
      <c r="F66" s="2" t="s">
        <v>56</v>
      </c>
      <c r="G66" s="2">
        <v>267</v>
      </c>
      <c r="H66" s="2"/>
      <c r="I66" s="4"/>
      <c r="J66" s="4"/>
      <c r="K66" s="4"/>
      <c r="L66" s="2"/>
      <c r="M66" s="2"/>
      <c r="N66" s="4"/>
      <c r="O66" s="4"/>
      <c r="P66" s="4"/>
      <c r="R66" s="54"/>
    </row>
    <row r="67" spans="1:18">
      <c r="A67" s="2">
        <f t="shared" si="0"/>
        <v>62</v>
      </c>
      <c r="B67" s="55">
        <v>45192</v>
      </c>
      <c r="C67" s="2" t="s">
        <v>110</v>
      </c>
      <c r="D67" s="2" t="s">
        <v>112</v>
      </c>
      <c r="E67" s="2" t="s">
        <v>55</v>
      </c>
      <c r="F67" s="2" t="s">
        <v>56</v>
      </c>
      <c r="G67" s="2">
        <v>122</v>
      </c>
      <c r="H67" s="2"/>
      <c r="I67" s="4"/>
      <c r="J67" s="4"/>
      <c r="K67" s="4"/>
      <c r="L67" s="2"/>
      <c r="M67" s="2"/>
      <c r="N67" s="4"/>
      <c r="O67" s="4"/>
      <c r="P67" s="4"/>
      <c r="R67" s="54"/>
    </row>
    <row r="68" spans="1:18">
      <c r="A68" s="2">
        <f t="shared" si="0"/>
        <v>63</v>
      </c>
      <c r="B68" s="55">
        <v>45192</v>
      </c>
      <c r="C68" s="2" t="s">
        <v>112</v>
      </c>
      <c r="D68" s="2" t="s">
        <v>113</v>
      </c>
      <c r="E68" s="2" t="s">
        <v>55</v>
      </c>
      <c r="F68" s="2" t="s">
        <v>56</v>
      </c>
      <c r="G68" s="2">
        <v>217</v>
      </c>
      <c r="H68" s="2"/>
      <c r="I68" s="4"/>
      <c r="J68" s="4"/>
      <c r="K68" s="4"/>
      <c r="L68" s="2"/>
      <c r="M68" s="2"/>
      <c r="N68" s="4"/>
      <c r="O68" s="4"/>
      <c r="P68" s="4"/>
      <c r="R68" s="54"/>
    </row>
    <row r="69" spans="1:18">
      <c r="A69" s="2">
        <f t="shared" si="0"/>
        <v>64</v>
      </c>
      <c r="B69" s="55">
        <v>45193</v>
      </c>
      <c r="C69" s="2" t="s">
        <v>103</v>
      </c>
      <c r="D69" s="2" t="s">
        <v>114</v>
      </c>
      <c r="E69" s="2" t="s">
        <v>55</v>
      </c>
      <c r="F69" s="2" t="s">
        <v>56</v>
      </c>
      <c r="G69" s="2">
        <v>84</v>
      </c>
      <c r="H69" s="2"/>
      <c r="I69" s="4"/>
      <c r="J69" s="4"/>
      <c r="K69" s="4"/>
      <c r="L69" s="2"/>
      <c r="M69" s="2"/>
      <c r="N69" s="4"/>
      <c r="O69" s="4"/>
      <c r="P69" s="4"/>
      <c r="R69" s="54"/>
    </row>
    <row r="70" spans="1:18">
      <c r="A70" s="2">
        <f t="shared" si="0"/>
        <v>65</v>
      </c>
      <c r="B70" s="55">
        <v>45193</v>
      </c>
      <c r="C70" s="2" t="s">
        <v>107</v>
      </c>
      <c r="D70" s="2" t="s">
        <v>115</v>
      </c>
      <c r="E70" s="2" t="s">
        <v>55</v>
      </c>
      <c r="F70" s="2" t="s">
        <v>56</v>
      </c>
      <c r="G70" s="2">
        <v>20</v>
      </c>
      <c r="H70" s="2"/>
      <c r="I70" s="4"/>
      <c r="J70" s="4"/>
      <c r="K70" s="4"/>
      <c r="L70" s="2"/>
      <c r="M70" s="2"/>
      <c r="N70" s="4"/>
      <c r="O70" s="4"/>
      <c r="P70" s="4"/>
      <c r="R70" s="54"/>
    </row>
    <row r="71" spans="1:18">
      <c r="A71" s="2">
        <f t="shared" si="0"/>
        <v>66</v>
      </c>
      <c r="B71" s="55">
        <v>45193</v>
      </c>
      <c r="C71" s="2" t="s">
        <v>115</v>
      </c>
      <c r="D71" s="2" t="s">
        <v>116</v>
      </c>
      <c r="E71" s="2" t="s">
        <v>55</v>
      </c>
      <c r="F71" s="2" t="s">
        <v>56</v>
      </c>
      <c r="G71" s="2">
        <v>45</v>
      </c>
      <c r="H71" s="2"/>
      <c r="I71" s="4"/>
      <c r="J71" s="4"/>
      <c r="K71" s="4"/>
      <c r="L71" s="2"/>
      <c r="M71" s="2"/>
      <c r="N71" s="4"/>
      <c r="O71" s="4"/>
      <c r="P71" s="4"/>
      <c r="R71" s="54"/>
    </row>
    <row r="72" spans="1:18">
      <c r="A72" s="2">
        <f t="shared" ref="A72:A102" si="1">1+A71</f>
        <v>67</v>
      </c>
      <c r="B72" s="55">
        <v>45193</v>
      </c>
      <c r="C72" s="2" t="s">
        <v>116</v>
      </c>
      <c r="D72" s="2" t="s">
        <v>117</v>
      </c>
      <c r="E72" s="2" t="s">
        <v>55</v>
      </c>
      <c r="F72" s="2" t="s">
        <v>56</v>
      </c>
      <c r="G72" s="2">
        <v>23</v>
      </c>
      <c r="H72" s="2"/>
      <c r="I72" s="4"/>
      <c r="J72" s="4"/>
      <c r="K72" s="4"/>
      <c r="L72" s="2"/>
      <c r="M72" s="2"/>
      <c r="N72" s="4"/>
      <c r="O72" s="4"/>
      <c r="P72" s="4"/>
      <c r="R72" s="54"/>
    </row>
    <row r="73" spans="1:18">
      <c r="A73" s="2">
        <f t="shared" si="1"/>
        <v>68</v>
      </c>
      <c r="B73" s="55">
        <v>45193</v>
      </c>
      <c r="C73" s="2" t="s">
        <v>117</v>
      </c>
      <c r="D73" s="2" t="s">
        <v>118</v>
      </c>
      <c r="E73" s="2" t="s">
        <v>55</v>
      </c>
      <c r="F73" s="2" t="s">
        <v>56</v>
      </c>
      <c r="G73" s="2">
        <v>34</v>
      </c>
      <c r="H73" s="2"/>
      <c r="I73" s="4"/>
      <c r="J73" s="4"/>
      <c r="K73" s="4"/>
      <c r="L73" s="2"/>
      <c r="M73" s="2"/>
      <c r="N73" s="4"/>
      <c r="O73" s="4"/>
      <c r="P73" s="4"/>
      <c r="R73" s="54"/>
    </row>
    <row r="74" spans="1:18">
      <c r="A74" s="2">
        <f t="shared" si="1"/>
        <v>69</v>
      </c>
      <c r="B74" s="55">
        <v>45193</v>
      </c>
      <c r="C74" s="2" t="s">
        <v>119</v>
      </c>
      <c r="D74" s="2" t="s">
        <v>120</v>
      </c>
      <c r="E74" s="2" t="s">
        <v>55</v>
      </c>
      <c r="F74" s="2" t="s">
        <v>56</v>
      </c>
      <c r="G74" s="2">
        <v>66</v>
      </c>
      <c r="H74" s="2"/>
      <c r="I74" s="4"/>
      <c r="J74" s="4"/>
      <c r="K74" s="4"/>
      <c r="L74" s="2"/>
      <c r="M74" s="2"/>
      <c r="N74" s="4"/>
      <c r="O74" s="4"/>
      <c r="P74" s="4"/>
      <c r="R74" s="54"/>
    </row>
    <row r="75" spans="1:18">
      <c r="A75" s="2">
        <f t="shared" si="1"/>
        <v>70</v>
      </c>
      <c r="B75" s="55">
        <v>45193</v>
      </c>
      <c r="C75" s="2" t="s">
        <v>120</v>
      </c>
      <c r="D75" s="2" t="s">
        <v>121</v>
      </c>
      <c r="E75" s="2" t="s">
        <v>55</v>
      </c>
      <c r="F75" s="2" t="s">
        <v>56</v>
      </c>
      <c r="G75" s="2">
        <v>24</v>
      </c>
      <c r="H75" s="2"/>
      <c r="I75" s="4"/>
      <c r="J75" s="4"/>
      <c r="K75" s="4"/>
      <c r="L75" s="2"/>
      <c r="M75" s="2"/>
      <c r="N75" s="4"/>
      <c r="O75" s="4"/>
      <c r="P75" s="4"/>
      <c r="R75" s="54"/>
    </row>
    <row r="76" spans="1:18">
      <c r="A76" s="2">
        <f t="shared" si="1"/>
        <v>71</v>
      </c>
      <c r="B76" s="55">
        <v>45193</v>
      </c>
      <c r="C76" s="2" t="s">
        <v>120</v>
      </c>
      <c r="D76" s="2" t="s">
        <v>122</v>
      </c>
      <c r="E76" s="2" t="s">
        <v>55</v>
      </c>
      <c r="F76" s="2" t="s">
        <v>56</v>
      </c>
      <c r="G76" s="2">
        <v>10</v>
      </c>
      <c r="H76" s="2"/>
      <c r="I76" s="4"/>
      <c r="J76" s="4"/>
      <c r="K76" s="4"/>
      <c r="L76" s="2"/>
      <c r="M76" s="2"/>
      <c r="N76" s="4"/>
      <c r="O76" s="4"/>
      <c r="P76" s="4"/>
      <c r="R76" s="54"/>
    </row>
    <row r="77" spans="1:18">
      <c r="A77" s="2">
        <f t="shared" si="1"/>
        <v>72</v>
      </c>
      <c r="B77" s="55">
        <v>45193</v>
      </c>
      <c r="C77" s="2" t="s">
        <v>106</v>
      </c>
      <c r="D77" s="2" t="s">
        <v>104</v>
      </c>
      <c r="E77" s="2" t="s">
        <v>55</v>
      </c>
      <c r="F77" s="2" t="s">
        <v>56</v>
      </c>
      <c r="G77" s="2">
        <v>74</v>
      </c>
      <c r="H77" s="2"/>
      <c r="I77" s="4"/>
      <c r="J77" s="4"/>
      <c r="K77" s="4"/>
      <c r="L77" s="2"/>
      <c r="M77" s="2"/>
      <c r="N77" s="4"/>
      <c r="O77" s="4"/>
      <c r="P77" s="4"/>
      <c r="R77" s="54"/>
    </row>
    <row r="78" spans="1:18">
      <c r="A78" s="2">
        <f t="shared" si="1"/>
        <v>73</v>
      </c>
      <c r="B78" s="55">
        <v>45193</v>
      </c>
      <c r="C78" s="2" t="s">
        <v>118</v>
      </c>
      <c r="D78" s="2" t="s">
        <v>108</v>
      </c>
      <c r="E78" s="2" t="s">
        <v>55</v>
      </c>
      <c r="F78" s="2" t="s">
        <v>56</v>
      </c>
      <c r="G78" s="2">
        <v>55</v>
      </c>
      <c r="H78" s="2"/>
      <c r="I78" s="4"/>
      <c r="J78" s="4"/>
      <c r="K78" s="4"/>
      <c r="L78" s="2"/>
      <c r="M78" s="2"/>
      <c r="N78" s="4"/>
      <c r="O78" s="4"/>
      <c r="P78" s="4"/>
      <c r="R78" s="54"/>
    </row>
    <row r="79" spans="1:18">
      <c r="A79" s="2">
        <f t="shared" si="1"/>
        <v>74</v>
      </c>
      <c r="B79" s="55">
        <v>45193</v>
      </c>
      <c r="C79" s="2" t="s">
        <v>95</v>
      </c>
      <c r="D79" s="2" t="s">
        <v>119</v>
      </c>
      <c r="E79" s="2" t="s">
        <v>55</v>
      </c>
      <c r="F79" s="2" t="s">
        <v>56</v>
      </c>
      <c r="G79" s="2"/>
      <c r="H79" s="2">
        <v>22</v>
      </c>
      <c r="I79" s="4"/>
      <c r="J79" s="4"/>
      <c r="K79" s="4"/>
      <c r="L79" s="2"/>
      <c r="M79" s="2"/>
      <c r="N79" s="4"/>
      <c r="O79" s="4"/>
      <c r="P79" s="4"/>
      <c r="R79" s="54"/>
    </row>
    <row r="80" spans="1:18">
      <c r="A80" s="2">
        <f t="shared" si="1"/>
        <v>75</v>
      </c>
      <c r="B80" s="55">
        <v>45193</v>
      </c>
      <c r="C80" s="2" t="s">
        <v>119</v>
      </c>
      <c r="D80" s="2" t="s">
        <v>123</v>
      </c>
      <c r="E80" s="2" t="s">
        <v>55</v>
      </c>
      <c r="F80" s="2" t="s">
        <v>56</v>
      </c>
      <c r="G80" s="2"/>
      <c r="H80" s="2">
        <v>17</v>
      </c>
      <c r="I80" s="4"/>
      <c r="J80" s="4"/>
      <c r="K80" s="4"/>
      <c r="L80" s="2"/>
      <c r="M80" s="2"/>
      <c r="N80" s="4"/>
      <c r="O80" s="4"/>
      <c r="P80" s="4"/>
      <c r="R80" s="54"/>
    </row>
    <row r="81" spans="1:18">
      <c r="A81" s="2">
        <f t="shared" si="1"/>
        <v>76</v>
      </c>
      <c r="B81" s="55">
        <v>45193</v>
      </c>
      <c r="C81" s="2" t="s">
        <v>123</v>
      </c>
      <c r="D81" s="2" t="s">
        <v>124</v>
      </c>
      <c r="E81" s="2" t="s">
        <v>55</v>
      </c>
      <c r="F81" s="2" t="s">
        <v>56</v>
      </c>
      <c r="G81" s="2"/>
      <c r="H81" s="2">
        <v>36</v>
      </c>
      <c r="I81" s="4"/>
      <c r="J81" s="4"/>
      <c r="K81" s="4"/>
      <c r="L81" s="2"/>
      <c r="M81" s="2"/>
      <c r="N81" s="4"/>
      <c r="O81" s="4"/>
      <c r="P81" s="4"/>
      <c r="R81" s="54"/>
    </row>
    <row r="82" spans="1:18">
      <c r="A82" s="2">
        <f t="shared" si="1"/>
        <v>77</v>
      </c>
      <c r="B82" s="55">
        <v>45194</v>
      </c>
      <c r="C82" s="2" t="s">
        <v>124</v>
      </c>
      <c r="D82" s="2" t="s">
        <v>125</v>
      </c>
      <c r="E82" s="2" t="s">
        <v>55</v>
      </c>
      <c r="F82" s="2" t="s">
        <v>56</v>
      </c>
      <c r="G82" s="2"/>
      <c r="H82" s="2">
        <v>38</v>
      </c>
      <c r="I82" s="4"/>
      <c r="J82" s="4"/>
      <c r="K82" s="4"/>
      <c r="L82" s="2"/>
      <c r="M82" s="2"/>
      <c r="N82" s="4"/>
      <c r="O82" s="4"/>
      <c r="P82" s="4"/>
      <c r="R82" s="54"/>
    </row>
    <row r="83" spans="1:18">
      <c r="A83" s="2">
        <f t="shared" si="1"/>
        <v>78</v>
      </c>
      <c r="B83" s="55">
        <v>45194</v>
      </c>
      <c r="C83" s="2" t="s">
        <v>125</v>
      </c>
      <c r="D83" s="2" t="s">
        <v>126</v>
      </c>
      <c r="E83" s="2" t="s">
        <v>55</v>
      </c>
      <c r="F83" s="2" t="s">
        <v>56</v>
      </c>
      <c r="G83" s="2">
        <v>55</v>
      </c>
      <c r="H83" s="2"/>
      <c r="I83" s="4"/>
      <c r="J83" s="4"/>
      <c r="K83" s="4"/>
      <c r="L83" s="2"/>
      <c r="M83" s="2"/>
      <c r="N83" s="4"/>
      <c r="O83" s="4"/>
      <c r="P83" s="4"/>
      <c r="R83" s="54"/>
    </row>
    <row r="84" spans="1:18">
      <c r="A84" s="2">
        <f t="shared" si="1"/>
        <v>79</v>
      </c>
      <c r="B84" s="55">
        <v>45194</v>
      </c>
      <c r="C84" s="2" t="s">
        <v>125</v>
      </c>
      <c r="D84" s="2" t="s">
        <v>127</v>
      </c>
      <c r="E84" s="2" t="s">
        <v>55</v>
      </c>
      <c r="F84" s="2" t="s">
        <v>56</v>
      </c>
      <c r="G84" s="2">
        <v>104</v>
      </c>
      <c r="H84" s="2"/>
      <c r="I84" s="4"/>
      <c r="J84" s="4"/>
      <c r="K84" s="4"/>
      <c r="L84" s="2"/>
      <c r="M84" s="2"/>
      <c r="N84" s="4"/>
      <c r="O84" s="4"/>
      <c r="P84" s="4"/>
      <c r="R84" s="54"/>
    </row>
    <row r="85" spans="1:18">
      <c r="A85" s="2">
        <f t="shared" si="1"/>
        <v>80</v>
      </c>
      <c r="B85" s="55">
        <v>45194</v>
      </c>
      <c r="C85" s="2" t="s">
        <v>127</v>
      </c>
      <c r="D85" s="2" t="s">
        <v>128</v>
      </c>
      <c r="E85" s="2" t="s">
        <v>55</v>
      </c>
      <c r="F85" s="2" t="s">
        <v>56</v>
      </c>
      <c r="G85" s="2">
        <v>392</v>
      </c>
      <c r="H85" s="2"/>
      <c r="I85" s="4"/>
      <c r="J85" s="4"/>
      <c r="K85" s="4"/>
      <c r="L85" s="2"/>
      <c r="M85" s="2"/>
      <c r="N85" s="4"/>
      <c r="O85" s="4"/>
      <c r="P85" s="4"/>
      <c r="R85" s="54"/>
    </row>
    <row r="86" spans="1:18">
      <c r="A86" s="2">
        <f t="shared" si="1"/>
        <v>81</v>
      </c>
      <c r="B86" s="55">
        <v>45194</v>
      </c>
      <c r="C86" s="2" t="s">
        <v>128</v>
      </c>
      <c r="D86" s="2" t="s">
        <v>129</v>
      </c>
      <c r="E86" s="2" t="s">
        <v>55</v>
      </c>
      <c r="F86" s="2" t="s">
        <v>56</v>
      </c>
      <c r="G86" s="2">
        <v>15</v>
      </c>
      <c r="H86" s="2"/>
      <c r="I86" s="4"/>
      <c r="J86" s="4"/>
      <c r="K86" s="4"/>
      <c r="L86" s="2"/>
      <c r="M86" s="2"/>
      <c r="N86" s="4"/>
      <c r="O86" s="4"/>
      <c r="P86" s="4"/>
      <c r="R86" s="54"/>
    </row>
    <row r="87" spans="1:18">
      <c r="A87" s="2">
        <f t="shared" si="1"/>
        <v>82</v>
      </c>
      <c r="B87" s="55">
        <v>45194</v>
      </c>
      <c r="C87" s="2" t="s">
        <v>129</v>
      </c>
      <c r="D87" s="2" t="s">
        <v>130</v>
      </c>
      <c r="E87" s="2" t="s">
        <v>55</v>
      </c>
      <c r="F87" s="2" t="s">
        <v>56</v>
      </c>
      <c r="G87" s="2">
        <v>113</v>
      </c>
      <c r="H87" s="2"/>
      <c r="I87" s="4"/>
      <c r="J87" s="4"/>
      <c r="K87" s="4"/>
      <c r="L87" s="2"/>
      <c r="M87" s="2"/>
      <c r="N87" s="4"/>
      <c r="O87" s="4"/>
      <c r="P87" s="4"/>
      <c r="R87" s="54"/>
    </row>
    <row r="88" spans="1:18">
      <c r="A88" s="2">
        <f t="shared" si="1"/>
        <v>83</v>
      </c>
      <c r="B88" s="55">
        <v>45194</v>
      </c>
      <c r="C88" s="2" t="s">
        <v>127</v>
      </c>
      <c r="D88" s="2" t="s">
        <v>131</v>
      </c>
      <c r="E88" s="2" t="s">
        <v>55</v>
      </c>
      <c r="F88" s="2" t="s">
        <v>56</v>
      </c>
      <c r="G88" s="2">
        <v>17</v>
      </c>
      <c r="H88" s="2"/>
      <c r="I88" s="4"/>
      <c r="J88" s="4"/>
      <c r="K88" s="4"/>
      <c r="L88" s="2"/>
      <c r="M88" s="2"/>
      <c r="N88" s="4"/>
      <c r="O88" s="4"/>
      <c r="P88" s="4"/>
      <c r="R88" s="54"/>
    </row>
    <row r="89" spans="1:18">
      <c r="A89" s="2">
        <f t="shared" si="1"/>
        <v>84</v>
      </c>
      <c r="B89" s="55">
        <v>45194</v>
      </c>
      <c r="C89" s="2" t="s">
        <v>131</v>
      </c>
      <c r="D89" s="2" t="s">
        <v>132</v>
      </c>
      <c r="E89" s="2" t="s">
        <v>55</v>
      </c>
      <c r="F89" s="2" t="s">
        <v>56</v>
      </c>
      <c r="G89" s="2">
        <v>122</v>
      </c>
      <c r="H89" s="2"/>
      <c r="I89" s="4"/>
      <c r="J89" s="4"/>
      <c r="K89" s="4"/>
      <c r="L89" s="2"/>
      <c r="M89" s="2"/>
      <c r="N89" s="4"/>
      <c r="O89" s="4"/>
      <c r="P89" s="4"/>
      <c r="R89" s="54"/>
    </row>
    <row r="90" spans="1:18">
      <c r="A90" s="2">
        <f t="shared" si="1"/>
        <v>85</v>
      </c>
      <c r="B90" s="55">
        <v>45194</v>
      </c>
      <c r="C90" s="2" t="s">
        <v>132</v>
      </c>
      <c r="D90" s="2" t="s">
        <v>133</v>
      </c>
      <c r="E90" s="2" t="s">
        <v>55</v>
      </c>
      <c r="F90" s="2" t="s">
        <v>56</v>
      </c>
      <c r="G90" s="2">
        <v>83</v>
      </c>
      <c r="H90" s="2"/>
      <c r="I90" s="4"/>
      <c r="J90" s="4"/>
      <c r="K90" s="4"/>
      <c r="L90" s="2"/>
      <c r="M90" s="2"/>
      <c r="N90" s="4"/>
      <c r="O90" s="4"/>
      <c r="P90" s="4"/>
      <c r="R90" s="54"/>
    </row>
    <row r="91" spans="1:18">
      <c r="A91" s="2">
        <f t="shared" si="1"/>
        <v>86</v>
      </c>
      <c r="B91" s="55">
        <v>45194</v>
      </c>
      <c r="C91" s="2" t="s">
        <v>133</v>
      </c>
      <c r="D91" s="2" t="s">
        <v>134</v>
      </c>
      <c r="E91" s="2" t="s">
        <v>55</v>
      </c>
      <c r="F91" s="2" t="s">
        <v>56</v>
      </c>
      <c r="G91" s="2">
        <v>70</v>
      </c>
      <c r="H91" s="2"/>
      <c r="I91" s="4"/>
      <c r="J91" s="4"/>
      <c r="K91" s="4"/>
      <c r="L91" s="2"/>
      <c r="M91" s="2"/>
      <c r="N91" s="4"/>
      <c r="O91" s="4"/>
      <c r="P91" s="4"/>
      <c r="R91" s="54"/>
    </row>
    <row r="92" spans="1:18">
      <c r="A92" s="2">
        <f t="shared" si="1"/>
        <v>87</v>
      </c>
      <c r="B92" s="55">
        <v>45194</v>
      </c>
      <c r="C92" s="2" t="s">
        <v>133</v>
      </c>
      <c r="D92" s="2" t="s">
        <v>135</v>
      </c>
      <c r="E92" s="2" t="s">
        <v>55</v>
      </c>
      <c r="F92" s="2" t="s">
        <v>56</v>
      </c>
      <c r="G92" s="2">
        <v>92</v>
      </c>
      <c r="H92" s="2"/>
      <c r="I92" s="4"/>
      <c r="J92" s="4"/>
      <c r="K92" s="4"/>
      <c r="L92" s="2"/>
      <c r="M92" s="2"/>
      <c r="N92" s="4"/>
      <c r="O92" s="4"/>
      <c r="P92" s="4"/>
      <c r="R92" s="54"/>
    </row>
    <row r="93" spans="1:18">
      <c r="A93" s="2">
        <f t="shared" si="1"/>
        <v>88</v>
      </c>
      <c r="B93" s="55">
        <v>45194</v>
      </c>
      <c r="C93" s="2" t="s">
        <v>135</v>
      </c>
      <c r="D93" s="2" t="s">
        <v>136</v>
      </c>
      <c r="E93" s="2" t="s">
        <v>55</v>
      </c>
      <c r="F93" s="2" t="s">
        <v>56</v>
      </c>
      <c r="G93" s="2">
        <v>42</v>
      </c>
      <c r="H93" s="2"/>
      <c r="I93" s="4"/>
      <c r="J93" s="4"/>
      <c r="K93" s="4"/>
      <c r="L93" s="2"/>
      <c r="M93" s="2"/>
      <c r="N93" s="4"/>
      <c r="O93" s="4"/>
      <c r="P93" s="4"/>
      <c r="R93" s="54"/>
    </row>
    <row r="94" spans="1:18">
      <c r="A94" s="2">
        <f t="shared" si="1"/>
        <v>89</v>
      </c>
      <c r="B94" s="55">
        <v>45194</v>
      </c>
      <c r="C94" s="2" t="s">
        <v>112</v>
      </c>
      <c r="D94" s="2" t="s">
        <v>136</v>
      </c>
      <c r="E94" s="2" t="s">
        <v>55</v>
      </c>
      <c r="F94" s="2" t="s">
        <v>56</v>
      </c>
      <c r="G94" s="2">
        <v>29</v>
      </c>
      <c r="H94" s="2"/>
      <c r="I94" s="4"/>
      <c r="J94" s="4"/>
      <c r="K94" s="4"/>
      <c r="L94" s="2"/>
      <c r="M94" s="2"/>
      <c r="N94" s="4"/>
      <c r="O94" s="4"/>
      <c r="P94" s="4"/>
      <c r="R94" s="54"/>
    </row>
    <row r="95" spans="1:18">
      <c r="A95" s="2">
        <f t="shared" si="1"/>
        <v>90</v>
      </c>
      <c r="B95" s="55">
        <v>45194</v>
      </c>
      <c r="C95" s="2" t="s">
        <v>136</v>
      </c>
      <c r="D95" s="2" t="s">
        <v>137</v>
      </c>
      <c r="E95" s="2" t="s">
        <v>55</v>
      </c>
      <c r="F95" s="2" t="s">
        <v>56</v>
      </c>
      <c r="G95" s="2">
        <v>34</v>
      </c>
      <c r="H95" s="2"/>
      <c r="I95" s="4"/>
      <c r="J95" s="4"/>
      <c r="K95" s="4"/>
      <c r="L95" s="2"/>
      <c r="M95" s="2"/>
      <c r="N95" s="4"/>
      <c r="O95" s="4"/>
      <c r="P95" s="4"/>
      <c r="R95" s="54"/>
    </row>
    <row r="96" spans="1:18">
      <c r="A96" s="2">
        <f t="shared" si="1"/>
        <v>91</v>
      </c>
      <c r="B96" s="55">
        <v>45194</v>
      </c>
      <c r="C96" s="2" t="s">
        <v>137</v>
      </c>
      <c r="D96" s="2" t="s">
        <v>138</v>
      </c>
      <c r="E96" s="2" t="s">
        <v>55</v>
      </c>
      <c r="F96" s="2" t="s">
        <v>56</v>
      </c>
      <c r="G96" s="2">
        <v>24</v>
      </c>
      <c r="H96" s="2"/>
      <c r="I96" s="4"/>
      <c r="J96" s="4"/>
      <c r="K96" s="4"/>
      <c r="L96" s="2"/>
      <c r="M96" s="2"/>
      <c r="N96" s="4"/>
      <c r="O96" s="4"/>
      <c r="P96" s="4"/>
      <c r="R96" s="54"/>
    </row>
    <row r="97" spans="1:18">
      <c r="A97" s="2">
        <f t="shared" si="1"/>
        <v>92</v>
      </c>
      <c r="B97" s="55">
        <v>45194</v>
      </c>
      <c r="C97" s="2" t="s">
        <v>138</v>
      </c>
      <c r="D97" s="2" t="s">
        <v>139</v>
      </c>
      <c r="E97" s="2" t="s">
        <v>55</v>
      </c>
      <c r="F97" s="2" t="s">
        <v>56</v>
      </c>
      <c r="G97" s="2">
        <f>51+46</f>
        <v>97</v>
      </c>
      <c r="H97" s="2"/>
      <c r="I97" s="4"/>
      <c r="J97" s="4"/>
      <c r="K97" s="4"/>
      <c r="L97" s="2"/>
      <c r="M97" s="2"/>
      <c r="N97" s="4"/>
      <c r="O97" s="4"/>
      <c r="P97" s="4"/>
      <c r="R97" s="54"/>
    </row>
    <row r="98" spans="1:18">
      <c r="A98" s="2">
        <f t="shared" si="1"/>
        <v>93</v>
      </c>
      <c r="B98" s="55">
        <v>45194</v>
      </c>
      <c r="C98" s="2" t="s">
        <v>136</v>
      </c>
      <c r="D98" s="2" t="s">
        <v>140</v>
      </c>
      <c r="E98" s="2" t="s">
        <v>55</v>
      </c>
      <c r="F98" s="2" t="s">
        <v>56</v>
      </c>
      <c r="G98" s="2">
        <v>35</v>
      </c>
      <c r="H98" s="2"/>
      <c r="I98" s="4"/>
      <c r="J98" s="4"/>
      <c r="K98" s="4"/>
      <c r="L98" s="2"/>
      <c r="M98" s="2"/>
      <c r="N98" s="4"/>
      <c r="O98" s="4"/>
      <c r="P98" s="4"/>
      <c r="R98" s="54"/>
    </row>
    <row r="99" spans="1:18">
      <c r="A99" s="2">
        <f t="shared" si="1"/>
        <v>94</v>
      </c>
      <c r="B99" s="55">
        <v>45194</v>
      </c>
      <c r="C99" s="2" t="s">
        <v>140</v>
      </c>
      <c r="D99" s="2" t="s">
        <v>141</v>
      </c>
      <c r="E99" s="2" t="s">
        <v>55</v>
      </c>
      <c r="F99" s="2" t="s">
        <v>56</v>
      </c>
      <c r="G99" s="2">
        <v>61</v>
      </c>
      <c r="H99" s="2"/>
      <c r="I99" s="4"/>
      <c r="J99" s="4"/>
      <c r="K99" s="4"/>
      <c r="L99" s="2"/>
      <c r="M99" s="2"/>
      <c r="N99" s="4"/>
      <c r="O99" s="4"/>
      <c r="P99" s="4"/>
      <c r="R99" s="54"/>
    </row>
    <row r="100" spans="1:18">
      <c r="A100" s="2">
        <f t="shared" si="1"/>
        <v>95</v>
      </c>
      <c r="B100" s="55">
        <v>45194</v>
      </c>
      <c r="C100" s="2" t="s">
        <v>141</v>
      </c>
      <c r="D100" s="2" t="s">
        <v>142</v>
      </c>
      <c r="E100" s="2" t="s">
        <v>55</v>
      </c>
      <c r="F100" s="2" t="s">
        <v>56</v>
      </c>
      <c r="G100" s="2">
        <v>57</v>
      </c>
      <c r="H100" s="2"/>
      <c r="I100" s="4"/>
      <c r="J100" s="4"/>
      <c r="K100" s="4"/>
      <c r="L100" s="2"/>
      <c r="M100" s="2"/>
      <c r="N100" s="4"/>
      <c r="O100" s="4"/>
      <c r="P100" s="4"/>
      <c r="R100" s="54"/>
    </row>
    <row r="101" spans="1:18">
      <c r="A101" s="2">
        <f t="shared" si="1"/>
        <v>96</v>
      </c>
      <c r="B101" s="55">
        <v>45194</v>
      </c>
      <c r="C101" s="2" t="s">
        <v>142</v>
      </c>
      <c r="D101" s="2" t="s">
        <v>101</v>
      </c>
      <c r="E101" s="2" t="s">
        <v>55</v>
      </c>
      <c r="F101" s="2" t="s">
        <v>56</v>
      </c>
      <c r="G101" s="2">
        <v>90</v>
      </c>
      <c r="H101" s="2"/>
      <c r="I101" s="4"/>
      <c r="J101" s="4"/>
      <c r="K101" s="4"/>
      <c r="L101" s="2"/>
      <c r="M101" s="2"/>
      <c r="N101" s="4"/>
      <c r="O101" s="4"/>
      <c r="P101" s="4"/>
      <c r="R101" s="54"/>
    </row>
    <row r="102" spans="1:18">
      <c r="A102" s="2">
        <f t="shared" si="1"/>
        <v>97</v>
      </c>
      <c r="B102" s="55">
        <v>45194</v>
      </c>
      <c r="C102" s="2">
        <v>174</v>
      </c>
      <c r="D102" s="2">
        <v>170</v>
      </c>
      <c r="E102" s="2" t="s">
        <v>55</v>
      </c>
      <c r="F102" s="2" t="s">
        <v>56</v>
      </c>
      <c r="G102" s="2">
        <v>40</v>
      </c>
      <c r="H102" s="2"/>
      <c r="I102" s="4"/>
      <c r="J102" s="4"/>
      <c r="K102" s="4"/>
      <c r="L102" s="2"/>
      <c r="M102" s="2"/>
      <c r="N102" s="4"/>
      <c r="O102" s="4"/>
      <c r="P102" s="4"/>
      <c r="R102" s="54"/>
    </row>
    <row r="103" spans="1:18">
      <c r="A103" s="2"/>
      <c r="B103" s="46"/>
      <c r="C103" s="2"/>
      <c r="D103" s="2"/>
      <c r="E103" s="2"/>
      <c r="F103" s="2"/>
      <c r="G103" s="2"/>
      <c r="H103" s="2"/>
      <c r="I103" s="2"/>
      <c r="J103" s="2"/>
      <c r="K103" s="2"/>
      <c r="L103" s="2"/>
      <c r="M103" s="2"/>
      <c r="N103" s="4"/>
      <c r="O103" s="4"/>
      <c r="P103" s="4"/>
      <c r="R103" s="54"/>
    </row>
    <row r="104" spans="1:18">
      <c r="A104" s="2"/>
      <c r="B104" s="2"/>
      <c r="C104" s="2"/>
      <c r="D104" s="2"/>
      <c r="E104" s="2"/>
      <c r="F104" s="2"/>
      <c r="G104" s="2"/>
      <c r="H104" s="5"/>
      <c r="I104" s="5"/>
      <c r="J104" s="2"/>
      <c r="K104" s="2"/>
      <c r="L104" s="5">
        <v>228</v>
      </c>
      <c r="M104" s="2"/>
      <c r="N104" s="4"/>
      <c r="O104" s="4"/>
      <c r="P104" s="4"/>
    </row>
    <row r="105" spans="1:18" ht="18.75">
      <c r="A105" s="130" t="s">
        <v>18</v>
      </c>
      <c r="B105" s="130"/>
      <c r="C105" s="130"/>
      <c r="D105" s="130"/>
      <c r="E105" s="130"/>
      <c r="F105" s="130"/>
      <c r="G105" s="6">
        <f t="shared" ref="G105:L105" si="2">+SUM(G6:G104)</f>
        <v>5588</v>
      </c>
      <c r="H105" s="6">
        <f t="shared" si="2"/>
        <v>954</v>
      </c>
      <c r="I105" s="6">
        <f t="shared" si="2"/>
        <v>1202</v>
      </c>
      <c r="J105" s="6">
        <f t="shared" si="2"/>
        <v>0</v>
      </c>
      <c r="K105" s="6">
        <f t="shared" si="2"/>
        <v>0</v>
      </c>
      <c r="L105" s="6">
        <f t="shared" si="2"/>
        <v>228</v>
      </c>
      <c r="M105" s="6"/>
      <c r="N105" s="6"/>
      <c r="O105" s="52">
        <f>+SUM(G105:K105)</f>
        <v>7744</v>
      </c>
      <c r="P105" s="47"/>
    </row>
    <row r="106" spans="1:18" ht="19.5" thickBot="1">
      <c r="A106" s="131" t="s">
        <v>19</v>
      </c>
      <c r="B106" s="132"/>
      <c r="C106" s="132"/>
      <c r="D106" s="132"/>
      <c r="E106" s="132"/>
      <c r="F106" s="133"/>
      <c r="G106" s="7"/>
      <c r="H106" s="7"/>
      <c r="I106" s="7"/>
      <c r="J106" s="7"/>
      <c r="K106" s="7"/>
      <c r="L106" s="7"/>
      <c r="M106" s="7"/>
      <c r="N106" s="7"/>
      <c r="O106" s="48"/>
      <c r="P106" s="49"/>
    </row>
    <row r="107" spans="1:18" ht="19.5" thickBot="1">
      <c r="A107" s="134" t="s">
        <v>20</v>
      </c>
      <c r="B107" s="135"/>
      <c r="C107" s="135"/>
      <c r="D107" s="135"/>
      <c r="E107" s="135"/>
      <c r="F107" s="135"/>
      <c r="G107" s="8"/>
      <c r="H107" s="8"/>
      <c r="I107" s="8"/>
      <c r="J107" s="8"/>
      <c r="K107" s="8"/>
      <c r="L107" s="8"/>
      <c r="M107" s="8"/>
      <c r="N107" s="8"/>
      <c r="O107" s="50"/>
      <c r="P107" s="51"/>
    </row>
    <row r="110" spans="1:18" ht="24" thickBot="1">
      <c r="A110" s="136" t="s">
        <v>21</v>
      </c>
      <c r="B110" s="137"/>
      <c r="C110" s="137"/>
      <c r="D110" s="138"/>
      <c r="E110" s="138"/>
      <c r="F110" s="138"/>
      <c r="G110" s="138"/>
      <c r="H110" s="138"/>
      <c r="I110" s="138"/>
      <c r="J110" s="138"/>
      <c r="K110" s="138"/>
      <c r="L110" s="138"/>
      <c r="M110" s="138"/>
      <c r="N110" s="138"/>
      <c r="O110" s="138"/>
      <c r="P110" s="139"/>
    </row>
    <row r="111" spans="1:18" ht="24" thickBot="1">
      <c r="A111" s="140">
        <v>1</v>
      </c>
      <c r="B111" s="142" t="s">
        <v>22</v>
      </c>
      <c r="C111" s="144" t="s">
        <v>23</v>
      </c>
      <c r="D111" s="146" t="s">
        <v>24</v>
      </c>
      <c r="E111" s="147"/>
      <c r="F111" s="147"/>
      <c r="G111" s="148"/>
      <c r="H111" s="149" t="s">
        <v>25</v>
      </c>
      <c r="I111" s="150"/>
      <c r="J111" s="150"/>
      <c r="K111" s="151"/>
      <c r="L111" s="43"/>
      <c r="M111" s="42"/>
      <c r="N111" s="43"/>
      <c r="O111" s="146" t="s">
        <v>26</v>
      </c>
      <c r="P111" s="147"/>
      <c r="Q111" s="148"/>
    </row>
    <row r="112" spans="1:18" ht="31.5" customHeight="1" thickBot="1">
      <c r="A112" s="141"/>
      <c r="B112" s="143"/>
      <c r="C112" s="145"/>
      <c r="D112" s="9" t="s">
        <v>27</v>
      </c>
      <c r="E112" s="10" t="s">
        <v>28</v>
      </c>
      <c r="F112" s="10" t="s">
        <v>29</v>
      </c>
      <c r="G112" s="11" t="s">
        <v>30</v>
      </c>
      <c r="H112" s="39" t="s">
        <v>23</v>
      </c>
      <c r="I112" s="9" t="s">
        <v>31</v>
      </c>
      <c r="J112" s="10" t="s">
        <v>32</v>
      </c>
      <c r="K112" s="11" t="s">
        <v>33</v>
      </c>
      <c r="L112" s="9" t="s">
        <v>34</v>
      </c>
      <c r="M112" s="10" t="s">
        <v>35</v>
      </c>
      <c r="N112" s="11" t="s">
        <v>36</v>
      </c>
      <c r="O112" s="9" t="s">
        <v>37</v>
      </c>
      <c r="P112" s="10" t="s">
        <v>38</v>
      </c>
      <c r="Q112" s="11" t="s">
        <v>39</v>
      </c>
      <c r="R112" s="12" t="s">
        <v>9</v>
      </c>
    </row>
    <row r="113" spans="1:18" ht="15.75">
      <c r="A113" s="13">
        <v>1.1000000000000001</v>
      </c>
      <c r="B113" s="14" t="s">
        <v>40</v>
      </c>
      <c r="C113" s="38">
        <v>12324</v>
      </c>
      <c r="D113" s="32">
        <f>+G105</f>
        <v>5588</v>
      </c>
      <c r="E113" s="38">
        <f>+D113</f>
        <v>5588</v>
      </c>
      <c r="F113" s="38">
        <v>2473</v>
      </c>
      <c r="G113" s="17">
        <f>+E113-F113</f>
        <v>3115</v>
      </c>
      <c r="H113" s="38"/>
      <c r="I113" s="15"/>
      <c r="J113" s="37"/>
      <c r="K113" s="17">
        <f>+I113</f>
        <v>0</v>
      </c>
      <c r="L113" s="44">
        <v>10411.899999999998</v>
      </c>
      <c r="M113" s="15"/>
      <c r="N113" s="17">
        <f>L113-M113</f>
        <v>10411.899999999998</v>
      </c>
      <c r="O113" s="15"/>
      <c r="P113" s="16"/>
      <c r="Q113" s="17">
        <f>+O113-P113</f>
        <v>0</v>
      </c>
      <c r="R113" s="18"/>
    </row>
    <row r="114" spans="1:18" ht="15.75">
      <c r="A114" s="13">
        <v>1.2</v>
      </c>
      <c r="B114" s="14" t="s">
        <v>41</v>
      </c>
      <c r="C114" s="38">
        <v>1649</v>
      </c>
      <c r="D114" s="38">
        <f>+H105</f>
        <v>954</v>
      </c>
      <c r="E114" s="38">
        <f t="shared" ref="E114:F120" si="3">+D114</f>
        <v>954</v>
      </c>
      <c r="F114" s="38">
        <v>575</v>
      </c>
      <c r="G114" s="17">
        <f t="shared" ref="G114:G119" si="4">+E114-F114</f>
        <v>379</v>
      </c>
      <c r="H114" s="38"/>
      <c r="I114" s="19"/>
      <c r="J114" s="36"/>
      <c r="K114" s="17">
        <f t="shared" ref="K114:K119" si="5">+I114</f>
        <v>0</v>
      </c>
      <c r="L114" s="45">
        <v>2054.4</v>
      </c>
      <c r="M114" s="19"/>
      <c r="N114" s="17">
        <f t="shared" ref="N114:N121" si="6">L114-M114</f>
        <v>2054.4</v>
      </c>
      <c r="O114" s="19"/>
      <c r="P114" s="20"/>
      <c r="Q114" s="21">
        <f>+O114-P114</f>
        <v>0</v>
      </c>
      <c r="R114" s="18"/>
    </row>
    <row r="115" spans="1:18" ht="15.75">
      <c r="A115" s="13">
        <v>1.3</v>
      </c>
      <c r="B115" s="14" t="s">
        <v>42</v>
      </c>
      <c r="D115" s="38">
        <f t="shared" ref="D115:D118" si="7">+G107</f>
        <v>0</v>
      </c>
      <c r="E115" s="38">
        <f t="shared" si="3"/>
        <v>0</v>
      </c>
      <c r="F115" s="38">
        <f t="shared" si="3"/>
        <v>0</v>
      </c>
      <c r="G115" s="17">
        <f t="shared" si="4"/>
        <v>0</v>
      </c>
      <c r="H115" s="38"/>
      <c r="I115" s="19"/>
      <c r="J115" s="36"/>
      <c r="K115" s="17">
        <f t="shared" si="5"/>
        <v>0</v>
      </c>
      <c r="L115" s="45">
        <v>1402.8</v>
      </c>
      <c r="M115" s="19"/>
      <c r="N115" s="17">
        <f t="shared" si="6"/>
        <v>1402.8</v>
      </c>
      <c r="O115" s="19"/>
      <c r="P115" s="20"/>
      <c r="Q115" s="21">
        <f t="shared" ref="Q115:Q120" si="8">+O115-P115</f>
        <v>0</v>
      </c>
      <c r="R115" s="18"/>
    </row>
    <row r="116" spans="1:18" ht="15.75">
      <c r="A116" s="13">
        <v>1.4</v>
      </c>
      <c r="B116" s="14" t="s">
        <v>43</v>
      </c>
      <c r="C116" s="38">
        <v>1167</v>
      </c>
      <c r="D116" s="38">
        <f>+I105</f>
        <v>1202</v>
      </c>
      <c r="E116" s="38">
        <f t="shared" si="3"/>
        <v>1202</v>
      </c>
      <c r="F116" s="38">
        <f t="shared" si="3"/>
        <v>1202</v>
      </c>
      <c r="G116" s="17">
        <f t="shared" si="4"/>
        <v>0</v>
      </c>
      <c r="H116" s="38"/>
      <c r="I116" s="19"/>
      <c r="J116" s="36"/>
      <c r="K116" s="17">
        <f t="shared" si="5"/>
        <v>0</v>
      </c>
      <c r="L116" s="45">
        <v>1819</v>
      </c>
      <c r="M116" s="19"/>
      <c r="N116" s="17">
        <f t="shared" si="6"/>
        <v>1819</v>
      </c>
      <c r="O116" s="19"/>
      <c r="P116" s="20"/>
      <c r="Q116" s="21">
        <f t="shared" si="8"/>
        <v>0</v>
      </c>
      <c r="R116" s="18"/>
    </row>
    <row r="117" spans="1:18" ht="15.75">
      <c r="A117" s="13">
        <v>1.5</v>
      </c>
      <c r="B117" s="14" t="s">
        <v>44</v>
      </c>
      <c r="C117" s="38">
        <v>590</v>
      </c>
      <c r="D117" s="38">
        <f t="shared" si="7"/>
        <v>0</v>
      </c>
      <c r="E117" s="38">
        <f t="shared" si="3"/>
        <v>0</v>
      </c>
      <c r="F117" s="38">
        <f t="shared" si="3"/>
        <v>0</v>
      </c>
      <c r="G117" s="17">
        <f t="shared" si="4"/>
        <v>0</v>
      </c>
      <c r="H117" s="38"/>
      <c r="I117" s="19"/>
      <c r="J117" s="36"/>
      <c r="K117" s="17">
        <f t="shared" si="5"/>
        <v>0</v>
      </c>
      <c r="L117" s="45">
        <v>528</v>
      </c>
      <c r="M117" s="19"/>
      <c r="N117" s="17">
        <f t="shared" si="6"/>
        <v>528</v>
      </c>
      <c r="O117" s="19"/>
      <c r="P117" s="20"/>
      <c r="Q117" s="21">
        <f t="shared" si="8"/>
        <v>0</v>
      </c>
      <c r="R117" s="18"/>
    </row>
    <row r="118" spans="1:18" ht="15.75">
      <c r="A118" s="13">
        <v>1.6</v>
      </c>
      <c r="B118" s="14" t="s">
        <v>45</v>
      </c>
      <c r="C118" s="38">
        <v>459</v>
      </c>
      <c r="D118" s="38">
        <f t="shared" si="7"/>
        <v>0</v>
      </c>
      <c r="E118" s="38">
        <f t="shared" si="3"/>
        <v>0</v>
      </c>
      <c r="F118" s="38">
        <f t="shared" si="3"/>
        <v>0</v>
      </c>
      <c r="G118" s="17">
        <f t="shared" si="4"/>
        <v>0</v>
      </c>
      <c r="H118" s="38"/>
      <c r="I118" s="19"/>
      <c r="J118" s="36"/>
      <c r="K118" s="17">
        <f t="shared" si="5"/>
        <v>0</v>
      </c>
      <c r="L118" s="45">
        <v>982</v>
      </c>
      <c r="M118" s="19"/>
      <c r="N118" s="17">
        <f t="shared" si="6"/>
        <v>982</v>
      </c>
      <c r="O118" s="19"/>
      <c r="P118" s="20"/>
      <c r="Q118" s="21">
        <f t="shared" si="8"/>
        <v>0</v>
      </c>
      <c r="R118" s="18"/>
    </row>
    <row r="119" spans="1:18" ht="15.75">
      <c r="A119" s="13">
        <v>1.7</v>
      </c>
      <c r="B119" s="14" t="s">
        <v>46</v>
      </c>
      <c r="C119" s="38">
        <v>0</v>
      </c>
      <c r="D119" s="32"/>
      <c r="E119" s="38">
        <f t="shared" si="3"/>
        <v>0</v>
      </c>
      <c r="F119" s="38">
        <f t="shared" si="3"/>
        <v>0</v>
      </c>
      <c r="G119" s="17">
        <f t="shared" si="4"/>
        <v>0</v>
      </c>
      <c r="H119" s="38"/>
      <c r="I119" s="19"/>
      <c r="J119" s="36"/>
      <c r="K119" s="17">
        <f t="shared" si="5"/>
        <v>0</v>
      </c>
      <c r="L119" s="45">
        <v>228</v>
      </c>
      <c r="M119" s="19"/>
      <c r="N119" s="17">
        <f t="shared" si="6"/>
        <v>228</v>
      </c>
      <c r="O119" s="19"/>
      <c r="P119" s="20"/>
      <c r="Q119" s="21">
        <f t="shared" si="8"/>
        <v>0</v>
      </c>
      <c r="R119" s="18"/>
    </row>
    <row r="120" spans="1:18" ht="15.75">
      <c r="A120" s="13">
        <v>1.8</v>
      </c>
      <c r="B120" s="14" t="s">
        <v>47</v>
      </c>
      <c r="C120" s="38"/>
      <c r="D120" s="32"/>
      <c r="E120" s="38">
        <f t="shared" si="3"/>
        <v>0</v>
      </c>
      <c r="F120" s="38">
        <f t="shared" si="3"/>
        <v>0</v>
      </c>
      <c r="G120" s="21">
        <f t="shared" ref="G120" si="9">+E120-F120</f>
        <v>0</v>
      </c>
      <c r="H120" s="40"/>
      <c r="I120" s="19">
        <v>0</v>
      </c>
      <c r="J120" s="20"/>
      <c r="K120" s="21">
        <v>0</v>
      </c>
      <c r="L120" s="40"/>
      <c r="M120" s="20"/>
      <c r="N120" s="17">
        <f t="shared" si="6"/>
        <v>0</v>
      </c>
      <c r="O120" s="19"/>
      <c r="P120" s="20"/>
      <c r="Q120" s="21">
        <f t="shared" si="8"/>
        <v>0</v>
      </c>
      <c r="R120" s="18"/>
    </row>
    <row r="121" spans="1:18" ht="15.75">
      <c r="A121" s="13">
        <v>1.9</v>
      </c>
      <c r="B121" s="14" t="s">
        <v>48</v>
      </c>
      <c r="C121" s="53"/>
      <c r="D121" s="33"/>
      <c r="E121" s="33"/>
      <c r="F121" s="29"/>
      <c r="G121" s="21">
        <f>+E121-F121</f>
        <v>0</v>
      </c>
      <c r="H121" s="40"/>
      <c r="I121" s="19">
        <v>0</v>
      </c>
      <c r="J121" s="20"/>
      <c r="K121" s="21">
        <v>0</v>
      </c>
      <c r="L121" s="40"/>
      <c r="M121" s="20"/>
      <c r="N121" s="17">
        <f t="shared" si="6"/>
        <v>0</v>
      </c>
      <c r="O121" s="19"/>
      <c r="P121" s="20"/>
      <c r="Q121" s="21">
        <f>+O121-P121</f>
        <v>0</v>
      </c>
      <c r="R121" s="18"/>
    </row>
    <row r="122" spans="1:18" ht="19.5" thickBot="1">
      <c r="A122" s="127" t="s">
        <v>49</v>
      </c>
      <c r="B122" s="128"/>
      <c r="C122" s="22">
        <f>SUM(C113:C121)</f>
        <v>16189</v>
      </c>
      <c r="D122" s="30">
        <f t="shared" ref="D122:Q122" si="10">SUM(D113:D121)</f>
        <v>7744</v>
      </c>
      <c r="E122" s="31">
        <f t="shared" si="10"/>
        <v>7744</v>
      </c>
      <c r="F122" s="31">
        <f t="shared" si="10"/>
        <v>4250</v>
      </c>
      <c r="G122" s="25">
        <f t="shared" si="10"/>
        <v>3494</v>
      </c>
      <c r="H122" s="41"/>
      <c r="I122" s="23"/>
      <c r="J122" s="24"/>
      <c r="K122" s="25"/>
      <c r="L122" s="41"/>
      <c r="M122" s="24">
        <f t="shared" si="10"/>
        <v>0</v>
      </c>
      <c r="N122" s="25">
        <f t="shared" si="10"/>
        <v>17426.099999999999</v>
      </c>
      <c r="O122" s="23">
        <f t="shared" si="10"/>
        <v>0</v>
      </c>
      <c r="P122" s="24">
        <f t="shared" si="10"/>
        <v>0</v>
      </c>
      <c r="Q122" s="25">
        <f t="shared" si="10"/>
        <v>0</v>
      </c>
      <c r="R122" s="26"/>
    </row>
    <row r="123" spans="1:18">
      <c r="A123" s="27"/>
      <c r="B123" s="27"/>
      <c r="C123" s="28"/>
      <c r="D123" s="28"/>
      <c r="E123" s="28"/>
      <c r="F123" s="28"/>
      <c r="G123" s="28"/>
      <c r="H123" s="28"/>
      <c r="I123" s="28"/>
      <c r="J123" s="28"/>
      <c r="K123" s="28"/>
      <c r="L123" s="28"/>
      <c r="M123" s="28"/>
      <c r="N123" s="28"/>
      <c r="O123" s="28"/>
      <c r="P123" s="28"/>
    </row>
    <row r="124" spans="1:18">
      <c r="A124" s="27"/>
      <c r="B124" s="27"/>
      <c r="C124" s="28"/>
      <c r="D124" s="28"/>
      <c r="E124" s="28"/>
      <c r="F124" s="28"/>
      <c r="G124" s="28"/>
      <c r="H124" s="28"/>
      <c r="I124" s="28"/>
      <c r="J124" s="28"/>
      <c r="K124" s="28"/>
      <c r="L124" s="28"/>
      <c r="M124" s="28"/>
      <c r="N124" s="28"/>
      <c r="O124" s="28"/>
      <c r="P124" s="28"/>
    </row>
    <row r="125" spans="1:18" ht="19.5">
      <c r="A125" s="129" t="s">
        <v>50</v>
      </c>
      <c r="B125" s="129"/>
      <c r="C125" s="129"/>
      <c r="D125" s="129"/>
      <c r="E125" s="129"/>
      <c r="F125" s="129"/>
      <c r="G125" s="129"/>
      <c r="H125" s="129"/>
      <c r="I125" s="129"/>
      <c r="J125" s="129"/>
      <c r="K125" s="129"/>
      <c r="L125" s="129"/>
      <c r="M125" s="129"/>
      <c r="N125" s="129"/>
      <c r="O125" s="129"/>
      <c r="P125" s="129"/>
    </row>
    <row r="128" spans="1:18">
      <c r="D128" s="32"/>
      <c r="E128" s="32"/>
      <c r="F128" s="34"/>
      <c r="G128" s="34"/>
      <c r="H128" s="35"/>
    </row>
    <row r="129" spans="4:8">
      <c r="D129" s="32"/>
      <c r="E129" s="32"/>
      <c r="F129" s="34"/>
      <c r="G129" s="34"/>
      <c r="H129" s="35"/>
    </row>
    <row r="130" spans="4:8">
      <c r="D130" s="32"/>
      <c r="E130" s="32"/>
      <c r="F130" s="34"/>
      <c r="G130" s="34"/>
      <c r="H130" s="35"/>
    </row>
    <row r="131" spans="4:8">
      <c r="D131" s="32"/>
      <c r="E131" s="32"/>
      <c r="F131" s="34"/>
      <c r="G131" s="34"/>
      <c r="H131" s="35"/>
    </row>
    <row r="132" spans="4:8">
      <c r="D132" s="32"/>
      <c r="E132" s="32"/>
      <c r="F132" s="34"/>
      <c r="G132" s="34"/>
      <c r="H132" s="35"/>
    </row>
    <row r="133" spans="4:8">
      <c r="D133" s="32"/>
      <c r="E133" s="32"/>
      <c r="F133" s="34"/>
      <c r="G133" s="34"/>
      <c r="H133" s="35"/>
    </row>
    <row r="134" spans="4:8">
      <c r="D134" s="32"/>
      <c r="E134" s="32"/>
      <c r="F134" s="34"/>
      <c r="G134" s="34"/>
      <c r="H134" s="35"/>
    </row>
    <row r="135" spans="4:8">
      <c r="D135" s="32"/>
      <c r="E135" s="32"/>
      <c r="F135" s="34"/>
      <c r="G135" s="34"/>
      <c r="H135" s="35"/>
    </row>
    <row r="136" spans="4:8">
      <c r="D136" s="33"/>
      <c r="E136" s="33"/>
      <c r="F136" s="33"/>
      <c r="G136" s="33"/>
      <c r="H136" s="33"/>
    </row>
  </sheetData>
  <mergeCells count="24">
    <mergeCell ref="O4:O5"/>
    <mergeCell ref="P4:P5"/>
    <mergeCell ref="A1:P1"/>
    <mergeCell ref="A2:P2"/>
    <mergeCell ref="A3:P3"/>
    <mergeCell ref="A4:A5"/>
    <mergeCell ref="B4:B5"/>
    <mergeCell ref="C4:C5"/>
    <mergeCell ref="D4:D5"/>
    <mergeCell ref="E4:E5"/>
    <mergeCell ref="F4:F5"/>
    <mergeCell ref="G4:N4"/>
    <mergeCell ref="A122:B122"/>
    <mergeCell ref="A125:P125"/>
    <mergeCell ref="A105:F105"/>
    <mergeCell ref="A106:F106"/>
    <mergeCell ref="A107:F107"/>
    <mergeCell ref="A110:P110"/>
    <mergeCell ref="A111:A112"/>
    <mergeCell ref="B111:B112"/>
    <mergeCell ref="C111:C112"/>
    <mergeCell ref="D111:G111"/>
    <mergeCell ref="H111:K111"/>
    <mergeCell ref="O111:Q111"/>
  </mergeCells>
  <conditionalFormatting sqref="C121 I113:Q121 H120:H121 F113:G121">
    <cfRule type="cellIs" dxfId="13" priority="42" operator="lessThan">
      <formula>0</formula>
    </cfRule>
  </conditionalFormatting>
  <conditionalFormatting sqref="I113 O113 L113:M113">
    <cfRule type="cellIs" dxfId="12" priority="41" operator="greaterThan">
      <formula>$G$32</formula>
    </cfRule>
  </conditionalFormatting>
  <conditionalFormatting sqref="I114 O114 L114:M114">
    <cfRule type="cellIs" dxfId="11" priority="40" operator="greaterThan">
      <formula>$G$33</formula>
    </cfRule>
  </conditionalFormatting>
  <conditionalFormatting sqref="I115 O115 L115:M115">
    <cfRule type="cellIs" dxfId="10" priority="39" operator="greaterThan">
      <formula>$G$34</formula>
    </cfRule>
  </conditionalFormatting>
  <conditionalFormatting sqref="I116 O116 L116:M116">
    <cfRule type="cellIs" dxfId="9" priority="38" operator="greaterThan">
      <formula>$G$35</formula>
    </cfRule>
  </conditionalFormatting>
  <conditionalFormatting sqref="I117 O117 L117:M117">
    <cfRule type="cellIs" dxfId="8" priority="37" operator="greaterThan">
      <formula>$G$36</formula>
    </cfRule>
  </conditionalFormatting>
  <conditionalFormatting sqref="I118 O118 L118:M118">
    <cfRule type="cellIs" dxfId="7" priority="36" operator="greaterThan">
      <formula>$G$37</formula>
    </cfRule>
  </conditionalFormatting>
  <conditionalFormatting sqref="I119 O119 L119:M119">
    <cfRule type="cellIs" dxfId="6" priority="35" operator="greaterThan">
      <formula>$G$38</formula>
    </cfRule>
  </conditionalFormatting>
  <conditionalFormatting sqref="I120 O120">
    <cfRule type="cellIs" dxfId="5" priority="34" operator="greaterThan">
      <formula>$G$39</formula>
    </cfRule>
  </conditionalFormatting>
  <conditionalFormatting sqref="I121 O121">
    <cfRule type="cellIs" dxfId="4" priority="33" operator="greaterThan">
      <formula>$G$40</formula>
    </cfRule>
  </conditionalFormatting>
  <pageMargins left="0.7" right="0.7" top="0.75" bottom="0.75" header="0.3" footer="0.3"/>
  <pageSetup scale="49" orientation="portrait" horizontalDpi="300" verticalDpi="300"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J85"/>
  <sheetViews>
    <sheetView tabSelected="1" topLeftCell="B1" zoomScaleNormal="100" zoomScaleSheetLayoutView="100" workbookViewId="0">
      <pane ySplit="9" topLeftCell="A10" activePane="bottomLeft" state="frozen"/>
      <selection pane="bottomLeft" activeCell="Q15" sqref="Q15"/>
    </sheetView>
  </sheetViews>
  <sheetFormatPr defaultRowHeight="15"/>
  <cols>
    <col min="1" max="1" width="3.42578125" customWidth="1"/>
    <col min="2" max="2" width="9.28515625" customWidth="1"/>
    <col min="3" max="3" width="39.42578125" bestFit="1" customWidth="1"/>
    <col min="4" max="4" width="7.5703125" bestFit="1" customWidth="1"/>
    <col min="5" max="5" width="11.7109375" hidden="1" customWidth="1"/>
    <col min="6" max="6" width="12.5703125" hidden="1" customWidth="1"/>
    <col min="7" max="8" width="12.28515625" hidden="1" customWidth="1"/>
    <col min="9" max="9" width="13.5703125" style="58" bestFit="1" customWidth="1"/>
    <col min="10" max="10" width="14.140625" style="58" customWidth="1"/>
    <col min="11" max="11" width="15" style="58" customWidth="1"/>
    <col min="12" max="12" width="15.7109375" style="58" hidden="1" customWidth="1"/>
    <col min="13" max="13" width="15.7109375" style="59" hidden="1" customWidth="1"/>
    <col min="14" max="14" width="14.42578125" customWidth="1"/>
    <col min="15" max="15" width="0" hidden="1" customWidth="1"/>
    <col min="16" max="16" width="10.7109375" customWidth="1"/>
    <col min="19" max="23" width="9.140625" style="60"/>
  </cols>
  <sheetData>
    <row r="2" spans="2:36" ht="10.5" customHeight="1"/>
    <row r="3" spans="2:36" s="63" customFormat="1" ht="22.5" customHeight="1">
      <c r="B3" s="168" t="s">
        <v>143</v>
      </c>
      <c r="C3" s="168"/>
      <c r="D3" s="168"/>
      <c r="E3" s="168"/>
      <c r="F3" s="168"/>
      <c r="G3" s="168"/>
      <c r="H3" s="168"/>
      <c r="I3" s="168"/>
      <c r="J3" s="168"/>
      <c r="K3" s="168"/>
      <c r="L3" s="168"/>
      <c r="M3" s="168"/>
      <c r="N3" s="168"/>
      <c r="O3" s="61"/>
      <c r="P3" s="61"/>
      <c r="Q3" s="61"/>
      <c r="R3" s="61"/>
      <c r="S3" s="62"/>
      <c r="T3" s="62"/>
      <c r="U3" s="62"/>
      <c r="V3" s="62"/>
      <c r="W3" s="62"/>
      <c r="X3" s="61"/>
      <c r="Y3" s="61"/>
      <c r="Z3" s="61"/>
      <c r="AA3" s="61"/>
      <c r="AB3" s="61"/>
      <c r="AC3" s="61"/>
      <c r="AD3" s="61"/>
      <c r="AE3" s="61"/>
      <c r="AF3" s="61"/>
      <c r="AG3" s="61"/>
      <c r="AH3" s="61"/>
      <c r="AI3" s="61"/>
      <c r="AJ3" s="61"/>
    </row>
    <row r="4" spans="2:36" s="63" customFormat="1" ht="18.75" customHeight="1">
      <c r="B4" s="169" t="s">
        <v>0</v>
      </c>
      <c r="C4" s="169"/>
      <c r="D4" s="169"/>
      <c r="E4" s="169"/>
      <c r="F4" s="169"/>
      <c r="G4" s="169"/>
      <c r="H4" s="169"/>
      <c r="I4" s="169"/>
      <c r="J4" s="169"/>
      <c r="K4" s="169"/>
      <c r="L4" s="169"/>
      <c r="M4" s="169"/>
      <c r="N4" s="169"/>
      <c r="O4" s="64"/>
      <c r="P4" s="64"/>
      <c r="Q4" s="64"/>
      <c r="R4" s="64"/>
      <c r="S4" s="65"/>
      <c r="T4" s="65"/>
      <c r="U4" s="65"/>
      <c r="V4" s="65"/>
      <c r="W4" s="65"/>
      <c r="X4" s="66"/>
      <c r="Y4" s="66"/>
      <c r="Z4" s="66"/>
      <c r="AA4" s="66"/>
      <c r="AB4" s="66"/>
      <c r="AC4" s="66"/>
      <c r="AD4" s="66"/>
      <c r="AE4" s="66"/>
      <c r="AF4" s="66"/>
      <c r="AG4" s="66"/>
      <c r="AH4" s="66"/>
      <c r="AI4" s="66"/>
      <c r="AJ4" s="66"/>
    </row>
    <row r="5" spans="2:36" s="63" customFormat="1" ht="21.75" customHeight="1">
      <c r="B5" s="169" t="s">
        <v>144</v>
      </c>
      <c r="C5" s="169"/>
      <c r="D5" s="169"/>
      <c r="E5" s="169"/>
      <c r="F5" s="169"/>
      <c r="G5" s="169"/>
      <c r="H5" s="169"/>
      <c r="I5" s="169"/>
      <c r="J5" s="169"/>
      <c r="K5" s="169"/>
      <c r="L5" s="169"/>
      <c r="M5" s="169"/>
      <c r="N5" s="169"/>
      <c r="O5" s="64"/>
      <c r="P5" s="64"/>
      <c r="Q5" s="64"/>
      <c r="R5" s="64"/>
      <c r="S5" s="65"/>
      <c r="T5" s="65"/>
      <c r="U5" s="65"/>
      <c r="V5" s="65"/>
      <c r="W5" s="65"/>
      <c r="X5" s="66"/>
      <c r="Y5" s="66"/>
      <c r="Z5" s="66"/>
      <c r="AA5" s="66"/>
      <c r="AB5" s="66"/>
      <c r="AC5" s="66"/>
      <c r="AD5" s="66"/>
      <c r="AE5" s="66"/>
      <c r="AF5" s="66"/>
      <c r="AG5" s="66"/>
      <c r="AH5" s="66"/>
      <c r="AI5" s="66"/>
      <c r="AJ5" s="66"/>
    </row>
    <row r="6" spans="2:36" s="63" customFormat="1" ht="22.5" customHeight="1">
      <c r="B6" s="170" t="e">
        <f>+#REF!</f>
        <v>#REF!</v>
      </c>
      <c r="C6" s="170"/>
      <c r="D6" s="170"/>
      <c r="E6" s="170"/>
      <c r="F6" s="170"/>
      <c r="G6" s="170"/>
      <c r="H6" s="170"/>
      <c r="I6" s="170"/>
      <c r="J6" s="170"/>
      <c r="K6" s="170"/>
      <c r="L6" s="67"/>
      <c r="M6" s="68"/>
      <c r="N6" s="69" t="e">
        <f>+#REF!</f>
        <v>#REF!</v>
      </c>
      <c r="S6" s="60"/>
      <c r="T6" s="60"/>
      <c r="U6" s="60"/>
      <c r="V6" s="60"/>
      <c r="W6" s="60"/>
    </row>
    <row r="7" spans="2:36" s="71" customFormat="1" ht="12.75">
      <c r="B7" s="171" t="s">
        <v>145</v>
      </c>
      <c r="C7" s="172" t="s">
        <v>146</v>
      </c>
      <c r="D7" s="173" t="s">
        <v>147</v>
      </c>
      <c r="E7" s="175" t="s">
        <v>148</v>
      </c>
      <c r="F7" s="176"/>
      <c r="G7" s="175" t="s">
        <v>149</v>
      </c>
      <c r="H7" s="176"/>
      <c r="I7" s="175" t="s">
        <v>150</v>
      </c>
      <c r="J7" s="176"/>
      <c r="K7" s="177" t="s">
        <v>151</v>
      </c>
      <c r="L7" s="177" t="s">
        <v>152</v>
      </c>
      <c r="M7" s="70"/>
      <c r="N7" s="171" t="s">
        <v>9</v>
      </c>
      <c r="S7" s="72"/>
      <c r="T7" s="72"/>
      <c r="U7" s="72"/>
      <c r="V7" s="72"/>
      <c r="W7" s="72"/>
    </row>
    <row r="8" spans="2:36" s="71" customFormat="1" ht="22.5">
      <c r="B8" s="171"/>
      <c r="C8" s="172"/>
      <c r="D8" s="174"/>
      <c r="E8" s="73" t="s">
        <v>153</v>
      </c>
      <c r="F8" s="73" t="s">
        <v>154</v>
      </c>
      <c r="G8" s="73" t="s">
        <v>153</v>
      </c>
      <c r="H8" s="73" t="s">
        <v>154</v>
      </c>
      <c r="I8" s="73" t="s">
        <v>153</v>
      </c>
      <c r="J8" s="73" t="s">
        <v>154</v>
      </c>
      <c r="K8" s="178"/>
      <c r="L8" s="178"/>
      <c r="M8" s="74" t="s">
        <v>155</v>
      </c>
      <c r="N8" s="171"/>
      <c r="P8" s="166" t="s">
        <v>156</v>
      </c>
      <c r="S8" s="72"/>
      <c r="T8" s="72"/>
      <c r="U8" s="72"/>
      <c r="V8" s="72"/>
      <c r="W8" s="72"/>
    </row>
    <row r="9" spans="2:36" s="80" customFormat="1" ht="18.75" customHeight="1">
      <c r="B9" s="75">
        <v>1</v>
      </c>
      <c r="C9" s="76" t="s">
        <v>157</v>
      </c>
      <c r="D9" s="76"/>
      <c r="E9" s="76"/>
      <c r="F9" s="76"/>
      <c r="G9" s="76"/>
      <c r="H9" s="76"/>
      <c r="I9" s="77"/>
      <c r="J9" s="77"/>
      <c r="K9" s="77"/>
      <c r="L9" s="77"/>
      <c r="M9" s="78"/>
      <c r="N9" s="79"/>
      <c r="P9" s="166"/>
      <c r="S9" s="81"/>
      <c r="T9" s="81"/>
      <c r="U9" s="81"/>
      <c r="V9" s="81"/>
      <c r="W9" s="81"/>
    </row>
    <row r="10" spans="2:36" s="88" customFormat="1" ht="24" customHeight="1">
      <c r="B10" s="82"/>
      <c r="C10" s="83" t="s">
        <v>158</v>
      </c>
      <c r="D10" s="84" t="s">
        <v>159</v>
      </c>
      <c r="E10" s="84">
        <v>2800</v>
      </c>
      <c r="F10" s="84" t="e">
        <f>+#REF!</f>
        <v>#REF!</v>
      </c>
      <c r="G10" s="84">
        <v>2600</v>
      </c>
      <c r="H10" s="84" t="e">
        <f>+#REF!</f>
        <v>#REF!</v>
      </c>
      <c r="I10" s="85">
        <f>9400+4900</f>
        <v>14300</v>
      </c>
      <c r="J10" s="85">
        <f>8596.2+3115</f>
        <v>11711.2</v>
      </c>
      <c r="K10" s="85">
        <f>I10-J10</f>
        <v>2588.7999999999993</v>
      </c>
      <c r="L10" s="86"/>
      <c r="M10" s="87">
        <v>5358.2</v>
      </c>
      <c r="N10" s="85">
        <f>+J10-M10</f>
        <v>6353.0000000000009</v>
      </c>
      <c r="P10" s="89">
        <f>+J10-M10</f>
        <v>6353.0000000000009</v>
      </c>
      <c r="Q10" s="89" t="s">
        <v>160</v>
      </c>
      <c r="R10" s="89"/>
      <c r="S10" s="90">
        <v>5987</v>
      </c>
      <c r="T10" s="90"/>
      <c r="U10" s="90"/>
      <c r="V10" s="90"/>
      <c r="W10" s="90"/>
    </row>
    <row r="11" spans="2:36" s="88" customFormat="1" ht="24" customHeight="1">
      <c r="B11" s="82"/>
      <c r="C11" s="83" t="s">
        <v>161</v>
      </c>
      <c r="D11" s="84" t="s">
        <v>159</v>
      </c>
      <c r="E11" s="84">
        <v>3300</v>
      </c>
      <c r="F11" s="84" t="e">
        <f>+#REF!</f>
        <v>#REF!</v>
      </c>
      <c r="G11" s="84">
        <v>2100</v>
      </c>
      <c r="H11" s="84" t="e">
        <f>+#REF!</f>
        <v>#REF!</v>
      </c>
      <c r="I11" s="85">
        <v>6636</v>
      </c>
      <c r="J11" s="85">
        <f>4696.5+379</f>
        <v>5075.5</v>
      </c>
      <c r="K11" s="85">
        <f t="shared" ref="K11:K16" si="0">I11-J11</f>
        <v>1560.5</v>
      </c>
      <c r="L11" s="86"/>
      <c r="M11" s="87">
        <v>4537.3</v>
      </c>
      <c r="N11" s="85">
        <f t="shared" ref="N11:N17" si="1">+J11-M11</f>
        <v>538.19999999999982</v>
      </c>
      <c r="P11" s="89">
        <f t="shared" ref="P11:P16" si="2">+J11-M11</f>
        <v>538.19999999999982</v>
      </c>
      <c r="S11" s="90">
        <v>750</v>
      </c>
      <c r="T11" s="90"/>
      <c r="U11" s="90"/>
      <c r="V11" s="90"/>
      <c r="W11" s="90"/>
    </row>
    <row r="12" spans="2:36" s="88" customFormat="1" ht="24" customHeight="1">
      <c r="B12" s="82"/>
      <c r="C12" s="83" t="s">
        <v>162</v>
      </c>
      <c r="D12" s="84" t="s">
        <v>159</v>
      </c>
      <c r="E12" s="84">
        <v>2400</v>
      </c>
      <c r="F12" s="84" t="e">
        <f>+#REF!</f>
        <v>#REF!</v>
      </c>
      <c r="G12" s="84">
        <v>600</v>
      </c>
      <c r="H12" s="84" t="e">
        <f>+#REF!</f>
        <v>#REF!</v>
      </c>
      <c r="I12" s="85">
        <f>3000+900</f>
        <v>3900</v>
      </c>
      <c r="J12" s="179">
        <v>3334.5999999999995</v>
      </c>
      <c r="K12" s="179">
        <v>265.40000000000055</v>
      </c>
      <c r="L12" s="86"/>
      <c r="M12" s="87">
        <v>2759.6</v>
      </c>
      <c r="N12" s="85">
        <f t="shared" si="1"/>
        <v>574.99999999999955</v>
      </c>
      <c r="P12" s="89">
        <f t="shared" si="2"/>
        <v>574.99999999999955</v>
      </c>
      <c r="S12" s="90"/>
      <c r="T12" s="90"/>
      <c r="U12" s="126">
        <v>4900</v>
      </c>
      <c r="V12" s="90"/>
      <c r="W12" s="90"/>
    </row>
    <row r="13" spans="2:36" s="88" customFormat="1" ht="24" customHeight="1">
      <c r="B13" s="82"/>
      <c r="C13" s="83" t="s">
        <v>163</v>
      </c>
      <c r="D13" s="84" t="s">
        <v>159</v>
      </c>
      <c r="E13" s="84">
        <v>3050</v>
      </c>
      <c r="F13" s="84" t="e">
        <f>+#REF!</f>
        <v>#REF!</v>
      </c>
      <c r="G13" s="84">
        <v>1475</v>
      </c>
      <c r="H13" s="84" t="e">
        <f>+#REF!</f>
        <v>#REF!</v>
      </c>
      <c r="I13" s="85">
        <f>4850+1100</f>
        <v>5950</v>
      </c>
      <c r="J13" s="179">
        <v>5950</v>
      </c>
      <c r="K13" s="179">
        <v>0</v>
      </c>
      <c r="L13" s="86"/>
      <c r="M13" s="87">
        <v>4758.1000000000004</v>
      </c>
      <c r="N13" s="85">
        <f t="shared" si="1"/>
        <v>1191.8999999999996</v>
      </c>
      <c r="P13" s="89">
        <f t="shared" si="2"/>
        <v>1191.8999999999996</v>
      </c>
      <c r="S13" s="90">
        <v>600</v>
      </c>
      <c r="T13" s="90"/>
      <c r="U13" s="126">
        <v>900</v>
      </c>
      <c r="V13" s="90"/>
      <c r="W13" s="90"/>
    </row>
    <row r="14" spans="2:36" s="88" customFormat="1" ht="24" customHeight="1">
      <c r="B14" s="82"/>
      <c r="C14" s="83" t="s">
        <v>164</v>
      </c>
      <c r="D14" s="84" t="s">
        <v>159</v>
      </c>
      <c r="E14" s="84"/>
      <c r="F14" s="84" t="e">
        <f>+#REF!</f>
        <v>#REF!</v>
      </c>
      <c r="G14" s="84"/>
      <c r="H14" s="84" t="e">
        <f>+#REF!</f>
        <v>#REF!</v>
      </c>
      <c r="I14" s="85"/>
      <c r="J14" s="179">
        <v>0</v>
      </c>
      <c r="K14" s="179">
        <v>0</v>
      </c>
      <c r="L14" s="86"/>
      <c r="M14" s="87">
        <v>0</v>
      </c>
      <c r="N14" s="85">
        <f t="shared" si="1"/>
        <v>0</v>
      </c>
      <c r="P14" s="89">
        <f t="shared" si="2"/>
        <v>0</v>
      </c>
      <c r="S14" s="90"/>
      <c r="T14" s="90"/>
      <c r="U14" s="126">
        <v>1100</v>
      </c>
      <c r="V14" s="90"/>
      <c r="W14" s="90"/>
    </row>
    <row r="15" spans="2:36" s="88" customFormat="1" ht="24" customHeight="1">
      <c r="B15" s="82"/>
      <c r="C15" s="83" t="s">
        <v>165</v>
      </c>
      <c r="D15" s="84" t="s">
        <v>159</v>
      </c>
      <c r="E15" s="84"/>
      <c r="F15" s="84" t="e">
        <f>+#REF!</f>
        <v>#REF!</v>
      </c>
      <c r="G15" s="84">
        <v>1800</v>
      </c>
      <c r="H15" s="84" t="e">
        <f>+#REF!</f>
        <v>#REF!</v>
      </c>
      <c r="I15" s="85">
        <v>3480</v>
      </c>
      <c r="J15" s="179">
        <v>2465.7000000000003</v>
      </c>
      <c r="K15" s="179">
        <v>1014.2999999999997</v>
      </c>
      <c r="L15" s="86"/>
      <c r="M15" s="87">
        <v>2465.7000000000003</v>
      </c>
      <c r="N15" s="85">
        <f t="shared" si="1"/>
        <v>0</v>
      </c>
      <c r="P15" s="89">
        <f t="shared" si="2"/>
        <v>0</v>
      </c>
      <c r="S15" s="90"/>
      <c r="T15" s="90"/>
      <c r="U15" s="90"/>
      <c r="V15" s="90"/>
      <c r="W15" s="90"/>
    </row>
    <row r="16" spans="2:36" s="88" customFormat="1" ht="24" customHeight="1">
      <c r="B16" s="82"/>
      <c r="C16" s="83" t="s">
        <v>166</v>
      </c>
      <c r="D16" s="84" t="s">
        <v>159</v>
      </c>
      <c r="E16" s="84"/>
      <c r="F16" s="84" t="e">
        <f>+#REF!</f>
        <v>#REF!</v>
      </c>
      <c r="G16" s="84">
        <v>600</v>
      </c>
      <c r="H16" s="84" t="e">
        <f>+#REF!</f>
        <v>#REF!</v>
      </c>
      <c r="I16" s="85">
        <v>1020</v>
      </c>
      <c r="J16" s="179">
        <v>886.7</v>
      </c>
      <c r="K16" s="179">
        <v>133.29999999999995</v>
      </c>
      <c r="L16" s="86"/>
      <c r="M16" s="87">
        <v>886.7</v>
      </c>
      <c r="N16" s="85">
        <f t="shared" si="1"/>
        <v>0</v>
      </c>
      <c r="P16" s="89">
        <f t="shared" si="2"/>
        <v>0</v>
      </c>
      <c r="S16" s="90"/>
      <c r="T16" s="90"/>
      <c r="U16" s="90"/>
      <c r="V16" s="90"/>
      <c r="W16" s="90"/>
    </row>
    <row r="17" spans="2:23" s="88" customFormat="1" ht="24" customHeight="1">
      <c r="B17" s="82"/>
      <c r="C17" s="83" t="s">
        <v>167</v>
      </c>
      <c r="D17" s="84" t="s">
        <v>159</v>
      </c>
      <c r="E17" s="84">
        <v>840</v>
      </c>
      <c r="F17" s="84" t="e">
        <f>+#REF!</f>
        <v>#REF!</v>
      </c>
      <c r="G17" s="84"/>
      <c r="H17" s="84" t="e">
        <f>+#REF!</f>
        <v>#REF!</v>
      </c>
      <c r="I17" s="85">
        <f>+E17+G17</f>
        <v>840</v>
      </c>
      <c r="J17" s="179">
        <v>740</v>
      </c>
      <c r="K17" s="179">
        <v>100</v>
      </c>
      <c r="L17" s="86"/>
      <c r="M17" s="87"/>
      <c r="N17" s="85">
        <f t="shared" si="1"/>
        <v>740</v>
      </c>
      <c r="P17" s="89">
        <f>+J17-M17</f>
        <v>740</v>
      </c>
      <c r="S17" s="90">
        <v>300</v>
      </c>
      <c r="T17" s="90"/>
      <c r="U17" s="90"/>
      <c r="V17" s="90"/>
      <c r="W17" s="90"/>
    </row>
    <row r="18" spans="2:23" s="95" customFormat="1" ht="21" customHeight="1">
      <c r="B18" s="91"/>
      <c r="C18" s="92" t="s">
        <v>168</v>
      </c>
      <c r="D18" s="92"/>
      <c r="E18" s="92"/>
      <c r="F18" s="92"/>
      <c r="G18" s="92"/>
      <c r="H18" s="92"/>
      <c r="I18" s="93">
        <f>SUM(I9:I17)</f>
        <v>36126</v>
      </c>
      <c r="J18" s="93">
        <f>SUM(J9:J17)</f>
        <v>30163.7</v>
      </c>
      <c r="K18" s="93">
        <f>SUM(K10:L17)</f>
        <v>5662.3</v>
      </c>
      <c r="L18" s="93"/>
      <c r="M18" s="94"/>
      <c r="N18" s="92"/>
      <c r="S18" s="96"/>
      <c r="T18" s="96"/>
      <c r="U18" s="96"/>
      <c r="V18" s="96"/>
      <c r="W18" s="96"/>
    </row>
    <row r="19" spans="2:23" s="97" customFormat="1" ht="19.5" customHeight="1">
      <c r="B19" s="75">
        <v>2</v>
      </c>
      <c r="C19" s="76" t="s">
        <v>169</v>
      </c>
      <c r="D19" s="76"/>
      <c r="E19" s="76"/>
      <c r="F19" s="76"/>
      <c r="G19" s="76"/>
      <c r="H19" s="76"/>
      <c r="I19" s="77"/>
      <c r="J19" s="77"/>
      <c r="K19" s="77"/>
      <c r="L19" s="77"/>
      <c r="M19" s="78"/>
      <c r="N19" s="79"/>
      <c r="S19" s="98"/>
      <c r="T19" s="98"/>
      <c r="U19" s="98"/>
      <c r="V19" s="98"/>
      <c r="W19" s="98"/>
    </row>
    <row r="20" spans="2:23" ht="15.75" customHeight="1">
      <c r="B20" s="99"/>
      <c r="C20" s="100" t="s">
        <v>170</v>
      </c>
      <c r="D20" s="100"/>
      <c r="E20" s="100"/>
      <c r="F20" s="100"/>
      <c r="G20" s="100"/>
      <c r="H20" s="100"/>
      <c r="I20" s="84"/>
      <c r="J20" s="84"/>
      <c r="K20" s="84"/>
      <c r="L20" s="84"/>
      <c r="M20" s="101"/>
      <c r="N20" s="102"/>
    </row>
    <row r="21" spans="2:23" s="88" customFormat="1" ht="18" customHeight="1">
      <c r="B21" s="82"/>
      <c r="C21" s="103" t="s">
        <v>10</v>
      </c>
      <c r="D21" s="84" t="s">
        <v>171</v>
      </c>
      <c r="E21" s="84">
        <v>19</v>
      </c>
      <c r="F21" s="84">
        <v>1</v>
      </c>
      <c r="G21" s="84">
        <v>8</v>
      </c>
      <c r="H21" s="84"/>
      <c r="I21" s="85">
        <f t="shared" ref="I21:J23" si="3">+E21+G21</f>
        <v>27</v>
      </c>
      <c r="J21" s="85">
        <f t="shared" si="3"/>
        <v>1</v>
      </c>
      <c r="K21" s="85">
        <f t="shared" ref="K21:K23" si="4">I21-J21</f>
        <v>26</v>
      </c>
      <c r="L21" s="86"/>
      <c r="M21" s="87">
        <v>1</v>
      </c>
      <c r="N21" s="85">
        <f t="shared" ref="N21:N23" si="5">+J21-M21</f>
        <v>0</v>
      </c>
      <c r="O21" s="104"/>
      <c r="P21" s="89">
        <f t="shared" ref="P21:P23" si="6">+J21-M21</f>
        <v>0</v>
      </c>
      <c r="S21" s="90">
        <v>20</v>
      </c>
      <c r="T21" s="90">
        <v>13</v>
      </c>
      <c r="U21" s="90"/>
      <c r="V21" s="90"/>
      <c r="W21" s="90"/>
    </row>
    <row r="22" spans="2:23" s="88" customFormat="1" ht="18" customHeight="1">
      <c r="B22" s="82"/>
      <c r="C22" s="103" t="s">
        <v>11</v>
      </c>
      <c r="D22" s="84" t="s">
        <v>171</v>
      </c>
      <c r="E22" s="84">
        <v>10</v>
      </c>
      <c r="F22" s="84">
        <v>1</v>
      </c>
      <c r="G22" s="84"/>
      <c r="H22" s="84"/>
      <c r="I22" s="85">
        <f t="shared" si="3"/>
        <v>10</v>
      </c>
      <c r="J22" s="85">
        <f t="shared" si="3"/>
        <v>1</v>
      </c>
      <c r="K22" s="85">
        <f t="shared" si="4"/>
        <v>9</v>
      </c>
      <c r="L22" s="86"/>
      <c r="M22" s="87">
        <v>1</v>
      </c>
      <c r="N22" s="85">
        <f t="shared" si="5"/>
        <v>0</v>
      </c>
      <c r="O22" s="104"/>
      <c r="P22" s="89">
        <f t="shared" si="6"/>
        <v>0</v>
      </c>
      <c r="S22" s="90"/>
      <c r="T22" s="90"/>
      <c r="U22" s="90"/>
      <c r="V22" s="90"/>
      <c r="W22" s="90"/>
    </row>
    <row r="23" spans="2:23" s="88" customFormat="1" ht="18" customHeight="1">
      <c r="B23" s="82"/>
      <c r="C23" s="103" t="s">
        <v>12</v>
      </c>
      <c r="D23" s="84" t="s">
        <v>171</v>
      </c>
      <c r="E23" s="84">
        <v>7</v>
      </c>
      <c r="F23" s="84">
        <v>3</v>
      </c>
      <c r="G23" s="84">
        <v>1</v>
      </c>
      <c r="H23" s="84"/>
      <c r="I23" s="85">
        <f t="shared" si="3"/>
        <v>8</v>
      </c>
      <c r="J23" s="85">
        <f t="shared" si="3"/>
        <v>3</v>
      </c>
      <c r="K23" s="85">
        <f t="shared" si="4"/>
        <v>5</v>
      </c>
      <c r="L23" s="86"/>
      <c r="M23" s="87">
        <v>3</v>
      </c>
      <c r="N23" s="85">
        <f t="shared" si="5"/>
        <v>0</v>
      </c>
      <c r="O23" s="104"/>
      <c r="P23" s="89">
        <f t="shared" si="6"/>
        <v>0</v>
      </c>
      <c r="S23" s="90">
        <v>2</v>
      </c>
      <c r="T23" s="90">
        <v>2</v>
      </c>
      <c r="U23" s="90"/>
      <c r="V23" s="90"/>
      <c r="W23" s="90"/>
    </row>
    <row r="24" spans="2:23" s="95" customFormat="1" ht="18" customHeight="1">
      <c r="B24" s="91"/>
      <c r="C24" s="92" t="s">
        <v>172</v>
      </c>
      <c r="D24" s="92"/>
      <c r="E24" s="92"/>
      <c r="F24" s="92"/>
      <c r="G24" s="92"/>
      <c r="H24" s="92"/>
      <c r="I24" s="93">
        <f>SUM(I19:I23)</f>
        <v>45</v>
      </c>
      <c r="J24" s="93">
        <f>SUM(J19:J23)</f>
        <v>5</v>
      </c>
      <c r="K24" s="93">
        <f>SUM(K19:K23)</f>
        <v>40</v>
      </c>
      <c r="L24" s="93"/>
      <c r="M24" s="94"/>
      <c r="N24" s="92"/>
      <c r="S24" s="96"/>
      <c r="T24" s="96"/>
      <c r="U24" s="96"/>
      <c r="V24" s="96"/>
      <c r="W24" s="96"/>
    </row>
    <row r="25" spans="2:23" ht="18" customHeight="1">
      <c r="B25" s="99"/>
      <c r="C25" s="100" t="s">
        <v>173</v>
      </c>
      <c r="D25" s="100"/>
      <c r="E25" s="100"/>
      <c r="F25" s="100"/>
      <c r="G25" s="100"/>
      <c r="H25" s="100"/>
      <c r="I25" s="84"/>
      <c r="J25" s="84"/>
      <c r="K25" s="84"/>
      <c r="L25" s="84"/>
      <c r="M25" s="101"/>
      <c r="N25" s="102"/>
    </row>
    <row r="26" spans="2:23" s="88" customFormat="1" ht="18" customHeight="1">
      <c r="B26" s="82"/>
      <c r="C26" s="103" t="s">
        <v>174</v>
      </c>
      <c r="D26" s="84" t="s">
        <v>171</v>
      </c>
      <c r="E26" s="84">
        <v>10</v>
      </c>
      <c r="F26" s="84">
        <v>7</v>
      </c>
      <c r="G26" s="84">
        <v>4</v>
      </c>
      <c r="H26" s="84">
        <v>3</v>
      </c>
      <c r="I26" s="85">
        <f t="shared" ref="I26:J35" si="7">+E26+G26</f>
        <v>14</v>
      </c>
      <c r="J26" s="85">
        <f>+F26+H26+4</f>
        <v>14</v>
      </c>
      <c r="K26" s="85">
        <f t="shared" ref="K26:K35" si="8">I26-J26</f>
        <v>0</v>
      </c>
      <c r="L26" s="86"/>
      <c r="M26" s="87">
        <v>14</v>
      </c>
      <c r="N26" s="85">
        <f t="shared" ref="N26:N35" si="9">+J26-M26</f>
        <v>0</v>
      </c>
      <c r="O26" s="104"/>
      <c r="P26" s="89">
        <f t="shared" ref="P26:P35" si="10">+J26-M26</f>
        <v>0</v>
      </c>
      <c r="S26" s="90">
        <v>2</v>
      </c>
      <c r="T26" s="90">
        <v>1</v>
      </c>
      <c r="U26" s="90"/>
      <c r="V26" s="90"/>
      <c r="W26" s="90"/>
    </row>
    <row r="27" spans="2:23" s="88" customFormat="1" ht="18" customHeight="1">
      <c r="B27" s="82"/>
      <c r="C27" s="103" t="s">
        <v>175</v>
      </c>
      <c r="D27" s="84" t="s">
        <v>171</v>
      </c>
      <c r="E27" s="84">
        <v>18</v>
      </c>
      <c r="F27" s="84">
        <v>3</v>
      </c>
      <c r="G27" s="84"/>
      <c r="H27" s="84"/>
      <c r="I27" s="85">
        <f t="shared" si="7"/>
        <v>18</v>
      </c>
      <c r="J27" s="85">
        <f t="shared" si="7"/>
        <v>3</v>
      </c>
      <c r="K27" s="85">
        <f t="shared" si="8"/>
        <v>15</v>
      </c>
      <c r="L27" s="86"/>
      <c r="M27" s="87">
        <v>3</v>
      </c>
      <c r="N27" s="85">
        <f t="shared" si="9"/>
        <v>0</v>
      </c>
      <c r="O27" s="104"/>
      <c r="P27" s="89">
        <f t="shared" si="10"/>
        <v>0</v>
      </c>
      <c r="S27" s="90"/>
      <c r="T27" s="90"/>
      <c r="U27" s="90"/>
      <c r="V27" s="90"/>
      <c r="W27" s="90"/>
    </row>
    <row r="28" spans="2:23" s="88" customFormat="1" ht="18" customHeight="1">
      <c r="B28" s="82"/>
      <c r="C28" s="103" t="s">
        <v>176</v>
      </c>
      <c r="D28" s="84" t="s">
        <v>171</v>
      </c>
      <c r="E28" s="84">
        <v>15</v>
      </c>
      <c r="F28" s="84"/>
      <c r="G28" s="84"/>
      <c r="H28" s="84"/>
      <c r="I28" s="85">
        <f t="shared" si="7"/>
        <v>15</v>
      </c>
      <c r="J28" s="85">
        <f t="shared" si="7"/>
        <v>0</v>
      </c>
      <c r="K28" s="85">
        <f t="shared" si="8"/>
        <v>15</v>
      </c>
      <c r="L28" s="86"/>
      <c r="M28" s="87"/>
      <c r="N28" s="85">
        <f t="shared" si="9"/>
        <v>0</v>
      </c>
      <c r="O28" s="104"/>
      <c r="P28" s="89">
        <f t="shared" si="10"/>
        <v>0</v>
      </c>
      <c r="S28" s="90"/>
      <c r="T28" s="90"/>
      <c r="U28" s="90"/>
      <c r="V28" s="90"/>
      <c r="W28" s="90"/>
    </row>
    <row r="29" spans="2:23" s="88" customFormat="1" ht="18" customHeight="1">
      <c r="B29" s="82"/>
      <c r="C29" s="103" t="s">
        <v>177</v>
      </c>
      <c r="D29" s="84" t="s">
        <v>171</v>
      </c>
      <c r="E29" s="84">
        <v>12</v>
      </c>
      <c r="F29" s="84">
        <v>11</v>
      </c>
      <c r="G29" s="84">
        <v>2</v>
      </c>
      <c r="H29" s="84"/>
      <c r="I29" s="85">
        <v>15</v>
      </c>
      <c r="J29" s="85">
        <f t="shared" si="7"/>
        <v>11</v>
      </c>
      <c r="K29" s="85">
        <f t="shared" si="8"/>
        <v>4</v>
      </c>
      <c r="L29" s="86"/>
      <c r="M29" s="87">
        <v>11</v>
      </c>
      <c r="N29" s="85">
        <f t="shared" si="9"/>
        <v>0</v>
      </c>
      <c r="O29" s="104" t="s">
        <v>178</v>
      </c>
      <c r="P29" s="89">
        <f t="shared" si="10"/>
        <v>0</v>
      </c>
      <c r="S29" s="90">
        <v>1</v>
      </c>
      <c r="T29" s="90">
        <v>1</v>
      </c>
      <c r="U29" s="90"/>
      <c r="V29" s="90"/>
      <c r="W29" s="90"/>
    </row>
    <row r="30" spans="2:23" s="88" customFormat="1" ht="18" customHeight="1">
      <c r="B30" s="82"/>
      <c r="C30" s="103" t="s">
        <v>179</v>
      </c>
      <c r="D30" s="84" t="s">
        <v>171</v>
      </c>
      <c r="E30" s="84">
        <v>2</v>
      </c>
      <c r="F30" s="84">
        <v>1</v>
      </c>
      <c r="G30" s="84">
        <v>8</v>
      </c>
      <c r="H30" s="84">
        <v>3</v>
      </c>
      <c r="I30" s="85">
        <v>12</v>
      </c>
      <c r="J30" s="85">
        <f t="shared" si="7"/>
        <v>4</v>
      </c>
      <c r="K30" s="85">
        <f t="shared" si="8"/>
        <v>8</v>
      </c>
      <c r="L30" s="86"/>
      <c r="M30" s="87">
        <v>4</v>
      </c>
      <c r="N30" s="85">
        <f t="shared" si="9"/>
        <v>0</v>
      </c>
      <c r="O30" s="104"/>
      <c r="P30" s="89">
        <f t="shared" si="10"/>
        <v>0</v>
      </c>
      <c r="S30" s="90">
        <v>1</v>
      </c>
      <c r="T30" s="90">
        <v>1</v>
      </c>
      <c r="U30" s="90"/>
      <c r="V30" s="90"/>
      <c r="W30" s="90"/>
    </row>
    <row r="31" spans="2:23" s="88" customFormat="1" ht="18" customHeight="1">
      <c r="B31" s="82"/>
      <c r="C31" s="103" t="s">
        <v>180</v>
      </c>
      <c r="D31" s="84" t="s">
        <v>171</v>
      </c>
      <c r="E31" s="84">
        <v>6</v>
      </c>
      <c r="F31" s="84">
        <v>4</v>
      </c>
      <c r="G31" s="84"/>
      <c r="H31" s="84"/>
      <c r="I31" s="85">
        <f t="shared" si="7"/>
        <v>6</v>
      </c>
      <c r="J31" s="85">
        <f>+F31+H31+2</f>
        <v>6</v>
      </c>
      <c r="K31" s="85">
        <f t="shared" si="8"/>
        <v>0</v>
      </c>
      <c r="L31" s="86"/>
      <c r="M31" s="87">
        <v>6</v>
      </c>
      <c r="N31" s="85">
        <f t="shared" si="9"/>
        <v>0</v>
      </c>
      <c r="O31" s="104" t="s">
        <v>181</v>
      </c>
      <c r="P31" s="89">
        <f t="shared" si="10"/>
        <v>0</v>
      </c>
      <c r="S31" s="90"/>
      <c r="T31" s="90"/>
      <c r="U31" s="90"/>
      <c r="V31" s="90"/>
      <c r="W31" s="90"/>
    </row>
    <row r="32" spans="2:23" s="88" customFormat="1" ht="18" customHeight="1">
      <c r="B32" s="82"/>
      <c r="C32" s="103" t="s">
        <v>182</v>
      </c>
      <c r="D32" s="84" t="s">
        <v>171</v>
      </c>
      <c r="E32" s="84"/>
      <c r="F32" s="84"/>
      <c r="G32" s="84">
        <v>3</v>
      </c>
      <c r="H32" s="84">
        <v>1</v>
      </c>
      <c r="I32" s="85">
        <f t="shared" si="7"/>
        <v>3</v>
      </c>
      <c r="J32" s="85">
        <f t="shared" si="7"/>
        <v>1</v>
      </c>
      <c r="K32" s="85">
        <f t="shared" si="8"/>
        <v>2</v>
      </c>
      <c r="L32" s="86"/>
      <c r="M32" s="87">
        <v>1</v>
      </c>
      <c r="N32" s="85">
        <f t="shared" si="9"/>
        <v>0</v>
      </c>
      <c r="O32" s="88" t="s">
        <v>183</v>
      </c>
      <c r="P32" s="89">
        <f t="shared" si="10"/>
        <v>0</v>
      </c>
      <c r="S32" s="90"/>
      <c r="T32" s="90"/>
      <c r="U32" s="90"/>
      <c r="V32" s="90"/>
      <c r="W32" s="90"/>
    </row>
    <row r="33" spans="2:23" s="88" customFormat="1" ht="18" customHeight="1">
      <c r="B33" s="82"/>
      <c r="C33" s="103" t="s">
        <v>184</v>
      </c>
      <c r="D33" s="84" t="s">
        <v>171</v>
      </c>
      <c r="E33" s="84"/>
      <c r="F33" s="84"/>
      <c r="G33" s="84">
        <v>3</v>
      </c>
      <c r="H33" s="84">
        <v>1</v>
      </c>
      <c r="I33" s="85">
        <f t="shared" si="7"/>
        <v>3</v>
      </c>
      <c r="J33" s="85">
        <f t="shared" si="7"/>
        <v>1</v>
      </c>
      <c r="K33" s="85">
        <f t="shared" si="8"/>
        <v>2</v>
      </c>
      <c r="L33" s="86"/>
      <c r="M33" s="87">
        <v>1</v>
      </c>
      <c r="N33" s="85">
        <f t="shared" si="9"/>
        <v>0</v>
      </c>
      <c r="O33" s="104" t="s">
        <v>185</v>
      </c>
      <c r="P33" s="89">
        <f t="shared" si="10"/>
        <v>0</v>
      </c>
      <c r="S33" s="90"/>
      <c r="T33" s="90"/>
      <c r="U33" s="90"/>
      <c r="V33" s="90"/>
      <c r="W33" s="90"/>
    </row>
    <row r="34" spans="2:23" s="88" customFormat="1" ht="18" customHeight="1">
      <c r="B34" s="82"/>
      <c r="C34" s="103" t="s">
        <v>186</v>
      </c>
      <c r="D34" s="84" t="s">
        <v>171</v>
      </c>
      <c r="E34" s="84"/>
      <c r="F34" s="84"/>
      <c r="G34" s="84">
        <v>2</v>
      </c>
      <c r="H34" s="84">
        <v>1</v>
      </c>
      <c r="I34" s="85">
        <f t="shared" si="7"/>
        <v>2</v>
      </c>
      <c r="J34" s="85">
        <f t="shared" si="7"/>
        <v>1</v>
      </c>
      <c r="K34" s="85">
        <f t="shared" si="8"/>
        <v>1</v>
      </c>
      <c r="L34" s="86"/>
      <c r="M34" s="87"/>
      <c r="N34" s="85">
        <f t="shared" si="9"/>
        <v>1</v>
      </c>
      <c r="O34" s="104"/>
      <c r="P34" s="89">
        <f t="shared" si="10"/>
        <v>1</v>
      </c>
      <c r="S34" s="90"/>
      <c r="T34" s="90"/>
      <c r="U34" s="90"/>
      <c r="V34" s="90"/>
      <c r="W34" s="90"/>
    </row>
    <row r="35" spans="2:23" s="88" customFormat="1" ht="18" customHeight="1">
      <c r="B35" s="82"/>
      <c r="C35" s="103" t="s">
        <v>187</v>
      </c>
      <c r="D35" s="84" t="s">
        <v>171</v>
      </c>
      <c r="E35" s="84"/>
      <c r="F35" s="84"/>
      <c r="G35" s="84">
        <v>2</v>
      </c>
      <c r="H35" s="84"/>
      <c r="I35" s="85">
        <f t="shared" si="7"/>
        <v>2</v>
      </c>
      <c r="J35" s="85">
        <f t="shared" si="7"/>
        <v>0</v>
      </c>
      <c r="K35" s="85">
        <f t="shared" si="8"/>
        <v>2</v>
      </c>
      <c r="L35" s="86"/>
      <c r="M35" s="87"/>
      <c r="N35" s="85">
        <f t="shared" si="9"/>
        <v>0</v>
      </c>
      <c r="O35" s="104"/>
      <c r="P35" s="89">
        <f t="shared" si="10"/>
        <v>0</v>
      </c>
      <c r="S35" s="90"/>
      <c r="T35" s="90"/>
      <c r="U35" s="90"/>
      <c r="V35" s="90"/>
      <c r="W35" s="90"/>
    </row>
    <row r="36" spans="2:23" s="95" customFormat="1" ht="18" customHeight="1">
      <c r="B36" s="91"/>
      <c r="C36" s="92" t="s">
        <v>172</v>
      </c>
      <c r="D36" s="92"/>
      <c r="E36" s="92"/>
      <c r="F36" s="92"/>
      <c r="G36" s="92"/>
      <c r="H36" s="92"/>
      <c r="I36" s="93">
        <f>SUM(I25:I34)</f>
        <v>88</v>
      </c>
      <c r="J36" s="93">
        <f>SUM(J25:J34)</f>
        <v>41</v>
      </c>
      <c r="K36" s="93">
        <f>SUM(K25:K34)</f>
        <v>47</v>
      </c>
      <c r="L36" s="93"/>
      <c r="M36" s="94"/>
      <c r="N36" s="92"/>
      <c r="S36" s="96"/>
      <c r="T36" s="96"/>
      <c r="U36" s="96"/>
      <c r="V36" s="96"/>
      <c r="W36" s="96"/>
    </row>
    <row r="37" spans="2:23" ht="18" customHeight="1">
      <c r="B37" s="99"/>
      <c r="C37" s="100" t="s">
        <v>188</v>
      </c>
      <c r="D37" s="100"/>
      <c r="E37" s="100"/>
      <c r="F37" s="100"/>
      <c r="G37" s="100"/>
      <c r="H37" s="100"/>
      <c r="I37" s="84"/>
      <c r="J37" s="84"/>
      <c r="K37" s="84"/>
      <c r="L37" s="84"/>
      <c r="M37" s="101"/>
      <c r="N37" s="102"/>
    </row>
    <row r="38" spans="2:23" s="88" customFormat="1" ht="18" customHeight="1">
      <c r="B38" s="82"/>
      <c r="C38" s="103" t="s">
        <v>10</v>
      </c>
      <c r="D38" s="84" t="s">
        <v>171</v>
      </c>
      <c r="E38" s="84">
        <v>1</v>
      </c>
      <c r="F38" s="84"/>
      <c r="G38" s="84"/>
      <c r="H38" s="84"/>
      <c r="I38" s="85">
        <f t="shared" ref="I38:J38" si="11">+E38+G38</f>
        <v>1</v>
      </c>
      <c r="J38" s="85">
        <f t="shared" si="11"/>
        <v>0</v>
      </c>
      <c r="K38" s="85">
        <f t="shared" ref="K38" si="12">I38-J38</f>
        <v>1</v>
      </c>
      <c r="L38" s="86"/>
      <c r="M38" s="87"/>
      <c r="N38" s="102"/>
      <c r="O38" s="104"/>
      <c r="S38" s="90">
        <v>20</v>
      </c>
      <c r="T38" s="90">
        <v>13</v>
      </c>
      <c r="U38" s="90"/>
      <c r="V38" s="90"/>
      <c r="W38" s="90"/>
    </row>
    <row r="39" spans="2:23" s="95" customFormat="1" ht="18" customHeight="1">
      <c r="B39" s="91"/>
      <c r="C39" s="92" t="s">
        <v>172</v>
      </c>
      <c r="D39" s="92"/>
      <c r="E39" s="92"/>
      <c r="F39" s="92"/>
      <c r="G39" s="92"/>
      <c r="H39" s="92"/>
      <c r="I39" s="93">
        <f>SUM(I38)</f>
        <v>1</v>
      </c>
      <c r="J39" s="93">
        <f t="shared" ref="J39:K39" si="13">SUM(J38)</f>
        <v>0</v>
      </c>
      <c r="K39" s="93">
        <f t="shared" si="13"/>
        <v>1</v>
      </c>
      <c r="L39" s="93"/>
      <c r="M39" s="94"/>
      <c r="N39" s="92"/>
      <c r="S39" s="96"/>
      <c r="T39" s="96"/>
      <c r="U39" s="96"/>
      <c r="V39" s="96"/>
      <c r="W39" s="96"/>
    </row>
    <row r="40" spans="2:23" ht="18" customHeight="1">
      <c r="B40" s="99"/>
      <c r="C40" s="100" t="s">
        <v>189</v>
      </c>
      <c r="D40" s="100"/>
      <c r="E40" s="100"/>
      <c r="F40" s="100"/>
      <c r="G40" s="100"/>
      <c r="H40" s="100"/>
      <c r="I40" s="84"/>
      <c r="J40" s="84"/>
      <c r="K40" s="84"/>
      <c r="L40" s="84"/>
      <c r="M40" s="101"/>
      <c r="N40" s="102"/>
    </row>
    <row r="41" spans="2:23" s="88" customFormat="1" ht="18" customHeight="1">
      <c r="B41" s="82"/>
      <c r="C41" s="103" t="s">
        <v>190</v>
      </c>
      <c r="D41" s="84" t="s">
        <v>171</v>
      </c>
      <c r="E41" s="84">
        <v>21</v>
      </c>
      <c r="F41" s="84">
        <v>3</v>
      </c>
      <c r="G41" s="84">
        <v>5</v>
      </c>
      <c r="H41" s="84">
        <v>1</v>
      </c>
      <c r="I41" s="85">
        <f t="shared" ref="I41:I49" si="14">+E41+G41</f>
        <v>26</v>
      </c>
      <c r="J41" s="85">
        <f>+F41+H41+6</f>
        <v>10</v>
      </c>
      <c r="K41" s="85">
        <f t="shared" ref="K41:K49" si="15">I41-J41</f>
        <v>16</v>
      </c>
      <c r="L41" s="86"/>
      <c r="M41" s="87">
        <v>10</v>
      </c>
      <c r="N41" s="85">
        <f t="shared" ref="N41:N49" si="16">+J41-M41</f>
        <v>0</v>
      </c>
      <c r="O41" s="104" t="s">
        <v>191</v>
      </c>
      <c r="P41" s="89">
        <f t="shared" ref="P41:P49" si="17">+J41-M41</f>
        <v>0</v>
      </c>
      <c r="S41" s="90">
        <v>3</v>
      </c>
      <c r="T41" s="90">
        <v>3</v>
      </c>
      <c r="U41" s="90"/>
      <c r="V41" s="90"/>
      <c r="W41" s="90"/>
    </row>
    <row r="42" spans="2:23" s="88" customFormat="1" ht="18" customHeight="1">
      <c r="B42" s="82"/>
      <c r="C42" s="103" t="s">
        <v>192</v>
      </c>
      <c r="D42" s="84" t="s">
        <v>171</v>
      </c>
      <c r="E42" s="84">
        <v>4</v>
      </c>
      <c r="F42" s="84">
        <v>2</v>
      </c>
      <c r="G42" s="84">
        <v>2</v>
      </c>
      <c r="H42" s="84"/>
      <c r="I42" s="85">
        <v>16</v>
      </c>
      <c r="J42" s="85">
        <f>+F42+H42+1</f>
        <v>3</v>
      </c>
      <c r="K42" s="85">
        <f t="shared" si="15"/>
        <v>13</v>
      </c>
      <c r="L42" s="86"/>
      <c r="M42" s="87">
        <v>3</v>
      </c>
      <c r="N42" s="85">
        <f t="shared" si="16"/>
        <v>0</v>
      </c>
      <c r="O42" s="104" t="s">
        <v>193</v>
      </c>
      <c r="P42" s="89">
        <f t="shared" si="17"/>
        <v>0</v>
      </c>
      <c r="S42" s="90">
        <v>2</v>
      </c>
      <c r="T42" s="90">
        <v>2</v>
      </c>
      <c r="U42" s="90"/>
      <c r="V42" s="90"/>
      <c r="W42" s="90"/>
    </row>
    <row r="43" spans="2:23" s="88" customFormat="1" ht="18" customHeight="1">
      <c r="B43" s="82"/>
      <c r="C43" s="103" t="s">
        <v>194</v>
      </c>
      <c r="D43" s="84" t="s">
        <v>171</v>
      </c>
      <c r="E43" s="84">
        <v>14</v>
      </c>
      <c r="F43" s="84"/>
      <c r="G43" s="84"/>
      <c r="H43" s="84"/>
      <c r="I43" s="85">
        <v>24</v>
      </c>
      <c r="J43" s="85">
        <f t="shared" ref="J43:J49" si="18">+F43+H43</f>
        <v>0</v>
      </c>
      <c r="K43" s="85">
        <f t="shared" si="15"/>
        <v>24</v>
      </c>
      <c r="L43" s="86"/>
      <c r="M43" s="87"/>
      <c r="N43" s="85">
        <f t="shared" si="16"/>
        <v>0</v>
      </c>
      <c r="O43" s="104"/>
      <c r="P43" s="89">
        <f t="shared" si="17"/>
        <v>0</v>
      </c>
      <c r="S43" s="90">
        <v>2</v>
      </c>
      <c r="T43" s="90">
        <v>2</v>
      </c>
      <c r="U43" s="90"/>
      <c r="V43" s="90"/>
      <c r="W43" s="90"/>
    </row>
    <row r="44" spans="2:23" s="88" customFormat="1" ht="18" customHeight="1">
      <c r="B44" s="82"/>
      <c r="C44" s="103" t="s">
        <v>179</v>
      </c>
      <c r="D44" s="84" t="s">
        <v>171</v>
      </c>
      <c r="E44" s="84">
        <v>2</v>
      </c>
      <c r="F44" s="84"/>
      <c r="G44" s="84"/>
      <c r="H44" s="84"/>
      <c r="I44" s="85">
        <f t="shared" si="14"/>
        <v>2</v>
      </c>
      <c r="J44" s="85">
        <f t="shared" si="18"/>
        <v>0</v>
      </c>
      <c r="K44" s="85">
        <f t="shared" si="15"/>
        <v>2</v>
      </c>
      <c r="L44" s="86"/>
      <c r="M44" s="87"/>
      <c r="N44" s="85">
        <f t="shared" si="16"/>
        <v>0</v>
      </c>
      <c r="O44" s="104" t="s">
        <v>195</v>
      </c>
      <c r="P44" s="89">
        <f t="shared" si="17"/>
        <v>0</v>
      </c>
      <c r="S44" s="90">
        <v>1</v>
      </c>
      <c r="T44" s="90"/>
      <c r="U44" s="90"/>
      <c r="V44" s="90"/>
      <c r="W44" s="90"/>
    </row>
    <row r="45" spans="2:23" s="88" customFormat="1" ht="18" customHeight="1">
      <c r="B45" s="82"/>
      <c r="C45" s="103" t="s">
        <v>177</v>
      </c>
      <c r="D45" s="84" t="s">
        <v>171</v>
      </c>
      <c r="E45" s="84"/>
      <c r="F45" s="84"/>
      <c r="G45" s="84"/>
      <c r="H45" s="84"/>
      <c r="I45" s="85">
        <v>5</v>
      </c>
      <c r="J45" s="85">
        <f t="shared" si="18"/>
        <v>0</v>
      </c>
      <c r="K45" s="85">
        <f t="shared" si="15"/>
        <v>5</v>
      </c>
      <c r="L45" s="86"/>
      <c r="M45" s="87"/>
      <c r="N45" s="85">
        <f t="shared" si="16"/>
        <v>0</v>
      </c>
      <c r="O45" s="104"/>
      <c r="P45" s="89">
        <f t="shared" si="17"/>
        <v>0</v>
      </c>
      <c r="S45" s="90"/>
      <c r="T45" s="90"/>
      <c r="U45" s="90"/>
      <c r="V45" s="90"/>
      <c r="W45" s="90"/>
    </row>
    <row r="46" spans="2:23" s="88" customFormat="1" ht="18" customHeight="1">
      <c r="B46" s="82"/>
      <c r="C46" s="103" t="s">
        <v>196</v>
      </c>
      <c r="D46" s="84" t="s">
        <v>171</v>
      </c>
      <c r="E46" s="84"/>
      <c r="F46" s="84"/>
      <c r="G46" s="84">
        <v>1</v>
      </c>
      <c r="H46" s="84"/>
      <c r="I46" s="85">
        <v>11</v>
      </c>
      <c r="J46" s="85">
        <f t="shared" si="18"/>
        <v>0</v>
      </c>
      <c r="K46" s="85">
        <f t="shared" si="15"/>
        <v>11</v>
      </c>
      <c r="L46" s="86"/>
      <c r="M46" s="87"/>
      <c r="N46" s="85">
        <f t="shared" si="16"/>
        <v>0</v>
      </c>
      <c r="O46" s="104" t="s">
        <v>197</v>
      </c>
      <c r="P46" s="89">
        <f t="shared" si="17"/>
        <v>0</v>
      </c>
      <c r="S46" s="90"/>
      <c r="T46" s="90"/>
      <c r="U46" s="90"/>
      <c r="V46" s="90"/>
      <c r="W46" s="90"/>
    </row>
    <row r="47" spans="2:23" s="88" customFormat="1" ht="18" customHeight="1">
      <c r="B47" s="82"/>
      <c r="C47" s="103" t="s">
        <v>184</v>
      </c>
      <c r="D47" s="84" t="s">
        <v>171</v>
      </c>
      <c r="E47" s="84"/>
      <c r="F47" s="84"/>
      <c r="G47" s="84">
        <v>6</v>
      </c>
      <c r="H47" s="84">
        <v>1</v>
      </c>
      <c r="I47" s="85">
        <f t="shared" si="14"/>
        <v>6</v>
      </c>
      <c r="J47" s="85">
        <f t="shared" si="18"/>
        <v>1</v>
      </c>
      <c r="K47" s="85">
        <f t="shared" si="15"/>
        <v>5</v>
      </c>
      <c r="L47" s="86"/>
      <c r="M47" s="87">
        <v>1</v>
      </c>
      <c r="N47" s="85">
        <f t="shared" si="16"/>
        <v>0</v>
      </c>
      <c r="P47" s="89">
        <f t="shared" si="17"/>
        <v>0</v>
      </c>
      <c r="S47" s="90"/>
      <c r="T47" s="90"/>
      <c r="U47" s="90"/>
      <c r="V47" s="90"/>
      <c r="W47" s="90"/>
    </row>
    <row r="48" spans="2:23" s="88" customFormat="1" ht="18" customHeight="1">
      <c r="B48" s="82"/>
      <c r="C48" s="103" t="s">
        <v>198</v>
      </c>
      <c r="D48" s="84" t="s">
        <v>171</v>
      </c>
      <c r="E48" s="84"/>
      <c r="F48" s="84"/>
      <c r="G48" s="84"/>
      <c r="H48" s="84"/>
      <c r="I48" s="85">
        <f t="shared" si="14"/>
        <v>0</v>
      </c>
      <c r="J48" s="85">
        <f t="shared" si="18"/>
        <v>0</v>
      </c>
      <c r="K48" s="85">
        <f t="shared" si="15"/>
        <v>0</v>
      </c>
      <c r="L48" s="86"/>
      <c r="M48" s="87"/>
      <c r="N48" s="85">
        <f t="shared" si="16"/>
        <v>0</v>
      </c>
      <c r="P48" s="89">
        <f t="shared" si="17"/>
        <v>0</v>
      </c>
      <c r="S48" s="90"/>
      <c r="T48" s="90"/>
      <c r="U48" s="90"/>
      <c r="V48" s="90"/>
      <c r="W48" s="90"/>
    </row>
    <row r="49" spans="2:23" s="88" customFormat="1" ht="18" customHeight="1">
      <c r="B49" s="82"/>
      <c r="C49" s="103" t="s">
        <v>199</v>
      </c>
      <c r="D49" s="84" t="s">
        <v>171</v>
      </c>
      <c r="E49" s="84"/>
      <c r="F49" s="84"/>
      <c r="G49" s="84"/>
      <c r="H49" s="84"/>
      <c r="I49" s="85">
        <f t="shared" si="14"/>
        <v>0</v>
      </c>
      <c r="J49" s="85">
        <f t="shared" si="18"/>
        <v>0</v>
      </c>
      <c r="K49" s="85">
        <f t="shared" si="15"/>
        <v>0</v>
      </c>
      <c r="L49" s="86"/>
      <c r="M49" s="87"/>
      <c r="N49" s="85">
        <f t="shared" si="16"/>
        <v>0</v>
      </c>
      <c r="P49" s="89">
        <f t="shared" si="17"/>
        <v>0</v>
      </c>
      <c r="S49" s="90"/>
      <c r="T49" s="90"/>
      <c r="U49" s="90"/>
      <c r="V49" s="90"/>
      <c r="W49" s="90"/>
    </row>
    <row r="50" spans="2:23" s="95" customFormat="1" ht="18" customHeight="1">
      <c r="B50" s="91"/>
      <c r="C50" s="92" t="s">
        <v>172</v>
      </c>
      <c r="D50" s="92"/>
      <c r="E50" s="92"/>
      <c r="F50" s="92"/>
      <c r="G50" s="92"/>
      <c r="H50" s="92"/>
      <c r="I50" s="93">
        <f>SUM(I41:I49)</f>
        <v>90</v>
      </c>
      <c r="J50" s="93">
        <f t="shared" ref="J50:K50" si="19">SUM(J41:J49)</f>
        <v>14</v>
      </c>
      <c r="K50" s="93">
        <f t="shared" si="19"/>
        <v>76</v>
      </c>
      <c r="L50" s="93"/>
      <c r="M50" s="94"/>
      <c r="N50" s="92"/>
      <c r="S50" s="96"/>
      <c r="T50" s="96"/>
      <c r="U50" s="96"/>
      <c r="V50" s="96"/>
      <c r="W50" s="96"/>
    </row>
    <row r="51" spans="2:23" ht="18" customHeight="1">
      <c r="B51" s="99"/>
      <c r="C51" s="100" t="s">
        <v>200</v>
      </c>
      <c r="D51" s="100"/>
      <c r="E51" s="100"/>
      <c r="F51" s="100"/>
      <c r="G51" s="100"/>
      <c r="H51" s="100"/>
      <c r="I51" s="85">
        <f t="shared" ref="I51:J53" si="20">+E51+G51</f>
        <v>0</v>
      </c>
      <c r="J51" s="85">
        <f t="shared" si="20"/>
        <v>0</v>
      </c>
      <c r="K51" s="86"/>
      <c r="L51" s="84"/>
      <c r="M51" s="101"/>
      <c r="N51" s="102"/>
    </row>
    <row r="52" spans="2:23" ht="18" customHeight="1">
      <c r="B52" s="99"/>
      <c r="C52" s="105" t="s">
        <v>201</v>
      </c>
      <c r="D52" s="100"/>
      <c r="E52" s="100"/>
      <c r="F52" s="100"/>
      <c r="G52" s="100"/>
      <c r="H52" s="100"/>
      <c r="I52" s="85">
        <f t="shared" si="20"/>
        <v>0</v>
      </c>
      <c r="J52" s="85">
        <f t="shared" si="20"/>
        <v>0</v>
      </c>
      <c r="K52" s="85">
        <f t="shared" ref="K52:K53" si="21">I52-J52</f>
        <v>0</v>
      </c>
      <c r="L52" s="84"/>
      <c r="M52" s="101"/>
      <c r="N52" s="85">
        <f t="shared" ref="N52:N53" si="22">+J52-M52</f>
        <v>0</v>
      </c>
      <c r="P52" s="89">
        <f t="shared" ref="P52:P53" si="23">+J52-M52</f>
        <v>0</v>
      </c>
    </row>
    <row r="53" spans="2:23" ht="18" customHeight="1">
      <c r="B53" s="99"/>
      <c r="C53" s="105" t="s">
        <v>202</v>
      </c>
      <c r="D53" s="100"/>
      <c r="E53" s="100"/>
      <c r="F53" s="100"/>
      <c r="G53" s="100"/>
      <c r="H53" s="100"/>
      <c r="I53" s="85">
        <f t="shared" si="20"/>
        <v>0</v>
      </c>
      <c r="J53" s="85">
        <f t="shared" si="20"/>
        <v>0</v>
      </c>
      <c r="K53" s="85">
        <f t="shared" si="21"/>
        <v>0</v>
      </c>
      <c r="L53" s="84"/>
      <c r="M53" s="101"/>
      <c r="N53" s="85">
        <f t="shared" si="22"/>
        <v>0</v>
      </c>
      <c r="P53" s="89">
        <f t="shared" si="23"/>
        <v>0</v>
      </c>
    </row>
    <row r="54" spans="2:23" s="95" customFormat="1" ht="18" customHeight="1">
      <c r="B54" s="91"/>
      <c r="C54" s="92" t="s">
        <v>172</v>
      </c>
      <c r="D54" s="92"/>
      <c r="E54" s="92"/>
      <c r="F54" s="92"/>
      <c r="G54" s="92"/>
      <c r="H54" s="92"/>
      <c r="I54" s="93">
        <f>SUM(I51:I53)</f>
        <v>0</v>
      </c>
      <c r="J54" s="93">
        <f>SUM(J51:J53)</f>
        <v>0</v>
      </c>
      <c r="K54" s="93">
        <f>SUM(K51:K53)</f>
        <v>0</v>
      </c>
      <c r="L54" s="93"/>
      <c r="M54" s="94"/>
      <c r="N54" s="92"/>
      <c r="S54" s="96"/>
      <c r="T54" s="96"/>
      <c r="U54" s="96"/>
      <c r="V54" s="96"/>
      <c r="W54" s="96"/>
    </row>
    <row r="55" spans="2:23" ht="18" customHeight="1">
      <c r="B55" s="99"/>
      <c r="C55" s="100" t="s">
        <v>203</v>
      </c>
      <c r="D55" s="100"/>
      <c r="E55" s="100"/>
      <c r="F55" s="100"/>
      <c r="G55" s="100"/>
      <c r="H55" s="100"/>
      <c r="I55" s="84"/>
      <c r="J55" s="84"/>
      <c r="K55" s="84"/>
      <c r="L55" s="84"/>
      <c r="M55" s="101"/>
      <c r="N55" s="85">
        <f t="shared" ref="N55:N56" si="24">+J55-M55</f>
        <v>0</v>
      </c>
      <c r="P55" s="89">
        <f t="shared" ref="P55:P56" si="25">+J55-M55</f>
        <v>0</v>
      </c>
    </row>
    <row r="56" spans="2:23" s="88" customFormat="1" ht="18" customHeight="1">
      <c r="B56" s="82"/>
      <c r="C56" s="103" t="s">
        <v>10</v>
      </c>
      <c r="D56" s="84" t="s">
        <v>171</v>
      </c>
      <c r="E56" s="84">
        <v>27</v>
      </c>
      <c r="F56" s="84"/>
      <c r="G56" s="84"/>
      <c r="H56" s="84"/>
      <c r="I56" s="85">
        <v>47</v>
      </c>
      <c r="J56" s="85">
        <f t="shared" ref="J56" si="26">+F56+H56</f>
        <v>0</v>
      </c>
      <c r="K56" s="85">
        <f t="shared" ref="K56" si="27">I56-J56</f>
        <v>47</v>
      </c>
      <c r="L56" s="86"/>
      <c r="M56" s="87"/>
      <c r="N56" s="85">
        <f t="shared" si="24"/>
        <v>0</v>
      </c>
      <c r="O56" s="104"/>
      <c r="P56" s="89">
        <f t="shared" si="25"/>
        <v>0</v>
      </c>
      <c r="S56" s="90">
        <v>10</v>
      </c>
      <c r="T56" s="90">
        <v>1</v>
      </c>
      <c r="U56" s="90"/>
      <c r="V56" s="90"/>
      <c r="W56" s="90"/>
    </row>
    <row r="57" spans="2:23" s="95" customFormat="1" ht="18" customHeight="1">
      <c r="B57" s="91"/>
      <c r="C57" s="92" t="s">
        <v>172</v>
      </c>
      <c r="D57" s="92"/>
      <c r="E57" s="92"/>
      <c r="F57" s="92"/>
      <c r="G57" s="92"/>
      <c r="H57" s="92"/>
      <c r="I57" s="93">
        <f>SUM(I55:I56)</f>
        <v>47</v>
      </c>
      <c r="J57" s="93">
        <f>SUM(J55:J56)</f>
        <v>0</v>
      </c>
      <c r="K57" s="93">
        <f>SUM(K55:K56)</f>
        <v>47</v>
      </c>
      <c r="L57" s="93"/>
      <c r="M57" s="94"/>
      <c r="N57" s="92"/>
      <c r="S57" s="96"/>
      <c r="T57" s="96"/>
      <c r="U57" s="96"/>
      <c r="V57" s="96"/>
      <c r="W57" s="96"/>
    </row>
    <row r="58" spans="2:23" s="95" customFormat="1" ht="18" customHeight="1">
      <c r="B58" s="106"/>
      <c r="C58" s="107"/>
      <c r="D58" s="107"/>
      <c r="E58" s="107"/>
      <c r="F58" s="107"/>
      <c r="G58" s="107"/>
      <c r="H58" s="107"/>
      <c r="I58" s="108"/>
      <c r="J58" s="108"/>
      <c r="K58" s="108"/>
      <c r="L58" s="108"/>
      <c r="M58" s="109"/>
      <c r="N58" s="107"/>
      <c r="S58" s="96"/>
      <c r="T58" s="96"/>
      <c r="U58" s="96"/>
      <c r="V58" s="96"/>
      <c r="W58" s="96"/>
    </row>
    <row r="59" spans="2:23" s="80" customFormat="1" ht="18.75" customHeight="1">
      <c r="B59" s="75">
        <v>2</v>
      </c>
      <c r="C59" s="76" t="s">
        <v>204</v>
      </c>
      <c r="D59" s="76"/>
      <c r="E59" s="76"/>
      <c r="F59" s="76"/>
      <c r="G59" s="76"/>
      <c r="H59" s="76"/>
      <c r="I59" s="77"/>
      <c r="J59" s="77"/>
      <c r="K59" s="77"/>
      <c r="L59" s="77"/>
      <c r="M59" s="78"/>
      <c r="N59" s="79"/>
      <c r="P59" s="110"/>
      <c r="S59" s="81"/>
      <c r="T59" s="81"/>
      <c r="U59" s="81"/>
      <c r="V59" s="81"/>
      <c r="W59" s="81"/>
    </row>
    <row r="60" spans="2:23" s="110" customFormat="1" ht="18" customHeight="1">
      <c r="B60" s="111">
        <v>1</v>
      </c>
      <c r="C60" s="112" t="s">
        <v>205</v>
      </c>
      <c r="D60" s="112" t="s">
        <v>206</v>
      </c>
      <c r="E60" s="112"/>
      <c r="F60" s="112"/>
      <c r="G60" s="112"/>
      <c r="H60" s="112"/>
      <c r="I60" s="113">
        <v>145</v>
      </c>
      <c r="J60" s="113">
        <v>52</v>
      </c>
      <c r="K60" s="113">
        <f>+I60-J60</f>
        <v>93</v>
      </c>
      <c r="L60" s="114"/>
      <c r="M60" s="115"/>
      <c r="N60" s="112"/>
      <c r="S60" s="116"/>
      <c r="T60" s="116"/>
      <c r="U60" s="116"/>
      <c r="V60" s="116"/>
      <c r="W60" s="116"/>
    </row>
    <row r="61" spans="2:23" s="110" customFormat="1" ht="18" customHeight="1">
      <c r="B61" s="111">
        <v>2</v>
      </c>
      <c r="C61" s="112" t="s">
        <v>207</v>
      </c>
      <c r="D61" s="112" t="s">
        <v>206</v>
      </c>
      <c r="E61" s="112"/>
      <c r="F61" s="112"/>
      <c r="G61" s="112"/>
      <c r="H61" s="112"/>
      <c r="I61" s="113">
        <v>500</v>
      </c>
      <c r="J61" s="113">
        <v>325</v>
      </c>
      <c r="K61" s="113">
        <f t="shared" ref="K61:K80" si="28">+I61-J61</f>
        <v>175</v>
      </c>
      <c r="L61" s="114"/>
      <c r="M61" s="115"/>
      <c r="N61" s="112"/>
      <c r="S61" s="116"/>
      <c r="T61" s="116"/>
      <c r="U61" s="116"/>
      <c r="V61" s="116"/>
      <c r="W61" s="116"/>
    </row>
    <row r="62" spans="2:23" s="110" customFormat="1" ht="18" customHeight="1">
      <c r="B62" s="111">
        <v>3</v>
      </c>
      <c r="C62" s="112" t="s">
        <v>208</v>
      </c>
      <c r="D62" s="112" t="s">
        <v>209</v>
      </c>
      <c r="E62" s="112"/>
      <c r="F62" s="112"/>
      <c r="G62" s="112"/>
      <c r="H62" s="112"/>
      <c r="I62" s="113">
        <v>110</v>
      </c>
      <c r="J62" s="113">
        <v>26</v>
      </c>
      <c r="K62" s="113">
        <f t="shared" si="28"/>
        <v>84</v>
      </c>
      <c r="L62" s="114"/>
      <c r="M62" s="115"/>
      <c r="N62" s="112"/>
      <c r="S62" s="116"/>
      <c r="T62" s="116"/>
      <c r="U62" s="116"/>
      <c r="V62" s="116"/>
      <c r="W62" s="116"/>
    </row>
    <row r="63" spans="2:23" s="110" customFormat="1" ht="18" customHeight="1">
      <c r="B63" s="111">
        <v>4</v>
      </c>
      <c r="C63" s="112" t="s">
        <v>210</v>
      </c>
      <c r="D63" s="112" t="s">
        <v>209</v>
      </c>
      <c r="E63" s="112"/>
      <c r="F63" s="112"/>
      <c r="G63" s="112"/>
      <c r="H63" s="112"/>
      <c r="I63" s="113">
        <v>10</v>
      </c>
      <c r="J63" s="113">
        <v>10</v>
      </c>
      <c r="K63" s="113">
        <f t="shared" si="28"/>
        <v>0</v>
      </c>
      <c r="L63" s="114"/>
      <c r="M63" s="115"/>
      <c r="N63" s="112"/>
      <c r="S63" s="116"/>
      <c r="T63" s="116"/>
      <c r="U63" s="116"/>
      <c r="V63" s="116"/>
      <c r="W63" s="116"/>
    </row>
    <row r="64" spans="2:23" s="110" customFormat="1" ht="18" customHeight="1">
      <c r="B64" s="111">
        <v>5</v>
      </c>
      <c r="C64" s="112" t="s">
        <v>211</v>
      </c>
      <c r="D64" s="112" t="s">
        <v>209</v>
      </c>
      <c r="E64" s="112"/>
      <c r="F64" s="112"/>
      <c r="G64" s="112"/>
      <c r="H64" s="112"/>
      <c r="I64" s="113">
        <v>10</v>
      </c>
      <c r="J64" s="113">
        <v>6</v>
      </c>
      <c r="K64" s="113">
        <f t="shared" si="28"/>
        <v>4</v>
      </c>
      <c r="L64" s="114"/>
      <c r="M64" s="115"/>
      <c r="N64" s="112"/>
      <c r="S64" s="116"/>
      <c r="T64" s="116"/>
      <c r="U64" s="116"/>
      <c r="V64" s="116"/>
      <c r="W64" s="116"/>
    </row>
    <row r="65" spans="2:23" s="110" customFormat="1" ht="18" customHeight="1">
      <c r="B65" s="111">
        <v>6</v>
      </c>
      <c r="C65" s="112" t="s">
        <v>212</v>
      </c>
      <c r="D65" s="112" t="s">
        <v>209</v>
      </c>
      <c r="E65" s="112"/>
      <c r="F65" s="112"/>
      <c r="G65" s="112"/>
      <c r="H65" s="112"/>
      <c r="I65" s="113">
        <v>10</v>
      </c>
      <c r="J65" s="113">
        <v>10</v>
      </c>
      <c r="K65" s="113">
        <f t="shared" si="28"/>
        <v>0</v>
      </c>
      <c r="L65" s="114"/>
      <c r="M65" s="115"/>
      <c r="N65" s="112"/>
      <c r="S65" s="116"/>
      <c r="T65" s="116"/>
      <c r="U65" s="116"/>
      <c r="V65" s="116"/>
      <c r="W65" s="116"/>
    </row>
    <row r="66" spans="2:23" s="110" customFormat="1" ht="18" customHeight="1">
      <c r="B66" s="111">
        <v>7</v>
      </c>
      <c r="C66" s="112" t="s">
        <v>213</v>
      </c>
      <c r="D66" s="112" t="s">
        <v>209</v>
      </c>
      <c r="E66" s="112"/>
      <c r="F66" s="112"/>
      <c r="G66" s="112"/>
      <c r="H66" s="112"/>
      <c r="I66" s="113">
        <v>0</v>
      </c>
      <c r="J66" s="113"/>
      <c r="K66" s="113">
        <f t="shared" si="28"/>
        <v>0</v>
      </c>
      <c r="L66" s="114"/>
      <c r="M66" s="115"/>
      <c r="N66" s="112"/>
      <c r="S66" s="116"/>
      <c r="T66" s="116"/>
      <c r="U66" s="116"/>
      <c r="V66" s="116"/>
      <c r="W66" s="116"/>
    </row>
    <row r="67" spans="2:23" s="110" customFormat="1" ht="18" customHeight="1">
      <c r="B67" s="111">
        <v>8</v>
      </c>
      <c r="C67" s="112" t="s">
        <v>214</v>
      </c>
      <c r="D67" s="112" t="s">
        <v>209</v>
      </c>
      <c r="E67" s="112"/>
      <c r="F67" s="112"/>
      <c r="G67" s="112"/>
      <c r="H67" s="112"/>
      <c r="I67" s="113">
        <v>0</v>
      </c>
      <c r="J67" s="113"/>
      <c r="K67" s="113">
        <f t="shared" si="28"/>
        <v>0</v>
      </c>
      <c r="L67" s="114"/>
      <c r="M67" s="115"/>
      <c r="N67" s="112"/>
      <c r="S67" s="116"/>
      <c r="T67" s="116"/>
      <c r="U67" s="116"/>
      <c r="V67" s="116"/>
      <c r="W67" s="116"/>
    </row>
    <row r="68" spans="2:23" s="110" customFormat="1" ht="18" customHeight="1">
      <c r="B68" s="111">
        <v>9</v>
      </c>
      <c r="C68" s="112" t="s">
        <v>215</v>
      </c>
      <c r="D68" s="112" t="s">
        <v>209</v>
      </c>
      <c r="E68" s="112"/>
      <c r="F68" s="112"/>
      <c r="G68" s="112"/>
      <c r="H68" s="112"/>
      <c r="I68" s="113">
        <v>0</v>
      </c>
      <c r="J68" s="113"/>
      <c r="K68" s="113">
        <f t="shared" si="28"/>
        <v>0</v>
      </c>
      <c r="L68" s="114"/>
      <c r="M68" s="115"/>
      <c r="N68" s="112"/>
      <c r="S68" s="116"/>
      <c r="T68" s="116"/>
      <c r="U68" s="116"/>
      <c r="V68" s="116"/>
      <c r="W68" s="116"/>
    </row>
    <row r="69" spans="2:23" s="110" customFormat="1" ht="18" customHeight="1">
      <c r="B69" s="111">
        <v>10</v>
      </c>
      <c r="C69" s="112" t="s">
        <v>216</v>
      </c>
      <c r="D69" s="112" t="s">
        <v>209</v>
      </c>
      <c r="E69" s="112"/>
      <c r="F69" s="112"/>
      <c r="G69" s="112"/>
      <c r="H69" s="112"/>
      <c r="I69" s="113">
        <v>0</v>
      </c>
      <c r="J69" s="113"/>
      <c r="K69" s="113">
        <f t="shared" si="28"/>
        <v>0</v>
      </c>
      <c r="L69" s="114"/>
      <c r="M69" s="115"/>
      <c r="N69" s="112"/>
      <c r="S69" s="116"/>
      <c r="T69" s="116"/>
      <c r="U69" s="116"/>
      <c r="V69" s="116"/>
      <c r="W69" s="116"/>
    </row>
    <row r="70" spans="2:23" s="110" customFormat="1" ht="18" customHeight="1">
      <c r="B70" s="111">
        <v>11</v>
      </c>
      <c r="C70" s="112" t="s">
        <v>217</v>
      </c>
      <c r="D70" s="112" t="s">
        <v>209</v>
      </c>
      <c r="E70" s="112"/>
      <c r="F70" s="112"/>
      <c r="G70" s="112"/>
      <c r="H70" s="112"/>
      <c r="I70" s="113">
        <v>95</v>
      </c>
      <c r="J70" s="113">
        <v>52</v>
      </c>
      <c r="K70" s="113">
        <f t="shared" si="28"/>
        <v>43</v>
      </c>
      <c r="L70" s="114"/>
      <c r="M70" s="115"/>
      <c r="N70" s="112"/>
      <c r="S70" s="116"/>
      <c r="T70" s="116"/>
      <c r="U70" s="116"/>
      <c r="V70" s="116"/>
      <c r="W70" s="116"/>
    </row>
    <row r="71" spans="2:23" s="110" customFormat="1" ht="18" customHeight="1">
      <c r="B71" s="111">
        <v>12</v>
      </c>
      <c r="C71" s="112" t="s">
        <v>218</v>
      </c>
      <c r="D71" s="112" t="s">
        <v>209</v>
      </c>
      <c r="E71" s="112"/>
      <c r="F71" s="112"/>
      <c r="G71" s="112"/>
      <c r="H71" s="112"/>
      <c r="I71" s="113">
        <v>52</v>
      </c>
      <c r="J71" s="113">
        <v>52</v>
      </c>
      <c r="K71" s="113">
        <f t="shared" si="28"/>
        <v>0</v>
      </c>
      <c r="L71" s="114"/>
      <c r="M71" s="115"/>
      <c r="N71" s="112"/>
      <c r="S71" s="116"/>
      <c r="T71" s="116"/>
      <c r="U71" s="116"/>
      <c r="V71" s="116"/>
      <c r="W71" s="116"/>
    </row>
    <row r="72" spans="2:23" s="110" customFormat="1" ht="18" customHeight="1">
      <c r="B72" s="111">
        <v>13</v>
      </c>
      <c r="C72" s="112" t="s">
        <v>219</v>
      </c>
      <c r="D72" s="112" t="s">
        <v>209</v>
      </c>
      <c r="E72" s="112"/>
      <c r="F72" s="112"/>
      <c r="G72" s="112"/>
      <c r="H72" s="112"/>
      <c r="I72" s="113">
        <v>80</v>
      </c>
      <c r="J72" s="113">
        <v>52</v>
      </c>
      <c r="K72" s="113">
        <f t="shared" si="28"/>
        <v>28</v>
      </c>
      <c r="L72" s="114"/>
      <c r="M72" s="115"/>
      <c r="N72" s="112"/>
      <c r="S72" s="116"/>
      <c r="T72" s="116"/>
      <c r="U72" s="116"/>
      <c r="V72" s="116"/>
      <c r="W72" s="116"/>
    </row>
    <row r="73" spans="2:23" s="110" customFormat="1" ht="18" customHeight="1">
      <c r="B73" s="111">
        <v>14</v>
      </c>
      <c r="C73" s="112" t="s">
        <v>220</v>
      </c>
      <c r="D73" s="112" t="s">
        <v>209</v>
      </c>
      <c r="E73" s="112"/>
      <c r="F73" s="112"/>
      <c r="G73" s="112"/>
      <c r="H73" s="112"/>
      <c r="I73" s="113">
        <v>340</v>
      </c>
      <c r="J73" s="113">
        <v>104</v>
      </c>
      <c r="K73" s="113">
        <f t="shared" si="28"/>
        <v>236</v>
      </c>
      <c r="L73" s="114"/>
      <c r="M73" s="115"/>
      <c r="N73" s="112"/>
      <c r="S73" s="116"/>
      <c r="T73" s="116"/>
      <c r="U73" s="116"/>
      <c r="V73" s="116"/>
      <c r="W73" s="116"/>
    </row>
    <row r="74" spans="2:23" s="110" customFormat="1" ht="18" customHeight="1">
      <c r="B74" s="111">
        <v>15</v>
      </c>
      <c r="C74" s="112" t="s">
        <v>221</v>
      </c>
      <c r="D74" s="112" t="s">
        <v>209</v>
      </c>
      <c r="E74" s="112"/>
      <c r="F74" s="112"/>
      <c r="G74" s="112"/>
      <c r="H74" s="112"/>
      <c r="I74" s="113">
        <v>195</v>
      </c>
      <c r="J74" s="113">
        <v>52</v>
      </c>
      <c r="K74" s="113">
        <f t="shared" si="28"/>
        <v>143</v>
      </c>
      <c r="L74" s="114"/>
      <c r="M74" s="115"/>
      <c r="N74" s="112"/>
      <c r="S74" s="116"/>
      <c r="T74" s="116"/>
      <c r="U74" s="116"/>
      <c r="V74" s="116"/>
      <c r="W74" s="116"/>
    </row>
    <row r="75" spans="2:23" s="110" customFormat="1" ht="18" customHeight="1">
      <c r="B75" s="111">
        <v>16</v>
      </c>
      <c r="C75" s="112" t="s">
        <v>222</v>
      </c>
      <c r="D75" s="112" t="s">
        <v>209</v>
      </c>
      <c r="E75" s="112"/>
      <c r="F75" s="112"/>
      <c r="G75" s="112"/>
      <c r="H75" s="112"/>
      <c r="I75" s="113">
        <v>130</v>
      </c>
      <c r="J75" s="113"/>
      <c r="K75" s="113">
        <f t="shared" si="28"/>
        <v>130</v>
      </c>
      <c r="L75" s="114"/>
      <c r="M75" s="115"/>
      <c r="N75" s="112"/>
      <c r="S75" s="116"/>
      <c r="T75" s="116"/>
      <c r="U75" s="116"/>
      <c r="V75" s="116"/>
      <c r="W75" s="116"/>
    </row>
    <row r="76" spans="2:23" s="110" customFormat="1" ht="18" customHeight="1">
      <c r="B76" s="111">
        <v>17</v>
      </c>
      <c r="C76" s="112" t="s">
        <v>223</v>
      </c>
      <c r="D76" s="112" t="s">
        <v>209</v>
      </c>
      <c r="E76" s="112"/>
      <c r="F76" s="112"/>
      <c r="G76" s="112"/>
      <c r="H76" s="112"/>
      <c r="I76" s="113">
        <v>195</v>
      </c>
      <c r="J76" s="113">
        <v>52</v>
      </c>
      <c r="K76" s="113">
        <f t="shared" si="28"/>
        <v>143</v>
      </c>
      <c r="L76" s="114"/>
      <c r="M76" s="115"/>
      <c r="N76" s="112"/>
      <c r="S76" s="116"/>
      <c r="T76" s="116"/>
      <c r="U76" s="116"/>
      <c r="V76" s="116"/>
      <c r="W76" s="116"/>
    </row>
    <row r="77" spans="2:23" s="110" customFormat="1" ht="18" customHeight="1">
      <c r="B77" s="111">
        <v>18</v>
      </c>
      <c r="C77" s="112" t="s">
        <v>224</v>
      </c>
      <c r="D77" s="112" t="s">
        <v>209</v>
      </c>
      <c r="E77" s="112"/>
      <c r="F77" s="112"/>
      <c r="G77" s="112"/>
      <c r="H77" s="112"/>
      <c r="I77" s="113">
        <v>195</v>
      </c>
      <c r="J77" s="113">
        <v>52</v>
      </c>
      <c r="K77" s="113">
        <f t="shared" si="28"/>
        <v>143</v>
      </c>
      <c r="L77" s="114"/>
      <c r="M77" s="115"/>
      <c r="N77" s="112"/>
      <c r="S77" s="116"/>
      <c r="T77" s="116"/>
      <c r="U77" s="116"/>
      <c r="V77" s="116"/>
      <c r="W77" s="116"/>
    </row>
    <row r="78" spans="2:23" s="110" customFormat="1" ht="18" customHeight="1">
      <c r="B78" s="111">
        <v>19</v>
      </c>
      <c r="C78" s="112" t="s">
        <v>225</v>
      </c>
      <c r="D78" s="112" t="s">
        <v>209</v>
      </c>
      <c r="E78" s="112"/>
      <c r="F78" s="112"/>
      <c r="G78" s="112"/>
      <c r="H78" s="112"/>
      <c r="I78" s="113">
        <v>165</v>
      </c>
      <c r="J78" s="113">
        <v>52</v>
      </c>
      <c r="K78" s="113">
        <f t="shared" si="28"/>
        <v>113</v>
      </c>
      <c r="L78" s="114"/>
      <c r="M78" s="115"/>
      <c r="N78" s="112"/>
      <c r="S78" s="116"/>
      <c r="T78" s="116"/>
      <c r="U78" s="116"/>
      <c r="V78" s="116"/>
      <c r="W78" s="116"/>
    </row>
    <row r="79" spans="2:23" s="110" customFormat="1" ht="18" customHeight="1">
      <c r="B79" s="111">
        <v>20</v>
      </c>
      <c r="C79" s="112" t="s">
        <v>226</v>
      </c>
      <c r="D79" s="112" t="s">
        <v>209</v>
      </c>
      <c r="E79" s="112"/>
      <c r="F79" s="112"/>
      <c r="G79" s="112"/>
      <c r="H79" s="112"/>
      <c r="I79" s="113">
        <v>20</v>
      </c>
      <c r="J79" s="113"/>
      <c r="K79" s="113">
        <f t="shared" si="28"/>
        <v>20</v>
      </c>
      <c r="L79" s="114"/>
      <c r="M79" s="115"/>
      <c r="N79" s="112"/>
      <c r="S79" s="116"/>
      <c r="T79" s="116"/>
      <c r="U79" s="116"/>
      <c r="V79" s="116"/>
      <c r="W79" s="116"/>
    </row>
    <row r="80" spans="2:23" s="110" customFormat="1" ht="18" customHeight="1">
      <c r="B80" s="111">
        <v>21</v>
      </c>
      <c r="C80" s="112" t="s">
        <v>227</v>
      </c>
      <c r="D80" s="112" t="s">
        <v>209</v>
      </c>
      <c r="E80" s="112"/>
      <c r="F80" s="112"/>
      <c r="G80" s="112"/>
      <c r="H80" s="112"/>
      <c r="I80" s="113">
        <v>220</v>
      </c>
      <c r="J80" s="113"/>
      <c r="K80" s="113">
        <f t="shared" si="28"/>
        <v>220</v>
      </c>
      <c r="L80" s="114"/>
      <c r="M80" s="115"/>
      <c r="N80" s="112"/>
      <c r="S80" s="116"/>
      <c r="T80" s="116"/>
      <c r="U80" s="116"/>
      <c r="V80" s="116"/>
      <c r="W80" s="116"/>
    </row>
    <row r="81" spans="2:23" s="110" customFormat="1" ht="18" customHeight="1">
      <c r="B81" s="117"/>
      <c r="C81" s="118"/>
      <c r="D81" s="118"/>
      <c r="E81" s="118"/>
      <c r="F81" s="118"/>
      <c r="G81" s="118"/>
      <c r="H81" s="118"/>
      <c r="I81" s="119"/>
      <c r="J81" s="119"/>
      <c r="K81" s="119"/>
      <c r="L81" s="119"/>
      <c r="M81" s="120"/>
      <c r="N81" s="118"/>
      <c r="S81" s="116"/>
      <c r="T81" s="116"/>
      <c r="U81" s="116"/>
      <c r="V81" s="116"/>
      <c r="W81" s="116"/>
    </row>
    <row r="82" spans="2:23">
      <c r="B82" s="121"/>
      <c r="C82" s="122"/>
      <c r="D82" s="122"/>
      <c r="E82" s="122"/>
      <c r="F82" s="122"/>
      <c r="G82" s="122"/>
      <c r="H82" s="122"/>
      <c r="I82" s="121"/>
      <c r="J82" s="121"/>
      <c r="K82" s="121"/>
      <c r="L82" s="121"/>
      <c r="M82" s="123"/>
      <c r="N82" s="122"/>
    </row>
    <row r="83" spans="2:23">
      <c r="B83" s="121"/>
      <c r="C83" s="122"/>
      <c r="D83" s="122"/>
      <c r="E83" s="122"/>
      <c r="F83" s="122"/>
      <c r="G83" s="122"/>
      <c r="H83" s="122"/>
      <c r="I83" s="121"/>
      <c r="J83" s="121"/>
      <c r="K83" s="121"/>
      <c r="L83" s="121"/>
      <c r="M83" s="123"/>
      <c r="N83" s="122"/>
    </row>
    <row r="84" spans="2:23">
      <c r="B84" s="121"/>
      <c r="C84" s="122"/>
      <c r="D84" s="122"/>
      <c r="E84" s="122"/>
      <c r="F84" s="122"/>
      <c r="G84" s="122"/>
      <c r="H84" s="122"/>
      <c r="I84" s="121"/>
      <c r="J84" s="121"/>
      <c r="K84" s="121"/>
      <c r="L84" s="121"/>
      <c r="M84" s="123"/>
      <c r="N84" s="122"/>
    </row>
    <row r="85" spans="2:23" s="124" customFormat="1" ht="17.25" customHeight="1">
      <c r="B85" s="167" t="s">
        <v>228</v>
      </c>
      <c r="C85" s="167"/>
      <c r="D85" s="167"/>
      <c r="E85" s="167"/>
      <c r="F85" s="167"/>
      <c r="G85" s="167"/>
      <c r="H85" s="167"/>
      <c r="I85" s="167"/>
      <c r="J85" s="167"/>
      <c r="K85" s="167"/>
      <c r="L85" s="167"/>
      <c r="M85" s="167"/>
      <c r="N85" s="167"/>
      <c r="S85" s="125"/>
      <c r="T85" s="125"/>
      <c r="U85" s="125"/>
      <c r="V85" s="125"/>
      <c r="W85" s="125"/>
    </row>
  </sheetData>
  <mergeCells count="15">
    <mergeCell ref="P8:P9"/>
    <mergeCell ref="B85:N85"/>
    <mergeCell ref="B3:N3"/>
    <mergeCell ref="B4:N4"/>
    <mergeCell ref="B5:N5"/>
    <mergeCell ref="B6:K6"/>
    <mergeCell ref="B7:B8"/>
    <mergeCell ref="C7:C8"/>
    <mergeCell ref="D7:D8"/>
    <mergeCell ref="E7:F7"/>
    <mergeCell ref="G7:H7"/>
    <mergeCell ref="I7:J7"/>
    <mergeCell ref="K7:K8"/>
    <mergeCell ref="L7:L8"/>
    <mergeCell ref="N7:N8"/>
  </mergeCells>
  <conditionalFormatting sqref="K51:K58 K1:K49 K60:K1048576 P60:P1048576">
    <cfRule type="cellIs" dxfId="3" priority="4" operator="lessThan">
      <formula>0</formula>
    </cfRule>
  </conditionalFormatting>
  <conditionalFormatting sqref="P1:P58">
    <cfRule type="cellIs" dxfId="2" priority="3" operator="lessThan">
      <formula>0</formula>
    </cfRule>
  </conditionalFormatting>
  <conditionalFormatting sqref="K59">
    <cfRule type="cellIs" dxfId="1" priority="2" operator="lessThan">
      <formula>0</formula>
    </cfRule>
  </conditionalFormatting>
  <conditionalFormatting sqref="P59">
    <cfRule type="cellIs" dxfId="0" priority="1" operator="lessThan">
      <formula>0</formula>
    </cfRule>
  </conditionalFormatting>
  <printOptions horizontalCentered="1"/>
  <pageMargins left="0.15748031496063" right="0.12" top="0.23" bottom="0.47" header="0.12" footer="0.12"/>
  <pageSetup paperSize="9" scale="88" fitToHeight="0" orientation="portrait" horizontalDpi="300" verticalDpi="300" r:id="rId1"/>
  <rowBreaks count="1" manualBreakCount="1">
    <brk id="48"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Reconsilation Statement AB </vt:lpstr>
      <vt:lpstr>'Reconsilation Statement AB '!Print_Area</vt:lpstr>
      <vt:lpstr>'Reconsilation Statement AB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 P LTD</dc:creator>
  <cp:lastModifiedBy>PMPL</cp:lastModifiedBy>
  <dcterms:created xsi:type="dcterms:W3CDTF">2015-06-05T18:17:20Z</dcterms:created>
  <dcterms:modified xsi:type="dcterms:W3CDTF">2023-10-05T08:00:02Z</dcterms:modified>
</cp:coreProperties>
</file>